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600" yWindow="65521" windowWidth="12645" windowHeight="12330" tabRatio="750" activeTab="0"/>
  </bookViews>
  <sheets>
    <sheet name="Carte de France" sheetId="1" r:id="rId1"/>
    <sheet name="Les régions" sheetId="2" r:id="rId2"/>
    <sheet name="01 Ain" sheetId="3" r:id="rId3"/>
    <sheet name="02 Aisne" sheetId="4" r:id="rId4"/>
    <sheet name="03 Allier" sheetId="5" r:id="rId5"/>
    <sheet name="04 Alpes de Haute Provence" sheetId="6" r:id="rId6"/>
    <sheet name="05 Hautes Alpes" sheetId="7" r:id="rId7"/>
    <sheet name="06 Alpes Maritimes" sheetId="8" r:id="rId8"/>
    <sheet name="07 Ardeche" sheetId="9" r:id="rId9"/>
    <sheet name="08 Ardennes" sheetId="10" r:id="rId10"/>
    <sheet name="09 Ariège" sheetId="11" r:id="rId11"/>
    <sheet name="10 Aube" sheetId="12" r:id="rId12"/>
    <sheet name="11 Aude" sheetId="13" r:id="rId13"/>
    <sheet name="12 Aveyron" sheetId="14" r:id="rId14"/>
    <sheet name="13 Bouches du Rhône" sheetId="15" r:id="rId15"/>
    <sheet name="14 Calvados" sheetId="16" r:id="rId16"/>
    <sheet name="15 Cantal" sheetId="17" r:id="rId17"/>
    <sheet name="16 Charentes" sheetId="18" r:id="rId18"/>
    <sheet name="17 Charentes Maritimes" sheetId="19" r:id="rId19"/>
    <sheet name="18 Cher" sheetId="20" r:id="rId20"/>
    <sheet name="19 Corrèze" sheetId="21" r:id="rId21"/>
    <sheet name="2A Corse du Sud" sheetId="22" r:id="rId22"/>
    <sheet name="2B Haute Corse" sheetId="23" r:id="rId23"/>
    <sheet name="21 Cote d'Or" sheetId="24" r:id="rId24"/>
    <sheet name="22 Côtes d'Armor" sheetId="25" r:id="rId25"/>
    <sheet name="23 Creuse" sheetId="26" r:id="rId26"/>
    <sheet name="24 Dordogne" sheetId="27" r:id="rId27"/>
    <sheet name="25 Doubs" sheetId="28" r:id="rId28"/>
    <sheet name="26 Drôme" sheetId="29" r:id="rId29"/>
    <sheet name="27 Eure" sheetId="30" r:id="rId30"/>
    <sheet name="28 Eure et Loir" sheetId="31" r:id="rId31"/>
    <sheet name="29 Finistère" sheetId="32" r:id="rId32"/>
    <sheet name="30 Gard" sheetId="33" r:id="rId33"/>
    <sheet name="31 Haute Garonne" sheetId="34" r:id="rId34"/>
    <sheet name="32 Gers" sheetId="35" r:id="rId35"/>
    <sheet name="33 Gironde" sheetId="36" r:id="rId36"/>
    <sheet name="34 Hérault" sheetId="37" r:id="rId37"/>
    <sheet name="35 Ile et Vilaine" sheetId="38" r:id="rId38"/>
    <sheet name="36 Indre" sheetId="39" r:id="rId39"/>
    <sheet name="37 Indre et Loire" sheetId="40" r:id="rId40"/>
    <sheet name="38 Isère" sheetId="41" r:id="rId41"/>
    <sheet name="39 Jura" sheetId="42" r:id="rId42"/>
    <sheet name="40 Landes" sheetId="43" r:id="rId43"/>
    <sheet name="41 Loir et Cher" sheetId="44" r:id="rId44"/>
    <sheet name="42 Loire" sheetId="45" r:id="rId45"/>
    <sheet name="43 Haute Loire" sheetId="46" r:id="rId46"/>
    <sheet name="44 Loire atlantique" sheetId="47" r:id="rId47"/>
    <sheet name="45 Loiret" sheetId="49" r:id="rId48"/>
    <sheet name="46 Lot" sheetId="50" r:id="rId49"/>
    <sheet name="47 Lot et Garonne" sheetId="51" r:id="rId50"/>
    <sheet name="48 lozère" sheetId="52" r:id="rId51"/>
    <sheet name="49 Maine et Loire" sheetId="53" r:id="rId52"/>
    <sheet name="50 Manche" sheetId="54" r:id="rId53"/>
    <sheet name="51 Marne" sheetId="55" r:id="rId54"/>
    <sheet name="52 Haute Marne" sheetId="56" r:id="rId55"/>
    <sheet name="53 Mayenne" sheetId="57" r:id="rId56"/>
    <sheet name="54 Meurthe et Moselle" sheetId="58" r:id="rId57"/>
    <sheet name="55 Meuse" sheetId="59" r:id="rId58"/>
    <sheet name="56 Morbihan" sheetId="60" r:id="rId59"/>
    <sheet name="57 Moselle" sheetId="61" r:id="rId60"/>
    <sheet name="58 Nièvre" sheetId="62" r:id="rId61"/>
    <sheet name="59 Nord" sheetId="63" r:id="rId62"/>
    <sheet name="60 Oise" sheetId="64" r:id="rId63"/>
    <sheet name="61 Orne" sheetId="65" r:id="rId64"/>
    <sheet name="62 Pas de Calais" sheetId="66" r:id="rId65"/>
    <sheet name="63 Puy de Dôme" sheetId="67" r:id="rId66"/>
    <sheet name="64 Pyrénées Atlantiques" sheetId="68" r:id="rId67"/>
    <sheet name="65 Hautes Pyrénées" sheetId="69" r:id="rId68"/>
    <sheet name="66 Pyrénées Orientales" sheetId="70" r:id="rId69"/>
    <sheet name="67 Bas Rhin" sheetId="71" r:id="rId70"/>
    <sheet name="68 Haut Rhin" sheetId="72" r:id="rId71"/>
    <sheet name="69 Rhône" sheetId="73" r:id="rId72"/>
    <sheet name="70 Haute Saône" sheetId="74" r:id="rId73"/>
    <sheet name="71 Saône et Loire" sheetId="75" r:id="rId74"/>
    <sheet name="72 Sarthe" sheetId="76" r:id="rId75"/>
    <sheet name="73 Savoie" sheetId="77" r:id="rId76"/>
    <sheet name="74 Haute Savoie" sheetId="78" r:id="rId77"/>
    <sheet name="75 Paris" sheetId="79" r:id="rId78"/>
    <sheet name="76 Seine Maritime" sheetId="80" r:id="rId79"/>
    <sheet name="77 Seine et Marne" sheetId="81" r:id="rId80"/>
    <sheet name="78 Yvelines" sheetId="82" r:id="rId81"/>
    <sheet name="79 Deux Sèvres" sheetId="84" r:id="rId82"/>
    <sheet name="80 Somme" sheetId="85" r:id="rId83"/>
    <sheet name="81 Tarn" sheetId="86" r:id="rId84"/>
    <sheet name="82 Tarn et Garonne" sheetId="88" r:id="rId85"/>
    <sheet name="83 Var" sheetId="89" r:id="rId86"/>
    <sheet name="84 Vaucluse" sheetId="90" r:id="rId87"/>
    <sheet name="85 Vendée" sheetId="91" r:id="rId88"/>
    <sheet name="86 Vienne" sheetId="92" r:id="rId89"/>
    <sheet name="87 Haute Vienne" sheetId="93" r:id="rId90"/>
    <sheet name="88 Vosges" sheetId="94" r:id="rId91"/>
    <sheet name="89 Yonne" sheetId="95" r:id="rId92"/>
    <sheet name="90 Territoire de Belfort" sheetId="96" r:id="rId93"/>
    <sheet name="91 Essone" sheetId="97" r:id="rId94"/>
    <sheet name="92 Haut de Seine" sheetId="98" r:id="rId95"/>
    <sheet name="93 Seine St Denis" sheetId="99" r:id="rId96"/>
    <sheet name="94 Val de Marne" sheetId="100" r:id="rId97"/>
    <sheet name="95 Val d'Oise" sheetId="101" r:id="rId98"/>
    <sheet name="971 Guadeloupe" sheetId="102" r:id="rId99"/>
    <sheet name="972 Martinique" sheetId="103" r:id="rId100"/>
    <sheet name="973 Guyane" sheetId="104" r:id="rId101"/>
    <sheet name="974 La Réunion" sheetId="105" r:id="rId102"/>
    <sheet name="975 St Pierre et Miquelon" sheetId="106" r:id="rId103"/>
    <sheet name="976 Mayotte" sheetId="107" r:id="rId104"/>
    <sheet name="986 Wallis et Futuna" sheetId="108" r:id="rId105"/>
    <sheet name="987 Polynésie Francaise" sheetId="109" r:id="rId106"/>
    <sheet name="988 Nouvelle Calédonie" sheetId="110" r:id="rId107"/>
  </sheets>
  <externalReferences>
    <externalReference r:id="rId110"/>
  </externalReferences>
  <definedNames/>
  <calcPr calcId="145621" refMode="R1C1"/>
</workbook>
</file>

<file path=xl/sharedStrings.xml><?xml version="1.0" encoding="utf-8"?>
<sst xmlns="http://schemas.openxmlformats.org/spreadsheetml/2006/main" count="8695" uniqueCount="1950">
  <si>
    <t xml:space="preserve">Resultats des elections 2011 par départements </t>
  </si>
  <si>
    <t>Rhône Alpes - Ain</t>
  </si>
  <si>
    <t>Ministère</t>
  </si>
  <si>
    <t xml:space="preserve">Service ou établissement </t>
  </si>
  <si>
    <t>Inscrits</t>
  </si>
  <si>
    <t>Votants</t>
  </si>
  <si>
    <t>Taux de participation</t>
  </si>
  <si>
    <t>Bulletins Nuls Blancs</t>
  </si>
  <si>
    <t>Suffrages exprimés</t>
  </si>
  <si>
    <t>Voix obtenues par chaque organisation syndicale</t>
  </si>
  <si>
    <t>Retour aux départements</t>
  </si>
  <si>
    <t>CFDT</t>
  </si>
  <si>
    <t>CFTC</t>
  </si>
  <si>
    <t>CGC</t>
  </si>
  <si>
    <t>CGT</t>
  </si>
  <si>
    <t>FO</t>
  </si>
  <si>
    <t>FSU</t>
  </si>
  <si>
    <t>Solidaires</t>
  </si>
  <si>
    <t>UNSa</t>
  </si>
  <si>
    <t>Divers</t>
  </si>
  <si>
    <t>Agriculture</t>
  </si>
  <si>
    <t>Etablissement Public Local Bourg en Bresse</t>
  </si>
  <si>
    <t>Etablissement Public Local Cibeins</t>
  </si>
  <si>
    <t>Défense</t>
  </si>
  <si>
    <t>N° 19 - GSBdD LA VALBONNE [CT BdD LA VALBONNE]</t>
  </si>
  <si>
    <t>N° 20 - BA 278 AMBERIEU EN BUGEY [CT BdD LA VALBONNE]</t>
  </si>
  <si>
    <t>MINEFI</t>
  </si>
  <si>
    <t>Direction générale des Finances Publiques</t>
  </si>
  <si>
    <t>Educ. Nat.</t>
  </si>
  <si>
    <t>Comité Technique Spécial Départemental</t>
  </si>
  <si>
    <t xml:space="preserve">Enseignement privé sous contrat </t>
  </si>
  <si>
    <t>Intérieur</t>
  </si>
  <si>
    <t xml:space="preserve">CT de département pour les services de la police nationale                                                          </t>
  </si>
  <si>
    <t xml:space="preserve">CT de département pour les services de la préfecture </t>
  </si>
  <si>
    <t>Justice</t>
  </si>
  <si>
    <t>Centre Pénitentiaire Bourg en Bresse</t>
  </si>
  <si>
    <t>Service Pénitentiaire d'Insertion et de Probation Ain</t>
  </si>
  <si>
    <t>Direction Interministérielle</t>
  </si>
  <si>
    <t xml:space="preserve">Direction Départementale des Territoires </t>
  </si>
  <si>
    <t>Direction Départementale de la Protection des Populations</t>
  </si>
  <si>
    <t>Direction Départementale de la Cohésion Sociale</t>
  </si>
  <si>
    <t>Totaux</t>
  </si>
  <si>
    <t>Exprimés</t>
  </si>
  <si>
    <t>Picardie - Aisne</t>
  </si>
  <si>
    <t>Etablissement Public Local Crézancy</t>
  </si>
  <si>
    <t>Etablissement Public Local La Thiérache</t>
  </si>
  <si>
    <t>N° 27 - CENZUB SISSONNE [CT BdD MOURMELON-MAILLY]</t>
  </si>
  <si>
    <t>Centre Pénitentiaire Château-Thierry</t>
  </si>
  <si>
    <t>Service Pénitentiaire d'Insertion et de Probation Aisne</t>
  </si>
  <si>
    <t>Centre Pénitentiaire Laon</t>
  </si>
  <si>
    <t>Auvergne - Allier</t>
  </si>
  <si>
    <t>Etablissement Public Local du Bourbennais</t>
  </si>
  <si>
    <t>Etablissement Public Local Durdat Larequille</t>
  </si>
  <si>
    <t>N° 7 - BA 277 VARENNES SUR ALLIER [CT BdD CLERMONT FERRAND]</t>
  </si>
  <si>
    <t>N° 8 - 13éme BSMAT Détachement MOULINS [CT BdD CLERMONT FERRAND]</t>
  </si>
  <si>
    <t>MEDDTL</t>
  </si>
  <si>
    <t>Direction Régionale de l'Environnement, de l'Aménagement et du Logement Auvergne</t>
  </si>
  <si>
    <t>Service Pénitentiaire d'Insertion et de Probation Allier</t>
  </si>
  <si>
    <t>Maison d'Arrêt Montluçon</t>
  </si>
  <si>
    <t>Centre Pénitentiaire Moulins</t>
  </si>
  <si>
    <t>Ministère Sport, Jeunesse, Educ Pop</t>
  </si>
  <si>
    <t>Centres de ressources, d'expertise et de performance sportives Vichy</t>
  </si>
  <si>
    <t>Direction Départementale de la Cohésion Sociale et de la Protection des Populations</t>
  </si>
  <si>
    <t>PACA - Alpes de Haute Provence</t>
  </si>
  <si>
    <t>Etablissement Public Local Digne</t>
  </si>
  <si>
    <t>Culture</t>
  </si>
  <si>
    <t>Direction Régionale des Affaires Culturelles PACA</t>
  </si>
  <si>
    <t>CT auprès du préfet de département pour les services de la police nationale</t>
  </si>
  <si>
    <t>CT auprès du préfet de département pour les services de la préfecture</t>
  </si>
  <si>
    <t>Maison d'Arrêt Digne</t>
  </si>
  <si>
    <t>Maison d'Arrêt Nice</t>
  </si>
  <si>
    <t>PACA - Hautes Alpes</t>
  </si>
  <si>
    <t>Etablissement Public Local Gap</t>
  </si>
  <si>
    <t>N° 7 - 4éme RCH GAP [CT BdD Gap ]</t>
  </si>
  <si>
    <t>Parc National des Ecrins</t>
  </si>
  <si>
    <t>Maison d'Arrêt Gap</t>
  </si>
  <si>
    <t>PACA - Alpes Maritimes</t>
  </si>
  <si>
    <t>Etablissement Public Local Antibes</t>
  </si>
  <si>
    <t>Villa Arson Epiar Nice</t>
  </si>
  <si>
    <t>N° 23 - Centre du Service National(CSN) NICE [CT BdD DRAGUIGNAN]</t>
  </si>
  <si>
    <t>Parc National du Mercantour</t>
  </si>
  <si>
    <t>Direction générale des Douanes et Droits Indirects des Alpes Maritimes</t>
  </si>
  <si>
    <t>Enseignement supérieur</t>
  </si>
  <si>
    <t>Université Nice Sofia Antipolis</t>
  </si>
  <si>
    <t>Enseignement Supérieur</t>
  </si>
  <si>
    <t>INRIA Sophia</t>
  </si>
  <si>
    <t>CROUS Nice</t>
  </si>
  <si>
    <t>INRA PACA</t>
  </si>
  <si>
    <t>Centre régional de documentation pédagogique Nice</t>
  </si>
  <si>
    <t>Observatoire de la Côte d’Azur (OCA)</t>
  </si>
  <si>
    <t xml:space="preserve">CT auprès du préfet de département pour les services de la police nationale                                                          </t>
  </si>
  <si>
    <t xml:space="preserve">CT auprès du préfet de département pour les services de la préfecture </t>
  </si>
  <si>
    <t>Maison d'Arrêt Grasse</t>
  </si>
  <si>
    <t>Service Pénitentiaire d'Insertion et de Probation 06</t>
  </si>
  <si>
    <t xml:space="preserve">Direction Territoriale Protection Judiciaire de la Jeunesse </t>
  </si>
  <si>
    <t>Direction Départementale des Territoires et de la Mer</t>
  </si>
  <si>
    <t>Rhône Alpes - Ardèche</t>
  </si>
  <si>
    <t>Etablissement Public Local Aubenas</t>
  </si>
  <si>
    <t>Maison d'Arrêt Privas</t>
  </si>
  <si>
    <t>Champagne Ardenne - Ardennes</t>
  </si>
  <si>
    <t>Etablissement Public Local Charleville Mézières</t>
  </si>
  <si>
    <t>Etablissement Public Local Rethel</t>
  </si>
  <si>
    <t>N° 5 - GSBdD CHARLEVILLE-MEZIERES [CT BdD Charleville Mézières]</t>
  </si>
  <si>
    <t>Agence Nationale des Titres Sécurisés (ANTS)</t>
  </si>
  <si>
    <t>Maison d'Arrêt Charleville</t>
  </si>
  <si>
    <t>Etablissement Public Local Pamiers</t>
  </si>
  <si>
    <t>Maison d'Arrêt Foix</t>
  </si>
  <si>
    <t>Champagne Ardenne - Aube</t>
  </si>
  <si>
    <t>Etablissement Public Local Aube</t>
  </si>
  <si>
    <t>N° 29 - CENTAC MAILLY [CT BdD MOURMELON-MAILLY]</t>
  </si>
  <si>
    <t>N° 40 - EPMU(SIMu) BRIENNE LE CHÂTEAU [CT BdD SAINT DIZIER - CHAUMONT]</t>
  </si>
  <si>
    <t>Université de technologie de Troyes</t>
  </si>
  <si>
    <t>Centre Pénitentiaire CLAIRVAUX</t>
  </si>
  <si>
    <t>Centre de Détention VILLENAUXE</t>
  </si>
  <si>
    <t>Maison d'Arrêt TROYES</t>
  </si>
  <si>
    <t>Service Pénitentiaire d'Insertion et de Probation 10/52</t>
  </si>
  <si>
    <t>Languedoc Roussillon - Aude</t>
  </si>
  <si>
    <t>Etablissement Public Local Carcassonne</t>
  </si>
  <si>
    <t>Etablissement Public Local Castelnaudary</t>
  </si>
  <si>
    <t>N° 4 - 3éme RPIMA CARCASSONNE [CT BdD CARCASSONNE]</t>
  </si>
  <si>
    <t>N° 5 - VILLEPINTE (France Sud) [CT BdD CARCASSONNE]</t>
  </si>
  <si>
    <t>Maison d'Arrêt CARCASSONNE</t>
  </si>
  <si>
    <t>Service Pénitentiaire d'Insertion et de Probation Aude (11)</t>
  </si>
  <si>
    <t xml:space="preserve"> </t>
  </si>
  <si>
    <t>Midi Pyrénées - Aveyron</t>
  </si>
  <si>
    <t>Etablissement Public Local Rodez</t>
  </si>
  <si>
    <t>Etablissement Public Local Saint Afrique</t>
  </si>
  <si>
    <t>Etablissement Public Local Villefranche de Rouergue</t>
  </si>
  <si>
    <t>N° 44 - 8éme RPIMA Déta CEITO LE LARZAC [CT BdD TOULOUSE - CASTRES]</t>
  </si>
  <si>
    <t>Maison d'Arrêt RODEZ</t>
  </si>
  <si>
    <t>PACA - Bouches du Rhône</t>
  </si>
  <si>
    <t>Direction Régionale de l'Alimentation, de l'Agriculture et de la Forêt  Provence Alpes Côtes d'Azur</t>
  </si>
  <si>
    <t>Etablissement Public Local Aix Gardanne</t>
  </si>
  <si>
    <t>Etablissement Public Local Saint Rémy de Provence</t>
  </si>
  <si>
    <t>Office National des Forêts</t>
  </si>
  <si>
    <t>École de la Photographie d'Arles</t>
  </si>
  <si>
    <t>Ecole d'architecture de Marseille</t>
  </si>
  <si>
    <t>N° 8 - BA 701 SALON EN PROVENCE [CT BdD ISTRES - SALON DE PROVENCE]</t>
  </si>
  <si>
    <t>N° 9 - GSBdD ISTRES [CT BdD ISTRES - SALON DE PROVENCE]</t>
  </si>
  <si>
    <t>N° 10 - DGA /EV ISTRES 1 [CT BdD ISTRES - SALON DE PROVENCE]</t>
  </si>
  <si>
    <t>N° 11 - DGA /EV ISTRES 2 [CT BdD ISTRES - SALON DE PROVENCE]</t>
  </si>
  <si>
    <t>N° 12 - SIMu MIRAMAS [CT BdD ISTRES - SALON DE PROVENCE]</t>
  </si>
  <si>
    <t>N° 17 - HIA LAVERAN MARSEILLE 1 [CT BdD MARSEILLE - AUBAGNE]</t>
  </si>
  <si>
    <t>N° 18 - HIA LAVERAN MARSEILLE 2 [CT BdD MARSEILLE - AUBAGNE]</t>
  </si>
  <si>
    <t>N° 19 - LYCEE MILITAIRE AIX EN PROVENCE [CT BdD MARSEILLE - AUBAGNE]</t>
  </si>
  <si>
    <t>N° 20 - CMG de TOULON Antenne MARSEILLE  CENTRE [CT BdD MARSEILLE - AUBAGNE]</t>
  </si>
  <si>
    <t>N° 21 -GSBdD MARSEILLE OUEST [CT BdD MARSEILLE - AUBAGNE]</t>
  </si>
  <si>
    <t>N° 22 -GSBdD MARSEILLE EST [CT BdD MARSEILLE - AUBAGNE]</t>
  </si>
  <si>
    <t>Centre de Valorisation des Ressources Humaines Aix en Provence</t>
  </si>
  <si>
    <t>Centre d'Etudes Techniques de l'Equipement Méditerranée</t>
  </si>
  <si>
    <t>Direction Interdépartementale des Routes  Méditerranée</t>
  </si>
  <si>
    <t>Direction InterRégionale de la Mer Méditerranée</t>
  </si>
  <si>
    <t>Direction Régionale de l'Environnement, de l'Aménagement et du Logement PACA</t>
  </si>
  <si>
    <t>Météo France - Direction Interrégionale Sud Est</t>
  </si>
  <si>
    <t>Ecole nationale supérieure maritime</t>
  </si>
  <si>
    <t>Direction générale des Douanes et Droits Indirects des Bouches du Rhône</t>
  </si>
  <si>
    <t>Direction Générale de l'INSEE des Bouches du Rhône</t>
  </si>
  <si>
    <t>Direction Régionale des Finances Publiques</t>
  </si>
  <si>
    <t>Directions de contrôle fiscal Sud-Est</t>
  </si>
  <si>
    <t>directions des services informatiques Sud-Est</t>
  </si>
  <si>
    <t>Centre d'études et de recherches sur les qualifications - Marseille</t>
  </si>
  <si>
    <t>Université Aix Marseille</t>
  </si>
  <si>
    <t>CROUS Aix-Marseille</t>
  </si>
  <si>
    <t>Centre régional de documentation pédagogique Aix-Marseille</t>
  </si>
  <si>
    <t>Ecole centrale de Marseille</t>
  </si>
  <si>
    <t>Institut d'études politiques d'Aix-en-Provence</t>
  </si>
  <si>
    <t>Institut de recherche pour le Développement - IRD Marseille</t>
  </si>
  <si>
    <t>Comité Technique Paritaire Départemental</t>
  </si>
  <si>
    <t>Centre Pénitentiaire Marseille</t>
  </si>
  <si>
    <t>Etablissement Pour Mineurs Marseille</t>
  </si>
  <si>
    <t>Direction Interrégionale des Services Pénitentiaires - siège  Marseille</t>
  </si>
  <si>
    <t>Maison d'Arrêt Aix</t>
  </si>
  <si>
    <t>Maison Centrale Arles</t>
  </si>
  <si>
    <t>Service Pénitentiaire d'Insertion et de Probation 13</t>
  </si>
  <si>
    <t>Centre de Détention Salon</t>
  </si>
  <si>
    <t>Centre de Détention Tarascon</t>
  </si>
  <si>
    <t xml:space="preserve">Siège de la Direction Interrégionale - Protection Judiciaire de la Jeunesse </t>
  </si>
  <si>
    <t>Cour d'Appel Aix en Provence</t>
  </si>
  <si>
    <t>Centres de ressources, d'expertise et de performance sportives Sud-Est</t>
  </si>
  <si>
    <t>Ministère du travail</t>
  </si>
  <si>
    <t>Pôle Emploi (Agents Publics) - DR PACA</t>
  </si>
  <si>
    <t>Ministère des Affaires Sociales</t>
  </si>
  <si>
    <t>Agence Régionale de Santé Provence-Alpes-Côte d'Azur</t>
  </si>
  <si>
    <t>Direction Régionale de la Jeunesse, des Sports et de la Cohésion Sociale</t>
  </si>
  <si>
    <t>DIRECCTE Provence-Alpes-Côte d'Azur</t>
  </si>
  <si>
    <t>La Poste</t>
  </si>
  <si>
    <t>La Poste Provence-Alpes-Côte d'Azur</t>
  </si>
  <si>
    <t>France Telecom</t>
  </si>
  <si>
    <t>Direction Opérationnelle Sud Est</t>
  </si>
  <si>
    <t>sans la Poste et France telecom</t>
  </si>
  <si>
    <t>La Poste et FT comprises</t>
  </si>
  <si>
    <t>Basse Normandie - Calvados</t>
  </si>
  <si>
    <t>Direction Régionale de l'Alimentation, de l'Agriculture et de la Forêt  Basse Normandie</t>
  </si>
  <si>
    <t>Etablissement Public Local Le Robillard</t>
  </si>
  <si>
    <t>Etablissement Public Local Vire</t>
  </si>
  <si>
    <t>Direction Régionale des Affaires Culturelles Basse-Normandie</t>
  </si>
  <si>
    <t>Direction Régionale de l'Environnement, de l'Aménagement et du Logement</t>
  </si>
  <si>
    <t>Direction Générale de l'INSEE du Calvados</t>
  </si>
  <si>
    <t>Direction générale des Douanes et Droits Indirects du Calvados</t>
  </si>
  <si>
    <t>Centre régional de documentation pédagogique Caen</t>
  </si>
  <si>
    <t>CROUS Caen</t>
  </si>
  <si>
    <t>Ecole nationale supérieure d’ingénieurs de Caen</t>
  </si>
  <si>
    <t>Université Caen</t>
  </si>
  <si>
    <t>CT de département pour les services de la police nationale</t>
  </si>
  <si>
    <t>Cour d'Appel de Caen</t>
  </si>
  <si>
    <t>Centre Pénitentiaire CAEN</t>
  </si>
  <si>
    <t>Service Pénitentiaire d'Insertion et de Probation 14</t>
  </si>
  <si>
    <t>Maison d'Arrêt Caen</t>
  </si>
  <si>
    <t>Pôle Emploi (Agents Publics) - DR BASSE NORMANDIE</t>
  </si>
  <si>
    <t>Agence Régionale de Santé Basse-Normandie</t>
  </si>
  <si>
    <t>CT de la DIRECCTE Basse-Normandie</t>
  </si>
  <si>
    <t>La Poste Basse-Normandie</t>
  </si>
  <si>
    <t>sans la Poste</t>
  </si>
  <si>
    <t>La Poste comprise</t>
  </si>
  <si>
    <t>Auvergne - Cantal</t>
  </si>
  <si>
    <t>Etablissement Public Local Aurillac</t>
  </si>
  <si>
    <t>Etablissement Public Local Saint Flour</t>
  </si>
  <si>
    <t>Maison d'Arrêt Aurillac</t>
  </si>
  <si>
    <t>Poitou Charente - Charente</t>
  </si>
  <si>
    <t>Etablissement Public Local Angoulème</t>
  </si>
  <si>
    <t>N° 40 - GSBdD ROCHEFORT Antenne COGNAC [CT BdD ROCHEFORT - COGNAC]</t>
  </si>
  <si>
    <t>N° 1 - GSBdD ANGOULEME [CT BdD ANGOULEME]</t>
  </si>
  <si>
    <t>N° 2 - DGA/CEDOCAR [CT BdD ANGOULEME]</t>
  </si>
  <si>
    <t xml:space="preserve">CT auprès du préfet de département pour les services de la police nationale </t>
  </si>
  <si>
    <t>Maison d'Arrêt Angoulême</t>
  </si>
  <si>
    <t>Maison d'Arrêt Saintes</t>
  </si>
  <si>
    <t>Service Pénitentiaire d'Insertion et de Probation Charente (16)</t>
  </si>
  <si>
    <t>Poitou Charentes - Charente Maritime</t>
  </si>
  <si>
    <t>Etablissement Public Local Boursefranc</t>
  </si>
  <si>
    <t>Etablissement Public Local Saintes</t>
  </si>
  <si>
    <t>Etablissement Public Local Surgères</t>
  </si>
  <si>
    <t>N° 38 - GSBdD ROCHEFORT [CT BdD ROCHEFORT - COGNAC]</t>
  </si>
  <si>
    <t>N° 39 - GSBdD ROCHEFORT Antenne SAINTES [CT BdD ROCHEFORT - COGNAC]</t>
  </si>
  <si>
    <t>N° 41 - GSBdD ROCHEFORT Antenne LA ROCHELLE [CT BdD ROCHEFORT - COGNAC]</t>
  </si>
  <si>
    <t>Conservatoire de l'Espace littoral et des Rivages lacustres</t>
  </si>
  <si>
    <t>Etablissement National des Invalides de la Marine</t>
  </si>
  <si>
    <t>Direction générale des Douanes et Droits Indirects de Charente Maritime</t>
  </si>
  <si>
    <t>Université La Rochelle</t>
  </si>
  <si>
    <t xml:space="preserve">CT auprès du préfet de département pour les services de la police nationale                               </t>
  </si>
  <si>
    <t>Centre de Détention Bédenac</t>
  </si>
  <si>
    <t>Maison d'Arrêt Rochefort</t>
  </si>
  <si>
    <t>Centre Pénitentiaire Saint-Martin-de-Ré</t>
  </si>
  <si>
    <t>Service Pénitentiaire d'Insertion et de Probation Charente-Maritime (17)</t>
  </si>
  <si>
    <t>Centre - Cher</t>
  </si>
  <si>
    <t>Etablissement Public Local Bourges Le Sollier</t>
  </si>
  <si>
    <t>Ecole Nationale Supérieure d'Art -  Bourges</t>
  </si>
  <si>
    <t>N° 29 - DGA/TT BOURGES 1 [CT BdD BOURGES - AVORD]</t>
  </si>
  <si>
    <t>N° 30 - DGA/TT BOURGES 2 [CT BdD BOURGES - AVORD]</t>
  </si>
  <si>
    <t>N° 31 - EM BOURGES [CT BdD BOURGES - AVORD]</t>
  </si>
  <si>
    <t>N° 32 - CEDIMAT BOURGES [CT BdD BOURGES - AVORD]</t>
  </si>
  <si>
    <t>N° 35 - BA 702 AVORD [CT BdD BOURGES - AVORD]</t>
  </si>
  <si>
    <t>N° 36 - CFD BOURGES [CT BdD BOURGES - AVORD]</t>
  </si>
  <si>
    <t>Ecole nationale supérieure d’ingénieurs de Bourges</t>
  </si>
  <si>
    <t>CTde département pour les services de la préfecture</t>
  </si>
  <si>
    <t>Maison d'Arrêt BOURGES</t>
  </si>
  <si>
    <t>Cour d'Appel Bourges</t>
  </si>
  <si>
    <t>Limousin - Corrèze</t>
  </si>
  <si>
    <t>Etablissement Public Local Brive</t>
  </si>
  <si>
    <t>Etablissement Public Local Meymac</t>
  </si>
  <si>
    <t>Etablissement Public Local Neuvic</t>
  </si>
  <si>
    <t>Etablissement Public Local Tulle</t>
  </si>
  <si>
    <t>N° 15 - GSBdD BRIVE [CT BdD BRIVE]</t>
  </si>
  <si>
    <t>N° 19 - 13éme BSMAT Détachement TULLE [CT BdD BRIVE]</t>
  </si>
  <si>
    <t>Service de l'Emploi Pénitentiaire à Tulle</t>
  </si>
  <si>
    <t>Maison d'Arrêt Tulle</t>
  </si>
  <si>
    <t>Centre de Détention Uzerche</t>
  </si>
  <si>
    <t xml:space="preserve">Service Pénitentiaire d'Insertion et de Probation Correze </t>
  </si>
  <si>
    <t>Corse - Corse du Sud</t>
  </si>
  <si>
    <t>Direction Régionale de l'Alimentation, de l'Agriculture et de la Forêt  Corse</t>
  </si>
  <si>
    <t>Etablissement Public Local Sartène</t>
  </si>
  <si>
    <t>Office National des Forêts Corse</t>
  </si>
  <si>
    <t>Direction Régionale des Affaires Culturelles Corse</t>
  </si>
  <si>
    <t>N° 1 - GSBdD SOLENZARA [CT BdD VENTISERI SOLENZARA]</t>
  </si>
  <si>
    <t>N° 2 - GSBdD SOLENZARA Antenne AJJACIO [CT BdD VENTISERI SOLENZARA]</t>
  </si>
  <si>
    <t>Direction Régionale de l'Environnement, de l'Aménagement et du Logement Corse</t>
  </si>
  <si>
    <t>Direction Générale de l'INSEE de la Corse du Sud</t>
  </si>
  <si>
    <t>Direction générale des Douanes et Droits Indirects de Corse du Sud</t>
  </si>
  <si>
    <t>INRA CORSE</t>
  </si>
  <si>
    <t>Université Corse Sartène</t>
  </si>
  <si>
    <t>CROUS Corte</t>
  </si>
  <si>
    <t>Centre régional de documentation pédagogique Corse</t>
  </si>
  <si>
    <t>Maison d'Arrêt Ajaccio</t>
  </si>
  <si>
    <t>Service Pénitentiaire d'Insertion et de Probation 20</t>
  </si>
  <si>
    <t>Agence Régionale de Santé Corse</t>
  </si>
  <si>
    <t>CT de la DIRECCTE Corse</t>
  </si>
  <si>
    <t>La Poste Corse</t>
  </si>
  <si>
    <t>Corse - Haute Corse</t>
  </si>
  <si>
    <t>Etablissement Public Local Borgo</t>
  </si>
  <si>
    <t>N° 3 - GSBdD CALVI [CT BdD Calvi]</t>
  </si>
  <si>
    <t>Centre Pénitentiaire Borgo</t>
  </si>
  <si>
    <t>Centre de Détention Casabianda</t>
  </si>
  <si>
    <t>Cour d'Appel Bastia</t>
  </si>
  <si>
    <t>Premier ministre</t>
  </si>
  <si>
    <t>Institut Régional d'Administration de Bastia</t>
  </si>
  <si>
    <t>Direction régionale renforcée</t>
  </si>
  <si>
    <t>sans France Telecom</t>
  </si>
  <si>
    <t>France telecom comprise</t>
  </si>
  <si>
    <t>Bourgogne - Côte d'Or</t>
  </si>
  <si>
    <t>Agrosup Dijon</t>
  </si>
  <si>
    <t>Direction Régionale de l'Alimentation, de l'Agriculture et de la Forêt  Bourgogne</t>
  </si>
  <si>
    <t>Etablissement Public Local Beaune</t>
  </si>
  <si>
    <t>Etablissement Public Local Plombières les Dijon</t>
  </si>
  <si>
    <t>Etablissement Public Local Semur Châtillon</t>
  </si>
  <si>
    <t>Office National des Forêts Bourgogne Champagne Ardenne</t>
  </si>
  <si>
    <t>Ecole Nationale Supérieure d'Art de Dijon</t>
  </si>
  <si>
    <t>Direction Régionale des Affaires Culturelles Bourgogne</t>
  </si>
  <si>
    <t>Institut National de Recherche en Archéologie Préventive - Grand Est Sud</t>
  </si>
  <si>
    <t xml:space="preserve">N° 7 - GSBdD DIJON </t>
  </si>
  <si>
    <t>Direction Régionale de l'Environnement, de l'Aménagement et du Logement Bourgogne</t>
  </si>
  <si>
    <t>Direction Générale de l'INSEE de la Côte d'Or</t>
  </si>
  <si>
    <t>Direction générale des Douanes et Droits Indirects de Côte d'Or</t>
  </si>
  <si>
    <t>Université Dijon</t>
  </si>
  <si>
    <t>INRA DIJON</t>
  </si>
  <si>
    <t>Centre régional de documentation pédagogique Dijon</t>
  </si>
  <si>
    <t>CROUS Dijon</t>
  </si>
  <si>
    <t>Maison d'Arrêt DIJON</t>
  </si>
  <si>
    <t>Siège Direction Interrégionale des services Pénitentiaires</t>
  </si>
  <si>
    <t>Service Pénitentiaire d'Insertion et de Probation 21</t>
  </si>
  <si>
    <t>Siège Direction Interrégionale de la Protection Judiciaire de la Jeunesse</t>
  </si>
  <si>
    <t>Ecole Nationale des Greffiers</t>
  </si>
  <si>
    <t>Cour d'Appel de Dijon</t>
  </si>
  <si>
    <t>Pôle Emploi (Agents Publics) - DR BOURGOGNE</t>
  </si>
  <si>
    <t>Centres de ressources, d'expertise et de performance sportives Dijon</t>
  </si>
  <si>
    <t>Agence Régionale de Santé Bourgogne</t>
  </si>
  <si>
    <t>Direction Départementale des Territoires</t>
  </si>
  <si>
    <t>CT de la DIRECCTE Bourgogne</t>
  </si>
  <si>
    <t>La Poste Bourgogne</t>
  </si>
  <si>
    <t>Bretagne - Côtes d'Armor</t>
  </si>
  <si>
    <t>Etablissement Public Local Caulnes</t>
  </si>
  <si>
    <t>Etablissement Public Local Guingamp</t>
  </si>
  <si>
    <t>Etablissement Public Local Merdrignac</t>
  </si>
  <si>
    <t>Etablissement Public Local Saint Brieuc</t>
  </si>
  <si>
    <t>N° 4 - LANNION [CT BdD Brest-Lorient]</t>
  </si>
  <si>
    <t>Etablissement National des Invalides de la Marine de Paimpol</t>
  </si>
  <si>
    <t>Centre de Météo Spaciale - Lannion</t>
  </si>
  <si>
    <t>Maison d'Arrêt SAINT-BRIEUC</t>
  </si>
  <si>
    <t>Service Pénitentiaire d'Insertion et de Probation 22</t>
  </si>
  <si>
    <t>Limousin - Creuse</t>
  </si>
  <si>
    <t>Etablissement Public Local Haun</t>
  </si>
  <si>
    <t>N° 16 - 126éme RI Détachement LA COURTINE [CT BdD BRIVE]</t>
  </si>
  <si>
    <t>N° 20 - 13éme BSMAT Détachement GUERET [CT BdD BRIVE]</t>
  </si>
  <si>
    <t>Maison d'Arrêt Guéret</t>
  </si>
  <si>
    <t>Service Pénitentiaire d'Insertion et de Probation Creuse et Haute Vienne</t>
  </si>
  <si>
    <t>Aquitaine - Dordogne</t>
  </si>
  <si>
    <t>Etablissement Public Local Périgueux</t>
  </si>
  <si>
    <t>N° 13 - ESCA BERGERAC [CT BdD BORDEAUX - MERIGNAC]</t>
  </si>
  <si>
    <t>N° 18 - 13éme BSMAT Détachement SAINT ASTIER [CT BdD BRIVE]</t>
  </si>
  <si>
    <t xml:space="preserve">CTde département pour les services de la police nationale                                                          </t>
  </si>
  <si>
    <t>CT de département pour les services de la préfecture</t>
  </si>
  <si>
    <t>Centre de Détention Neuvic</t>
  </si>
  <si>
    <t>Maison d'Arrêt Périgueux</t>
  </si>
  <si>
    <t>Service Pénitentiaire d'Insertion et de Probation Dordogne</t>
  </si>
  <si>
    <t>Franche Comté - Doubs</t>
  </si>
  <si>
    <t>Direction Régionale de l'Alimentation, de l'Agriculture et de la Forêt  Franche-Comté</t>
  </si>
  <si>
    <t>Etablissement Public Local Dannemarie</t>
  </si>
  <si>
    <t>Etablissement Public Local Mamirolle</t>
  </si>
  <si>
    <t>Office National des Forêts Franche Comté</t>
  </si>
  <si>
    <t>Direction Régionale des Affaires Culturelles Franche-Comté</t>
  </si>
  <si>
    <t>N° 2 - GSBdD BESANCON [CT BdD BESANCON]</t>
  </si>
  <si>
    <t>N° 3 - 6éme RMAT BESANCON [CT BdD BESANCON]</t>
  </si>
  <si>
    <t>Direction Régionale de l'Environnement, de l'Aménagement et du Logement Franche Comté</t>
  </si>
  <si>
    <t>Direction Générale de l'INSEE du Doubs</t>
  </si>
  <si>
    <t>Direction générale des Douanes et Droits Indirects du Doubs</t>
  </si>
  <si>
    <t>Université Besançon</t>
  </si>
  <si>
    <t>CT Ecole nationale supérieure de mécanique et des microtechniques</t>
  </si>
  <si>
    <t>Centre régional de documentation pédagogique Besançon</t>
  </si>
  <si>
    <t>Service Pénitentiaire d'Insertion et de Probation 25/39</t>
  </si>
  <si>
    <t>Maison d'Arrêt BESANCON</t>
  </si>
  <si>
    <t xml:space="preserve">Maison d'Arrêt MONTBELIARD </t>
  </si>
  <si>
    <t>Cour d'Appel de Besançon</t>
  </si>
  <si>
    <t>Pôle Emploi (Agents Publics) - DR FRANCHE COMTE</t>
  </si>
  <si>
    <t>Agence Régionale de Santé Franche-Comté</t>
  </si>
  <si>
    <t>CT de la DIRECCTE Franche-Comté</t>
  </si>
  <si>
    <t>La Poste Franche-Comté</t>
  </si>
  <si>
    <t>Rhône Alpes - Drôme</t>
  </si>
  <si>
    <t>Etablissement Public Local Romans</t>
  </si>
  <si>
    <t>Etablissement Public Local Valence</t>
  </si>
  <si>
    <t>N° 21 - GSBdD VALENCE [CT BdD Valence]</t>
  </si>
  <si>
    <t>Maison d'Arrêt Valence</t>
  </si>
  <si>
    <t>Service Pénitentiaire d'Insertion et de Probation Drôme (26)</t>
  </si>
  <si>
    <t>Haute Normandie - Eure</t>
  </si>
  <si>
    <t>Etablissement Public Local Damville</t>
  </si>
  <si>
    <t>Etablissement Public Local Evreux</t>
  </si>
  <si>
    <t>N° 44 - BA 105 EVREUX [CT BdD EVREUX]</t>
  </si>
  <si>
    <t>N° 45 - DGA/TH VAL DE REUIL [CT BdD EVREUX]</t>
  </si>
  <si>
    <t>Centre de Détention VAL DE REUIL</t>
  </si>
  <si>
    <t>Maison d'Arrêt EVREUX</t>
  </si>
  <si>
    <t>Service Pénitentiaire d'Insertion et de Probation EURE</t>
  </si>
  <si>
    <t>Centre - Eure et Loir</t>
  </si>
  <si>
    <t>Etablissement Public Local Chartres</t>
  </si>
  <si>
    <t>N° 39 - BA 279 CHATEAUDUN [CT BdD ORLEANS - BRICY ]</t>
  </si>
  <si>
    <t>Centre de Détention CHATEAUDUN</t>
  </si>
  <si>
    <t>Maison d'Arrêt CHARTRES</t>
  </si>
  <si>
    <t>Service Pénitentiaire d'Insertion et de Probation 28</t>
  </si>
  <si>
    <t>Bretagne - Finistère</t>
  </si>
  <si>
    <t>Etablissement Public Local Morlaix Châteaulin kerliver</t>
  </si>
  <si>
    <t>Etablissement Public Local Quimper Brehoulou</t>
  </si>
  <si>
    <t>N° 2 - DIRISI BREST [CT BdD Brest-Lorient]</t>
  </si>
  <si>
    <t>N° 3 - CAMID BREST [CT BdD Brest-Lorient]</t>
  </si>
  <si>
    <t>N° 5 - SID/ESID BREST [CT BdD Brest-Lorient]</t>
  </si>
  <si>
    <t>N° 6 - CHÂTEAU [CT BdD Brest-Lorient]</t>
  </si>
  <si>
    <t>N° 7 - HIA CLERMONT TONNERRE BREST [CT BdD Brest-Lorient]</t>
  </si>
  <si>
    <t>N° 8 - KERORIOU [CT BdD Brest-Lorient]</t>
  </si>
  <si>
    <t>N° 9 - SIMu BREST [CT BdD Brest-Lorient]</t>
  </si>
  <si>
    <t>N° 10 - COMILO [CT BdD Brest-Lorient]</t>
  </si>
  <si>
    <t>N° 11 - BAN LANVEOC [CT BdD Brest-Lorient]</t>
  </si>
  <si>
    <t>N° 12 - BAN LANDIVISIAU [CT BdD Brest-Lorient]</t>
  </si>
  <si>
    <t>N° 13 - SSF BREST [CT BdD Brest-Lorient]</t>
  </si>
  <si>
    <t>N° 16 - CIN BREST [CT BdD Brest-Lorient]</t>
  </si>
  <si>
    <t>N° 17 - ECOLE NAVALE [CT BdD Brest-Lorient]</t>
  </si>
  <si>
    <t>Ecole nationale supérieure des ingénieurs des études et techniques d'armement  (ENSIETA)</t>
  </si>
  <si>
    <t>service hydrographique et océanographique de la marine  (SHOM)</t>
  </si>
  <si>
    <t>Agence des Aires Marines Protégées</t>
  </si>
  <si>
    <t>Université de Brest</t>
  </si>
  <si>
    <t>Ecole Nationale d'Ingénieurs de Brest</t>
  </si>
  <si>
    <t>Institut français de recherche pour l'exploitation de la mer (ifremer)</t>
  </si>
  <si>
    <t>Maison d'Arrêt BREST</t>
  </si>
  <si>
    <t>Service Pénitentiaire d'Insertion et de Probation 29</t>
  </si>
  <si>
    <t>Languedoc Roussillon - Gard</t>
  </si>
  <si>
    <t>Etablissement Public Local Nîmes</t>
  </si>
  <si>
    <t>Institut National de Recherche en Archéologie Préventive - Méditerranée</t>
  </si>
  <si>
    <t>N° 14 - GSBdD NIMES [CT BdD NIMES - ORANGE - LAUDUN]</t>
  </si>
  <si>
    <t>N° 15 - 4émé RMAT NIMES [CT BdD NIMES - ORANGE - LAUDUN]</t>
  </si>
  <si>
    <t>école nationale supérieure des techniques industrielles et des mines d'Alès (ENSTIM)</t>
  </si>
  <si>
    <t>Université Nîmes</t>
  </si>
  <si>
    <t>Service Pénitentiaire d'Insertion et de Probation Gard/Lozère
 (30/48)</t>
  </si>
  <si>
    <t>Maison d'Arrêt NIMES</t>
  </si>
  <si>
    <t>Cour d'Appel de Nîmes</t>
  </si>
  <si>
    <t>Midi Pyrénées - Haute Garonne</t>
  </si>
  <si>
    <t>Institut d'etudes Politiques de Toulouse</t>
  </si>
  <si>
    <t>Institut national des sciences appliquées de Toulouse</t>
  </si>
  <si>
    <t xml:space="preserve">Institut national polytechnique de Toulouse </t>
  </si>
  <si>
    <t>Université Toulouse 1</t>
  </si>
  <si>
    <t>Université Toulouse 2</t>
  </si>
  <si>
    <t>Université Toulouse 3</t>
  </si>
  <si>
    <t>Centre régional de documentation pédagogique Toulouse</t>
  </si>
  <si>
    <t>CROUS Toulouse</t>
  </si>
  <si>
    <t>INRA TOULOUSE</t>
  </si>
  <si>
    <t xml:space="preserve">Service Pénitentiaire d'Insertion et de Probation Haute-Garonne/Ariège
 (31/09) </t>
  </si>
  <si>
    <t>Centre de Détention Mauzac</t>
  </si>
  <si>
    <t>Centre Pénitentiaire SEYSSES</t>
  </si>
  <si>
    <t>Centre de Détention MURET</t>
  </si>
  <si>
    <t>Direction Interrégionale des Services Pénitentiaires Toulouse Siège</t>
  </si>
  <si>
    <t>Cour d'Appel de Toulouse</t>
  </si>
  <si>
    <t>Pôle Emploi (Agents Publics) - DR MIDI PYRENEES</t>
  </si>
  <si>
    <t>Centres de ressources, d'expertise et de performance sportives Toulouse</t>
  </si>
  <si>
    <t>Agence Régionale de Santé Midi-Pyrénées</t>
  </si>
  <si>
    <t>DIRECCTE Midi-Pyrénées</t>
  </si>
  <si>
    <t>La Poste Midi-Pyrénées</t>
  </si>
  <si>
    <t>Direction Opérationnelle Sud</t>
  </si>
  <si>
    <t>Midi Pyrénées - Gers</t>
  </si>
  <si>
    <t>Etablissement Public Local Auch</t>
  </si>
  <si>
    <t>Etablissement Public Local Mirande</t>
  </si>
  <si>
    <t>Service Pénitentiaire d'Insertion et de Probation Tarn-Garonne/Gers
 (32/82)</t>
  </si>
  <si>
    <t>Aquitaine - Gironde</t>
  </si>
  <si>
    <t>CT des services de la DRAAF Aquitaine</t>
  </si>
  <si>
    <t>Ecole Nationale d'Ingénieurs des Travaux Agricoles de Bordeaux</t>
  </si>
  <si>
    <t>Etablissement Public Local Bazas</t>
  </si>
  <si>
    <t>Etablissement Public Local Blanquefort</t>
  </si>
  <si>
    <t>Ecole Nationale Supérieure d'Architecture et de Paysage - Bordeaux</t>
  </si>
  <si>
    <t>Direction Régionale des Affaires Culturelles Aquitaine</t>
  </si>
  <si>
    <t>Institut National de Recherche en Archéologie Préventive - Grand Sud Ouest</t>
  </si>
  <si>
    <t>N° 3 - 3ème RMAT Détachement VAYRES [CT BdD BORDEAUX - MERIGNAC]</t>
  </si>
  <si>
    <t>N° 4 - GSBdD BORDEAUX [CT BdD BORDEAUX - MERIGNAC]</t>
  </si>
  <si>
    <t>N° 5 - AIA BORDEAUX [CT BdD BORDEAUX - MERIGNAC]</t>
  </si>
  <si>
    <t>N° 6 - GSBdD BORDEAUX Antenne MERIGNAC [CT BdD BORDEAUX - MERIGNAC]</t>
  </si>
  <si>
    <t>N° 7 - Détachement  AIR 204 MERIGNAC [CT BdD BORDEAUX - MERIGNAC]</t>
  </si>
  <si>
    <t>N° 8 - PFAF Sud Ouest BORDEAUX [CT BdD BORDEAUX - MERIGNAC]</t>
  </si>
  <si>
    <t>N° 9 - HIA Robert PICQUE BORDEAUX [CT BdD BORDEAUX - MERIGNAC]</t>
  </si>
  <si>
    <t>N° 10 - Centre Ministériel de Gestion BORDEAUX [CT BdD BORDEAUX - MERIGNAC]</t>
  </si>
  <si>
    <t>N° 11 - Etablissement du Service National (ESN) BORDEAUX [CT BdD BORDEAUX - MERIGNAC]</t>
  </si>
  <si>
    <t>N° 12 - DGA/Site Gironde SAINT MEDARD EN JALLES [CT BdD BORDEAUX - MERIGNAC]</t>
  </si>
  <si>
    <t>N° 14 - SID/ESID BORDEAUX [CT BdD BORDEAUX - MERIGNAC]</t>
  </si>
  <si>
    <t>N° 21 - GSBdD CAZAUX [CT BdD CAZAUX]</t>
  </si>
  <si>
    <t>N° 23 - DGA/EV CAZAUX [CT BdD CAZAUX]</t>
  </si>
  <si>
    <t>Centre d'Etudes Techniques de l'Equipement Sud Ouest</t>
  </si>
  <si>
    <t>Direction Interdépartementale des Routes Atlantique</t>
  </si>
  <si>
    <t>Direction InterRégionale de la Mer Sud Atlantique</t>
  </si>
  <si>
    <t>Direction Régionale de l'Environnement, de l'Aménagement et du Logement Aquitaine</t>
  </si>
  <si>
    <t>Etablissement National des Invalides de la Marine de Bordeaux</t>
  </si>
  <si>
    <t>Météo France - Direction Interrégionale Sud Ouest</t>
  </si>
  <si>
    <t>Direction Générale de l'INSEE de la Gironde</t>
  </si>
  <si>
    <t>Direction générale des Douanes et Droits Indirects de Gironde</t>
  </si>
  <si>
    <t>Direction du Contrôle Fiscal Sud Ouest</t>
  </si>
  <si>
    <t>Direction des Services Informatiques Sud Ouest</t>
  </si>
  <si>
    <t>Université Bordeaux 1</t>
  </si>
  <si>
    <t>Université Bordeaux 2</t>
  </si>
  <si>
    <t>Université Bordeaux 3</t>
  </si>
  <si>
    <t>Université Bordeaux 4</t>
  </si>
  <si>
    <t>INRIA Bordeaux</t>
  </si>
  <si>
    <t>Centre régional de documentation pédagogique Bordeaux</t>
  </si>
  <si>
    <t>INRA BORDEAUX</t>
  </si>
  <si>
    <t>Institut Polytechnique de Bordeaux</t>
  </si>
  <si>
    <t>Institut d'Etudes Politiques Bordeaux</t>
  </si>
  <si>
    <t>CROUS Bordeaux</t>
  </si>
  <si>
    <t>Direction Interrégionale des Services Pénitentiaires Bordeaux</t>
  </si>
  <si>
    <t>Centre Pénitentiaire-Gradignan</t>
  </si>
  <si>
    <t>Service Pénitentiaire d'Insertion et de Probation Gironde</t>
  </si>
  <si>
    <t>Ecole nationale de la Magistrature</t>
  </si>
  <si>
    <t>Cour d'Appel de Bordeaux</t>
  </si>
  <si>
    <t>Agence Régionale de Santé Aquitaine</t>
  </si>
  <si>
    <t>Pôle Emploi (Agents Publics) - DR AQUITAINE</t>
  </si>
  <si>
    <t>Cohésion sociale, sport et ville</t>
  </si>
  <si>
    <t>Institut National de Jeunes Sourds Bordeaux (INJS)</t>
  </si>
  <si>
    <t>Centres de ressources, d'expertise et de performance sportives Bordeaux</t>
  </si>
  <si>
    <t>DIRECCTE Aquitaine</t>
  </si>
  <si>
    <t>La Poste Aquitaine</t>
  </si>
  <si>
    <t>Languedoc Roussillon - Hérault</t>
  </si>
  <si>
    <t>Direction Régionale de l'Alimentation, de l'Agriculture et de la Forêt  Languedoc-Roussillon</t>
  </si>
  <si>
    <t>Etablissement Public Local Castelnau le Lez</t>
  </si>
  <si>
    <t>Etablissement Public Local Montpellier</t>
  </si>
  <si>
    <t>Supagro Montpellier</t>
  </si>
  <si>
    <t>Ecole Nationale Supérieure d'Architecture -    Montpellier</t>
  </si>
  <si>
    <t>Direction Régionale des Affaires Culturelles Languedoc-Roussillon</t>
  </si>
  <si>
    <t>N° 16 - SID/USID MONTPELLIER [CT BdD NIMES - ORANGE - LAUDUN]</t>
  </si>
  <si>
    <t>Centre d'Evaluation, d'Information et de Documentation Professionnelle</t>
  </si>
  <si>
    <t>Direction Régionale de l'Environnement, de l'Aménagement et du Logement Languedoc-Roussillon</t>
  </si>
  <si>
    <t>Parc National de France</t>
  </si>
  <si>
    <t>Direction Générale de l'INSEE de l'Hérault</t>
  </si>
  <si>
    <t>Direction générale des Douanes et Droits Indirects de l'Hérault</t>
  </si>
  <si>
    <t>Ecole nationale supérieure de chimie de Montpellier</t>
  </si>
  <si>
    <t>Université Montpellier 1</t>
  </si>
  <si>
    <t>Université Montpellier 2</t>
  </si>
  <si>
    <t>Université Montpellier 3</t>
  </si>
  <si>
    <t>CROUS Montpellier</t>
  </si>
  <si>
    <t>INRA MONTPELLIER</t>
  </si>
  <si>
    <t>Centre régional de documentation pédagogique Montpellier</t>
  </si>
  <si>
    <t>Maison d'arrêt Villeneuve les Maguelonnes</t>
  </si>
  <si>
    <t>Centre Pénitentiaire BEZIERS</t>
  </si>
  <si>
    <t>Service Pénitentiaire d'Insertion et de Probation Hérault</t>
  </si>
  <si>
    <t>Cour d'Appel de Montpellier</t>
  </si>
  <si>
    <t>Pôle Emploi (Agents Publics) - DR LANGUEDOC ROUSSILLON</t>
  </si>
  <si>
    <t>Centres de ressources, d'expertise et de performance sportives Montpellier</t>
  </si>
  <si>
    <t>Agence Régionale de Santé Languedoc-Roussillon</t>
  </si>
  <si>
    <t>DIRECCTE Languedoc-Roussillon</t>
  </si>
  <si>
    <t>LA POSTE</t>
  </si>
  <si>
    <t>La Poste Languedoc-Roussillon</t>
  </si>
  <si>
    <t>Bretagne - Ille et Vilaine</t>
  </si>
  <si>
    <t>Agrocampus</t>
  </si>
  <si>
    <t>Direction Régionale de l'Alimentation, de l'Agriculture et de la Forêt  Bretagne</t>
  </si>
  <si>
    <t>Etablissement Public Local Rennes le Rheu</t>
  </si>
  <si>
    <t>Etablissement Public Local Saint Aubin du Cormier</t>
  </si>
  <si>
    <t xml:space="preserve">Ecole Nationale Supérieure d'Architecture </t>
  </si>
  <si>
    <t>Direction Régionale des Affaires Culturelles Bretagne</t>
  </si>
  <si>
    <t>Institut National de Recherche en Archéologie Préventive - Grand Ouest</t>
  </si>
  <si>
    <t>N° 1 - CTAC RENNES</t>
  </si>
  <si>
    <t>N° 2 - PFAF RENNES</t>
  </si>
  <si>
    <t>N° 3 - EMSD RENNES</t>
  </si>
  <si>
    <t>N° 4 -DIRISI RENNES</t>
  </si>
  <si>
    <t>N° 5 - Centre Ministériel de Gestion RENNES</t>
  </si>
  <si>
    <t>N° 6 - DIRSID RENNES</t>
  </si>
  <si>
    <t>N° 7 - Etablissement du Service National (ESN) RENNES</t>
  </si>
  <si>
    <t>N° 8 - GSBdD RENNES LYAUTEY</t>
  </si>
  <si>
    <t>N° 9 - ETRS CESSON</t>
  </si>
  <si>
    <t>N° 10 - 2éme RMAT BRUZ</t>
  </si>
  <si>
    <t>N° 11 - DGA/MI BRUZ 1</t>
  </si>
  <si>
    <t>N° 12 - DGA/MI BRUZ 2</t>
  </si>
  <si>
    <t>Direction Interdépartementale des Routes  Ouest</t>
  </si>
  <si>
    <t>Direction Régionale de l'Environnement, de l'Aménagement et du Logement Bretagne</t>
  </si>
  <si>
    <t>Etablissement National des Invalides de la Marine de Saint Malo</t>
  </si>
  <si>
    <t>Météo France - Direction Interrégionale Ouest</t>
  </si>
  <si>
    <t>Direction Générale de l'INSEE de l'Ille et Vilaine</t>
  </si>
  <si>
    <t>Direction générale des Douanes et Droits Indirects d'Ille et Vilaine</t>
  </si>
  <si>
    <t>Directions de contrôle fiscal Ouest</t>
  </si>
  <si>
    <t>CROUS Rennes</t>
  </si>
  <si>
    <t>Université Rennes 1</t>
  </si>
  <si>
    <t>Université Rennes 2</t>
  </si>
  <si>
    <t>Institut National des Sciences Appliquées de Rennes</t>
  </si>
  <si>
    <t>Ecole nationale supérieure de chimie de Rennes</t>
  </si>
  <si>
    <t>Institut d'Etudes Politiques de Rennes</t>
  </si>
  <si>
    <t>INRIA Rennes</t>
  </si>
  <si>
    <t>INRA RENNES</t>
  </si>
  <si>
    <t>Centre régional de documentation pédagogique Rennes</t>
  </si>
  <si>
    <t>Centre Pénitentiaire des Femmes de RENNES</t>
  </si>
  <si>
    <t>Service Pénitentiaire d'Insertion et de Probation 35</t>
  </si>
  <si>
    <t>Siège Direction Interrégionale des Services Pénitentiaires RENNES</t>
  </si>
  <si>
    <t>Centre Pénitentiaire des Hommes de Rennes vezin</t>
  </si>
  <si>
    <t>Maison d'Arrêt Saint Malo</t>
  </si>
  <si>
    <t>Cour d'Appel de Rennes</t>
  </si>
  <si>
    <t>Pôle Emploi (Agents Publics) - DR Bretagne</t>
  </si>
  <si>
    <t>Ministère des Affaires Sociales et Cohésion Sociale</t>
  </si>
  <si>
    <t>Ecole des hautes études en Santé Publique (EHESP)</t>
  </si>
  <si>
    <t>Agence Régionale de Santé Bretagne</t>
  </si>
  <si>
    <t>DIRECCTE Bretagne</t>
  </si>
  <si>
    <t>La Poste Bretagne</t>
  </si>
  <si>
    <t>Direction Opérationnelle Ouest</t>
  </si>
  <si>
    <t>Centre - Indre</t>
  </si>
  <si>
    <t>Etablissement Public Local Châteauroux la Châtre</t>
  </si>
  <si>
    <t>N° 33 - 12éme BSMAT NEUVY PAILLOUX [CT BdD BOURGES - AVORD]</t>
  </si>
  <si>
    <t>Enseignement privé sous contrat</t>
  </si>
  <si>
    <t>Centre Pénitentiaire CHATEAUROUX</t>
  </si>
  <si>
    <t>Maison Centrale Saint Maur</t>
  </si>
  <si>
    <t>Service Pénitentiaire d'Insertion et de Probation 36</t>
  </si>
  <si>
    <t>Centre - Indre et Loire</t>
  </si>
  <si>
    <t>Etablissement Public Local Amboise</t>
  </si>
  <si>
    <t>Etablissement Public Local Chambray les Tours</t>
  </si>
  <si>
    <t>Etablissement Public Local Tours Fondettes</t>
  </si>
  <si>
    <t>N° 13 - DRHAT TOURS [CT BdD TOURS]</t>
  </si>
  <si>
    <t>N° 14 - 12éme BSMAT NOUATRE [CT BdD TOURS]</t>
  </si>
  <si>
    <t>N° 15 - BA 705 TOURS [CT BdD TOURS]</t>
  </si>
  <si>
    <t>Centre de Valorisation des Ressources Humaines Tours</t>
  </si>
  <si>
    <t>Météo France - Direction Interrégionale Ile de France Centre</t>
  </si>
  <si>
    <t>Université Tours</t>
  </si>
  <si>
    <t>INRA TOURS</t>
  </si>
  <si>
    <t>Service Pénitentiaire d'Insertion et de Probation 37</t>
  </si>
  <si>
    <t>Maison d'Arrêt TOURS</t>
  </si>
  <si>
    <t>Rhône Alpes - Isère</t>
  </si>
  <si>
    <t>Etablissement Public Local Grenoble Saint Ismier</t>
  </si>
  <si>
    <t>Etablissement Public Local la Côte Saint André</t>
  </si>
  <si>
    <t>Etablissement Public Local Vienne</t>
  </si>
  <si>
    <t>Etablissement Public Local Voiron</t>
  </si>
  <si>
    <t>Ecole Nationale Supérieure d'Architecture -   Grenoble</t>
  </si>
  <si>
    <t>N° 9 - GSBdD VARCES 1 [CT BdD GRENOBLE - ANNECY - CHAMBERY ]</t>
  </si>
  <si>
    <t>N° 10 - GSBdD VARCES 2 [CT BdD GRENOBLE - ANNECY - CHAMBERY ]</t>
  </si>
  <si>
    <t>Service Techniques des Remontées Mécaniques et des Transports Guidés</t>
  </si>
  <si>
    <t>Centre National de Recherche Météo - Grenoble et Brest</t>
  </si>
  <si>
    <t>Centre régional de documentation pédagogique Grenoble</t>
  </si>
  <si>
    <t>CROUS Grenoble</t>
  </si>
  <si>
    <t>INRIA Grenoble</t>
  </si>
  <si>
    <t>Institut d'Etudes Politiques - IEP- de Grenoble</t>
  </si>
  <si>
    <t>Institut National Polytechnique de Grenoble</t>
  </si>
  <si>
    <t>Université Grenoble 1</t>
  </si>
  <si>
    <t>Université Grenoble 2</t>
  </si>
  <si>
    <t>Université Grenoble 3</t>
  </si>
  <si>
    <t>Centre Pénitentiaire Saint Quentin Fallavier</t>
  </si>
  <si>
    <t>Service Pénitentiaire d'Insertion et de Probation Isère (38)</t>
  </si>
  <si>
    <t>Maison d'Arrêt Grenoble</t>
  </si>
  <si>
    <t>Cour d'Appel de Grenoble</t>
  </si>
  <si>
    <t>Franche Comté - Jura</t>
  </si>
  <si>
    <t>Etablissement Public Local Lons le Saunier Mancy</t>
  </si>
  <si>
    <t>Etablissement Public Local Lons le Saunier Montmorot</t>
  </si>
  <si>
    <t>Etablissement Public Local Poligny</t>
  </si>
  <si>
    <t>Maison d'Arrêt LONS LE SAUNIER</t>
  </si>
  <si>
    <t>Aquitaine - Landes</t>
  </si>
  <si>
    <t>Etablissement Public Local Dax</t>
  </si>
  <si>
    <t>N° 22 - DGA/EM LANDES [CT BdD CAZAUX]</t>
  </si>
  <si>
    <t>N° 32 - GSBdD PAU Antenne DAX [CT BdD PAU - BAYONNE - TARBES]</t>
  </si>
  <si>
    <t>N° 24 - BA 118 MONT DE MARSAN [CT BdD Mont de Marsan]</t>
  </si>
  <si>
    <t>Centre Pénitentiaire Mont-de-Marsan</t>
  </si>
  <si>
    <t>Service Pénitentiaire d'Insertion et de Probation Landes</t>
  </si>
  <si>
    <t>Centre - Loir et Cher</t>
  </si>
  <si>
    <t>Etablissement Public Local Vandôme</t>
  </si>
  <si>
    <t>N° 16 - Détachement AIR 273 ROMORANTIN [CT BdD TOURS]</t>
  </si>
  <si>
    <t>N° 34 - 2éme RMAT Détachement SALBRIS [CT BdD BOURGES - AVORD]</t>
  </si>
  <si>
    <t>Ecole nationale d’ingénieurs (ENI) du Val de Loire</t>
  </si>
  <si>
    <t>Ecole nationale supérieure de la nature et du paysage de Blois (E.N.S.P.B)</t>
  </si>
  <si>
    <t>Maison d'Arrêt Blois</t>
  </si>
  <si>
    <t>Rhône Alpes - Loire</t>
  </si>
  <si>
    <t>Etablissement Public Local Montbrisson</t>
  </si>
  <si>
    <t>Etablissement Public Local Montravel</t>
  </si>
  <si>
    <t>Etablissement Public Local Roanne</t>
  </si>
  <si>
    <t>Ecole Nationale Supérieure d'Architecture de ST Etienne</t>
  </si>
  <si>
    <t>N° 17 - ESCA ROANNE [CT LYON  MONT VERDUN]</t>
  </si>
  <si>
    <t>N° 18 - EDIACA SAINT ETIENNE [CT LYON  MONT VERDUN]</t>
  </si>
  <si>
    <t>école nationale des Mines de Saint Etienne</t>
  </si>
  <si>
    <t>Université Saint Etienne</t>
  </si>
  <si>
    <t>Ecole Nationale d'Ingénieurs de Saint Etienne</t>
  </si>
  <si>
    <t>Service Pénitentiaire d'Insertion et de Probation Loire (42)</t>
  </si>
  <si>
    <t>Centre de Détention Roanne</t>
  </si>
  <si>
    <t>Maison d'Arrêt Saint Etienne</t>
  </si>
  <si>
    <t>Auvergne - Haute Loire</t>
  </si>
  <si>
    <t>Etablissement Public Local Brioude Bonnefont</t>
  </si>
  <si>
    <t>Etablissement Public Local Yssingeaux</t>
  </si>
  <si>
    <t>Maison d'Arrêt Le Puy</t>
  </si>
  <si>
    <t>Pays de la Loire - Loire Atlantique</t>
  </si>
  <si>
    <t>Direction Régionale de l'Alimentation, de l'Agriculture et de la Forêt  Pays de Loire</t>
  </si>
  <si>
    <t>Etablissement Public Local Guérande</t>
  </si>
  <si>
    <t>Etablissement Public Local Saint Herblain</t>
  </si>
  <si>
    <t>Ecole nationale vétérinaire, agroalimentaire et de l'alimentation Nantes- Atlantique (ONIRIS)</t>
  </si>
  <si>
    <t>ONIRIS Chantrerie</t>
  </si>
  <si>
    <t>Ecole Nationale Supérieure d'Architecture -    Nantes</t>
  </si>
  <si>
    <t>Direction Régionale des Affaires Culturelles Pays-de-la-Loire</t>
  </si>
  <si>
    <t>Centre de Valorisation des Ressources Humaines Nantes</t>
  </si>
  <si>
    <t>Centre d'Etudes Techniques de l'Equipement Ouest</t>
  </si>
  <si>
    <t>Direction InterRégionale de la Mer Nord Atlantique Manche Ouest</t>
  </si>
  <si>
    <t>Direction Régionale de l'Environnement, de l'Aménagement et du Logement Pays de la Loire</t>
  </si>
  <si>
    <t>Direction Générale de l'INSEE de la Loire Atlantique</t>
  </si>
  <si>
    <t>Direction générale des Douanes et Droits Indirects de Loire Atlantique</t>
  </si>
  <si>
    <t>Directions des services informatiques Ouest</t>
  </si>
  <si>
    <t>Ecole nationale supérieure des techniques industrielles et des mines de Nantes (ENSTIM)</t>
  </si>
  <si>
    <t>Service des retraites de l’Etat</t>
  </si>
  <si>
    <t>Trésorerie générale pour l’étranger </t>
  </si>
  <si>
    <t>Université Nantes</t>
  </si>
  <si>
    <t>INRA ANGERS NANTES</t>
  </si>
  <si>
    <t>Centre régional de documentation pédagogique Nantes</t>
  </si>
  <si>
    <t>CROUS Nantes</t>
  </si>
  <si>
    <t>Ecole centrale de Nantes</t>
  </si>
  <si>
    <t>Service Pénitentiaire d'Insertion et de Probation 44</t>
  </si>
  <si>
    <t>Centre Pénitentiaire NANTES</t>
  </si>
  <si>
    <t>Etablissement Pour Mineurs ORVAULT</t>
  </si>
  <si>
    <t>Pôle Emploi (Agents Publics) - DR PAYS DE LA LOIRE</t>
  </si>
  <si>
    <t>Centres de ressources, d'expertise et de performance sportives Pays-de-la-Loire</t>
  </si>
  <si>
    <t>Agence Régionale de Santé Pays de la Loire</t>
  </si>
  <si>
    <t>Premier Ministre</t>
  </si>
  <si>
    <t>Institut Régional d'Administration de Nantes</t>
  </si>
  <si>
    <t>DIRECCTE Pays de la Loire</t>
  </si>
  <si>
    <t>La Poste Pays-de-la-Loire</t>
  </si>
  <si>
    <t>Centre - Loiret</t>
  </si>
  <si>
    <t>Direction Régionale de l'Alimentation, de l'Agriculture et de la Forêt  Centre</t>
  </si>
  <si>
    <t>Etablissement Public Local Le Chesnoy</t>
  </si>
  <si>
    <t>Inventaire forestier national  (ifn 2010)</t>
  </si>
  <si>
    <t>Office National des Forêts Centre Ouest Auvergne Limousin</t>
  </si>
  <si>
    <t>Direction Régionale des Affaires Culturelles Centre</t>
  </si>
  <si>
    <t>N° 37 - 12éme BSMAT Détachement GIEN [CT BdD ORLEANS - BRICY ]</t>
  </si>
  <si>
    <t>N° 38 - 43éme BT ORLEANS [CT BdD ORLEANS - BRICY ]</t>
  </si>
  <si>
    <t>N° 40 - BA 123 ORLEANS [CT BdD ORLEANS - BRICY ]</t>
  </si>
  <si>
    <t>N° 41 - DAPSA ORLEANS [CT BdD ORLEANS - BRICY ]</t>
  </si>
  <si>
    <t>Agence de l'Eau Loire Bretagne</t>
  </si>
  <si>
    <t>Direction Régionale de l'Environnement, de l'Aménagement et du Logement Centre</t>
  </si>
  <si>
    <t>Direction Générale de l'INSEE du Loiret</t>
  </si>
  <si>
    <t>Direction générale des Douanes et Droits Indirects du Loiret</t>
  </si>
  <si>
    <t>Direction de contrôle fiscal Centre</t>
  </si>
  <si>
    <t>INRA ORLEANS</t>
  </si>
  <si>
    <t>Université Orléans</t>
  </si>
  <si>
    <t>Centre régional de documentation pédagogique Orléans-Tours</t>
  </si>
  <si>
    <t>CROUS Orléans-Tours</t>
  </si>
  <si>
    <t>Maison d'Arrêt ORLEANS</t>
  </si>
  <si>
    <t>Service Pénitentiaire d'Insertion et de Probation 45</t>
  </si>
  <si>
    <t>Cour d'Appel d'Orléans</t>
  </si>
  <si>
    <t>Pôle Emploi (Agents Publics) - DR CENTRE</t>
  </si>
  <si>
    <t>Centres de ressources, d'expertise et de performance sportives Orléans</t>
  </si>
  <si>
    <t>Agence Régionale de Santé Centre</t>
  </si>
  <si>
    <t>DIRECCTE Centre</t>
  </si>
  <si>
    <t>La Poste Centre</t>
  </si>
  <si>
    <t>Direction Opérationnelle Normandie Centre</t>
  </si>
  <si>
    <t>midi Pyrénées - Lot</t>
  </si>
  <si>
    <t>Etablissement Public Local Cahors</t>
  </si>
  <si>
    <t>Etablissement Public Local Figeac</t>
  </si>
  <si>
    <t>Maison d'Arrêt CAHORS</t>
  </si>
  <si>
    <t>Aquitaine - Lot et Garonne</t>
  </si>
  <si>
    <t>Etablissement Public Local Sainte Livrade</t>
  </si>
  <si>
    <t>N° 28 - GSBdD MONTAUBAN Antenne AGEN [CT BdD MONTAUBAN - AGEN]</t>
  </si>
  <si>
    <t>Enseignement privé sous Contrat</t>
  </si>
  <si>
    <t>CTde département pour les services de la police nationale</t>
  </si>
  <si>
    <t>Service Pénitentiaire d'Insertion et de Probation Lot-et-Garonne</t>
  </si>
  <si>
    <t>Maison d'Arrêt Agen</t>
  </si>
  <si>
    <t>Centre de Détention Eysses</t>
  </si>
  <si>
    <t>Ecole Nationale de l'Administration Pénitentiaire</t>
  </si>
  <si>
    <t>Cour d'Appel d'Agen</t>
  </si>
  <si>
    <t>Languedoc Roussillon - Lozère</t>
  </si>
  <si>
    <t>Etablissement Public Local Lozère</t>
  </si>
  <si>
    <t>Parc National des Cévennes</t>
  </si>
  <si>
    <t>Maison d'Arrêt MENDE</t>
  </si>
  <si>
    <t>Pays de la Loire - Maine et Loire</t>
  </si>
  <si>
    <t>Etablissement Public Local Angers</t>
  </si>
  <si>
    <t>Etablissement Public Local Montreuil Bella</t>
  </si>
  <si>
    <t xml:space="preserve">Agriculture </t>
  </si>
  <si>
    <t>Institut français du cheval et de l’équitation (IFCE)</t>
  </si>
  <si>
    <t>N° 21 - LABOCA ANGERS [CT BdD ANGERS - LE MANS - SAUMUR]</t>
  </si>
  <si>
    <t>N° 22 - EM SAUMUR [CT BdD ANGERS - LE MANS - SAUMUR]</t>
  </si>
  <si>
    <t>N° 26 - EG ANGERS [CT BdD ANGERS - LE MANS - SAUMUR]</t>
  </si>
  <si>
    <t>N° 27 - DGA NANTES [CT BdD ANGERS - LE MANS - SAUMUR]</t>
  </si>
  <si>
    <t>N° 28 - ETAS ANGERS [CT BdD ANGERS - LE MANS - SAUMUR]</t>
  </si>
  <si>
    <t>Université  Angers</t>
  </si>
  <si>
    <t>Maison d'Arrêt ANGERS</t>
  </si>
  <si>
    <t>Service Pénitentiaire d'Insertion et de Probation 49</t>
  </si>
  <si>
    <t>Cour d'Appel d'Angers</t>
  </si>
  <si>
    <t>Basse Normandie - Manche</t>
  </si>
  <si>
    <t>Etablissement Public Local Coutances</t>
  </si>
  <si>
    <t>Etablissement Public Local Saint Hillaire du Harcouët</t>
  </si>
  <si>
    <t>Etablissement Public Local Saint Lô Thère</t>
  </si>
  <si>
    <t>N° 17 - ECOLE DES FOURRIERS QUERQUEVILLE [CT BdD CHERBOURG]</t>
  </si>
  <si>
    <t>N° 18 - COMAR CHERBOURG [CT BdD CHERBOURG]</t>
  </si>
  <si>
    <t>N° 19 - DLAS CHERBOURG [CT BdD CHERBOURG]</t>
  </si>
  <si>
    <t>N° 20 - GSBdD CHERBOURG [CT BdD CHERBOURG]</t>
  </si>
  <si>
    <t>Service Pénitentiaire d'Insertion et de Probation 50</t>
  </si>
  <si>
    <t>Maison d'Arrêt CHERBOURG</t>
  </si>
  <si>
    <t>Maison d'Arrêt COUTANCES</t>
  </si>
  <si>
    <t>Champagne Ardenne - Marne</t>
  </si>
  <si>
    <t>Etablissement Public Local Avize</t>
  </si>
  <si>
    <t>Etablissement Public Local Châlons en Champagne</t>
  </si>
  <si>
    <t>CT des services de la DRAAF Champagne-Ardenne</t>
  </si>
  <si>
    <t>Direction Régionale des Affaires Culturelles</t>
  </si>
  <si>
    <t>N° 26 - GSBdD MOURMELON [CT BdD MOURMELON-MAILLY]</t>
  </si>
  <si>
    <t>N° 28 - SIS/USID CHALONS EN CHAMPAGNE  [CT BdD MOURMELON-MAILLY]</t>
  </si>
  <si>
    <t>N° 30 - 8éme RMAT MOURMELON [CT BdD MOURMELON-MAILLY]</t>
  </si>
  <si>
    <t>N° 32 - ESCA MOURMELON [CT BdD MOURMELON-MAILLY]</t>
  </si>
  <si>
    <t>Direction Régionale de l'Environnement, de l'Aménagement et du Logement Champagne Ardennes</t>
  </si>
  <si>
    <t>Direction Générale de l'INSEE de la Marne</t>
  </si>
  <si>
    <t>Direction générale des Douanes et Droits Indirects de la Marne</t>
  </si>
  <si>
    <t>Université Reims</t>
  </si>
  <si>
    <t>Centre régional de documentation pédagogique Reims</t>
  </si>
  <si>
    <t>CROUS Reims</t>
  </si>
  <si>
    <t>Service Pénitentiaire d'Insertion et de Probation 51</t>
  </si>
  <si>
    <t>Maison d'Arrêt REIMS</t>
  </si>
  <si>
    <t>Maison d'Arrêt CHALONS EN CHAMPAGNE</t>
  </si>
  <si>
    <t>Cour d'Appel de Reims</t>
  </si>
  <si>
    <t>Pôle Emploi (Agents Publics) - DR CHAMPAGNE ARDENNE</t>
  </si>
  <si>
    <t>Centres de ressources, d'expertise et de performance sportives Reims</t>
  </si>
  <si>
    <t>Agence Régionale de Santé Champagne-Ardenne</t>
  </si>
  <si>
    <t>CT de la DIRECCTE Champagne-Ardenne</t>
  </si>
  <si>
    <t>La Poste Champagne-Ardenne</t>
  </si>
  <si>
    <t>Champagne Ardenne - Haute Marne</t>
  </si>
  <si>
    <t>Etablissement Public Local Chaumont</t>
  </si>
  <si>
    <t>Etablissement Public Local Fayl Billot</t>
  </si>
  <si>
    <t>N° 11 - 15éme BSMAT Détachement LANGRES [CT BdD DIJON ]</t>
  </si>
  <si>
    <t>N° 39 - GSBdD SAINT-DIZIER [CT BdD SAINT DIZIER - CHAUMONT]</t>
  </si>
  <si>
    <t>Maison d'Arrêt CHAUMONT</t>
  </si>
  <si>
    <t>Pays de la Loire - Mayenne</t>
  </si>
  <si>
    <t>Etablissement Public Local Château Gontier</t>
  </si>
  <si>
    <t>Etablissement Public Local Laval</t>
  </si>
  <si>
    <t>Maison d'Arrêt LAVAL</t>
  </si>
  <si>
    <t>Lorraine - Meurthe et Moselle</t>
  </si>
  <si>
    <t>Etablissement Public Local Meurthe et Moselle</t>
  </si>
  <si>
    <t>Institut National de Formation des personnels du Ministère de l’Agriculture</t>
  </si>
  <si>
    <t>Office National des Forêts Centre Lorraine</t>
  </si>
  <si>
    <t>Ecole Nationale Supérieure d'Arts - Nancy</t>
  </si>
  <si>
    <t>Ecole Nationale Supérieure d'Architecture - NANCY</t>
  </si>
  <si>
    <t>N° 33 - DELPIA NANCY [CT BdD NANCY]</t>
  </si>
  <si>
    <t>N° 34 - GSBdD NANCY [CT BdD NANCY]</t>
  </si>
  <si>
    <t>N° 35 - BA 133 NANCY [CT BdD NANCY]</t>
  </si>
  <si>
    <t>N° 36 - CTAC NANCY [CT BdD NANCY]</t>
  </si>
  <si>
    <t>Centre de Valorisation des Ressources Humaines Nancy</t>
  </si>
  <si>
    <t>Direction Interdépartementale des Routes  Est</t>
  </si>
  <si>
    <t>Service Navigation Nord Est</t>
  </si>
  <si>
    <t>Direction Générale de l'INSEE de la Meurthe et Moselle</t>
  </si>
  <si>
    <t>Directions de contrôle fiscal Est</t>
  </si>
  <si>
    <t>Université de Nancy I</t>
  </si>
  <si>
    <t>Université de Nancy II</t>
  </si>
  <si>
    <t>Institut Polytechnique de Lorraine</t>
  </si>
  <si>
    <t>INRIA Nancy</t>
  </si>
  <si>
    <t>INRA NANCY</t>
  </si>
  <si>
    <t>Centre régional de documentation pédagogique Nancy-Metz</t>
  </si>
  <si>
    <t>CROUS Nancy-Metz</t>
  </si>
  <si>
    <t>Centre de Détention TOUL</t>
  </si>
  <si>
    <t>Service Pénitentiaire d'Insertion et de Probation 54</t>
  </si>
  <si>
    <t>Centre Pénitentiaire NANCY</t>
  </si>
  <si>
    <t>Centre de Détention ECROUVES</t>
  </si>
  <si>
    <t>Cour d'Appel de Nancy</t>
  </si>
  <si>
    <t>Agence Régionale de Santé Lorraine</t>
  </si>
  <si>
    <t>Centres de ressources, d'expertise et de performance sportives Nancy</t>
  </si>
  <si>
    <t>Lorraine - Meuse</t>
  </si>
  <si>
    <t>Etablissement Public Local Meuse</t>
  </si>
  <si>
    <t>N° 45 - GSBdD VERDUN [CT BdD VERDUN]</t>
  </si>
  <si>
    <t>N° 46 - EPMU(SIMu) LE ROZELIER [CT BdD VERDUN]</t>
  </si>
  <si>
    <t>Centre de Détention MONTMEDY</t>
  </si>
  <si>
    <t>Maison d'Arrêt BAR LE DUC</t>
  </si>
  <si>
    <t>Service Pénitentiaire d'Insertion et de Probation 55</t>
  </si>
  <si>
    <t>Centre de Détention ST-MIHIEL</t>
  </si>
  <si>
    <t>Etablissement Public Local Pontivy</t>
  </si>
  <si>
    <t>Etablissement Public Local Saint Jean Brévelay Hennebont</t>
  </si>
  <si>
    <t>N° 1 - Rolland MORILLOT [CT BdD Brest-Lorient]</t>
  </si>
  <si>
    <t>N° 14 - BAN LAN BI-HOUE [CT BdD Brest-Lorient]</t>
  </si>
  <si>
    <t>N° 15 - BASE FUSCO LORIENT [CT BdD Brest-Lorient]</t>
  </si>
  <si>
    <t>N° 42 - GSBdD COETQUIDAN [CT BdD VANNES - COETQUIDAN]</t>
  </si>
  <si>
    <t>N° 43 - 3éme RIMA VANNES [CT BdD VANNES - COETQUIDAN]</t>
  </si>
  <si>
    <t>Etablissement National des Invalides de la Marine de Lorient</t>
  </si>
  <si>
    <t>Université Bretagne Sud</t>
  </si>
  <si>
    <t>Centre Pénitentiaire LORIENT</t>
  </si>
  <si>
    <t>Maison d'Arrêt VANNES</t>
  </si>
  <si>
    <t>Service Pénitentiaire d'Insertion et de Probation 56</t>
  </si>
  <si>
    <t>Ecole nationale de voile et des sports nautiques</t>
  </si>
  <si>
    <t>Bretagne - Morbihan</t>
  </si>
  <si>
    <t>Lorraine - Moselle</t>
  </si>
  <si>
    <t>Direction Régionale de l'Alimentation, de l'Agriculture et de la Forêt  Lorraine</t>
  </si>
  <si>
    <t>Etablissement Public Local Château Salins</t>
  </si>
  <si>
    <t>Etablissement Public Local Courcelles Chaussy</t>
  </si>
  <si>
    <t>Direction Régionale des Affaires Culturelles Lorraine</t>
  </si>
  <si>
    <t>Institut National de Recherche en Archéologie Préventive - Grand Est Nord</t>
  </si>
  <si>
    <t>N° 20 - GSBdD METZ [CT BdD METZ]</t>
  </si>
  <si>
    <t>N° 21 - DIRISI METZ [CT BdD METZ]</t>
  </si>
  <si>
    <t>N° 22 - SIS/ESID METZ [CT BdD METZ]</t>
  </si>
  <si>
    <t>N° 23 - HIA LEGOUEST METZ [CT BdD METZ]</t>
  </si>
  <si>
    <t>N° 24 - 8éme RMAT Détachement METZ/WOIPPY [CT BdD METZ]</t>
  </si>
  <si>
    <t>N° 25 - PFAF METZ [CT BdD METZ]</t>
  </si>
  <si>
    <t>N° 37 - GSBdD PHALSBOURG [CT BdD PHALSBOURG]</t>
  </si>
  <si>
    <t>N° 38 - 16éme BC BITCHE [CT BdD PHALSBOURG]</t>
  </si>
  <si>
    <t>Agence de l'Eau Rhin Meuse</t>
  </si>
  <si>
    <t>Centre d'Etudes Techniques de l'Equipement Est</t>
  </si>
  <si>
    <t>Direction Régionale de l'Environnement, de l'Aménagement et du Logement Lorraine</t>
  </si>
  <si>
    <t>Direction Générale de l'INSEE de la Moselle</t>
  </si>
  <si>
    <t>Direction générale des Douanes et Droits Indirects de Moselle</t>
  </si>
  <si>
    <t>Université de Metz</t>
  </si>
  <si>
    <t>Ecole nationale d’ingénieurs (ENI) de Metz</t>
  </si>
  <si>
    <t>Centre Pénitentiaire METZ</t>
  </si>
  <si>
    <t>Maison d'Arrêt SARREGUEMINES</t>
  </si>
  <si>
    <t>Service Pénitentiaire d'Insertion et de Probation 57</t>
  </si>
  <si>
    <t>Cour d'Appel de Metz</t>
  </si>
  <si>
    <t>Pôle Emploi (Agents Publics) - DR LORRAINE</t>
  </si>
  <si>
    <t>Institut National de Jeunes Sourds Metz (INJSM)</t>
  </si>
  <si>
    <t>DIRECCTE Lorraine</t>
  </si>
  <si>
    <t>Institut Régional d'Administration de Metz</t>
  </si>
  <si>
    <t>La Poste Lorraine</t>
  </si>
  <si>
    <t>Bourgogne - Nièvre</t>
  </si>
  <si>
    <t>Etablissement Public Local du Morvan</t>
  </si>
  <si>
    <t>Etablissement Public Local Nevers Cosne Plagny</t>
  </si>
  <si>
    <t>N° 10 - 15éme BSMAT Détachement FOURCHAMBAULT</t>
  </si>
  <si>
    <t>Maison d'Arrêt NEVERS</t>
  </si>
  <si>
    <t>Nord Pas de Calais - Nord</t>
  </si>
  <si>
    <t>Direction Régionale de l'Alimentation, de l'Agriculture et de la Forêt  Nord Pas de Calais</t>
  </si>
  <si>
    <t>Etablissement Public Local Douai</t>
  </si>
  <si>
    <t>Etablissement Public Local Lomme</t>
  </si>
  <si>
    <t>Etablissement Public Local Raismes</t>
  </si>
  <si>
    <t>Ecole Nationale Supérieure d'Architecture et de Paysage - Lille</t>
  </si>
  <si>
    <t>Direction Régionale des Affaires Culturelles Nord-Pas de Calais</t>
  </si>
  <si>
    <t>N° 13 - GSBdD LILLE [CT BdD LILLE ]</t>
  </si>
  <si>
    <t>N° 14 - 8éme RMAT Détachement DOUAI [CT BdD LILLE ]</t>
  </si>
  <si>
    <t>N° 15 - Centre du Service National(CSN) VALENCIENNES [CT BdD LILLE ]</t>
  </si>
  <si>
    <t>N° 16 - BA 103 CAMBRAI [CT BdD LILLE ]</t>
  </si>
  <si>
    <t>N° 17 - CTAC LILLE [CT BdD LILLE ]</t>
  </si>
  <si>
    <t>N° 18 - SSLT DENAIN [CT BdD LILLE ]</t>
  </si>
  <si>
    <t>Agence de l'Eau Artois Picardie</t>
  </si>
  <si>
    <t>Centre d'Etudes Techniques de l'Equipement Nord Picardie</t>
  </si>
  <si>
    <t>Direction Interdépartementale des Routes  Nord</t>
  </si>
  <si>
    <t>Direction Régionale de l'Environnement, de l'Aménagement et du Logement Nord Pas de Calais</t>
  </si>
  <si>
    <t>Ecole Nationale des Techniciens de l'Equipement Aix et Valenciennes</t>
  </si>
  <si>
    <t>Météo France - Direction Interrégionale du Nord</t>
  </si>
  <si>
    <t>Service Navigation Nord Pas de Calais</t>
  </si>
  <si>
    <t>Direction Générale de l'INSEE du Nord</t>
  </si>
  <si>
    <t>Direction générale des Douanes et Droits Indirects du Nord</t>
  </si>
  <si>
    <t>école nationale supérieure des techniques industrielles et des mines de Douai (ENSTIM)</t>
  </si>
  <si>
    <t>Direction nationale du recrutement et de la formation professionnelle </t>
  </si>
  <si>
    <t>Directions de contrôle fiscal Nord</t>
  </si>
  <si>
    <t>directions des services informatiques Nord</t>
  </si>
  <si>
    <t>Université des Sciences et technologie de Lille 1</t>
  </si>
  <si>
    <t>Université du Droit et de la Santé de Lille 2</t>
  </si>
  <si>
    <t>Université Lille 3</t>
  </si>
  <si>
    <t>INRIA Lille</t>
  </si>
  <si>
    <t>INRA LILLE</t>
  </si>
  <si>
    <t>Centre régional de documentation pédagogique Lille</t>
  </si>
  <si>
    <t>CROUS Lille</t>
  </si>
  <si>
    <t>Ecole centrale de Lille</t>
  </si>
  <si>
    <t>Ecole nationale supérieure de chimie de Lille</t>
  </si>
  <si>
    <t>Ecole nationale supérieure des arts et industries textiles</t>
  </si>
  <si>
    <t>Institut d'Etudes Politiques de Lille</t>
  </si>
  <si>
    <t>Université Littoral Côte d’Opale</t>
  </si>
  <si>
    <t>Université Valenciennes et du Hainaut-Cambrésis</t>
  </si>
  <si>
    <t>Centre Pénitentiaire LILLE SEQUEDIN</t>
  </si>
  <si>
    <t>Centre Pénitentiaire MAUBEUGE</t>
  </si>
  <si>
    <t>Etablissement Pour Mineurs QUIEVRECHAIN</t>
  </si>
  <si>
    <t>Maison d'Arrêt DOUAI</t>
  </si>
  <si>
    <t>Service Pénitentiaire d'Insertion et de Probation NORD</t>
  </si>
  <si>
    <t>Maison d'Arrêt DUNKERQUE</t>
  </si>
  <si>
    <t>Maison d'Arrêt VALENCIENNES</t>
  </si>
  <si>
    <t>Siège de la Direction Interrégionale des Services Pénitentiaires</t>
  </si>
  <si>
    <t>Centre Pénitentiaire ANNOEULLIN</t>
  </si>
  <si>
    <t>Direction Interrégionale de la Protection Judiciaire de la Jeunesse</t>
  </si>
  <si>
    <t>Ecole nationale de protection judiciaire de la jeunesse à Roubaix</t>
  </si>
  <si>
    <t>Cour d'Appel de Douai</t>
  </si>
  <si>
    <t>63;01%</t>
  </si>
  <si>
    <t>Centres de ressources, d'expertise et de performance sportives Wattignies</t>
  </si>
  <si>
    <t>Pôle Emploi (Agents Publics) - DR Nord Pas de calais</t>
  </si>
  <si>
    <t>Agence Régionale de Santé Nord-Pas-de-Calais</t>
  </si>
  <si>
    <t>Institut Régional d'Administration de Lille</t>
  </si>
  <si>
    <t>DIRECCTE Nord-Pas-de-Calais</t>
  </si>
  <si>
    <t>La Poste Nord-Pas-de-Calais</t>
  </si>
  <si>
    <t>Direction Opérationnelle Nord</t>
  </si>
  <si>
    <t>Picardie - Oise</t>
  </si>
  <si>
    <t>Etablissement Public Local Oise</t>
  </si>
  <si>
    <t>Etablissement Public Local Ribécourt</t>
  </si>
  <si>
    <t>N° 33 - GSBdD CREIL [CT BdD CREIL]</t>
  </si>
  <si>
    <t>N° 7 - DSN COMPIEGNE [CT Administration Centrale]</t>
  </si>
  <si>
    <t>N° 8 - DRM CREIL [CT Administration Centrale]</t>
  </si>
  <si>
    <t>Centre d'Etudes Techniques, Maritimes et Fluviales</t>
  </si>
  <si>
    <t>Université de Technologie de Compiègne</t>
  </si>
  <si>
    <t>Maison d'Arrêt COMPIEGNE</t>
  </si>
  <si>
    <t>Centre Pénitentiaire LIANCOURT</t>
  </si>
  <si>
    <t>Maison d'Arrêt BEAUVAIS</t>
  </si>
  <si>
    <t>Service Pénitentiaire d'Insertion et de Probation OISE</t>
  </si>
  <si>
    <t>Basse Normandie - Orne</t>
  </si>
  <si>
    <t>Etablissement Public Local Alençon</t>
  </si>
  <si>
    <t>Centre de Détention ARGENTAN</t>
  </si>
  <si>
    <t xml:space="preserve">Service Pénitentiaire d'Insertion et de Probation </t>
  </si>
  <si>
    <t>Nord Pas de Calais - Pas de Calais</t>
  </si>
  <si>
    <t>Etablissement Public Local Tilloy les Mofflaines</t>
  </si>
  <si>
    <t>Centre de Valorisation des Ressources Humaines Arras</t>
  </si>
  <si>
    <t>Université Artois</t>
  </si>
  <si>
    <t>Maison d'Arrêt d'Arras</t>
  </si>
  <si>
    <t>Centre Pénitentiaire Longuenesse</t>
  </si>
  <si>
    <t>Service Pénitentiaire d'Insertion et de Probation Pas de Calais</t>
  </si>
  <si>
    <t>Centre de Détention Bapaume</t>
  </si>
  <si>
    <t>Maison d'Arrêt Béthune</t>
  </si>
  <si>
    <t>Auvergne - Puy de Dôme</t>
  </si>
  <si>
    <t>Direction Régionale de l'Alimentation, de l'Agriculture et de la Forêt  Auvergne</t>
  </si>
  <si>
    <t>Etablissement Public Local Clermont Ferrand</t>
  </si>
  <si>
    <t>Etablissement Public Local Combrailles</t>
  </si>
  <si>
    <t>Etablissement Public Local Rochefort Montagne</t>
  </si>
  <si>
    <t>Ecole Nationale des Services Vétérinaires.</t>
  </si>
  <si>
    <t>Cité de la céramique de Clermont Ferrand</t>
  </si>
  <si>
    <t>Direction Régionale des Affaires Culturelles Auvergne</t>
  </si>
  <si>
    <t>Ecole Nationale Supérieure d'Architecture - Clermont Ferrand</t>
  </si>
  <si>
    <t>N° 1 - AIA Clermont-Ferrand 1</t>
  </si>
  <si>
    <t>N° 2 - AIA Clermont-Ferrand 2</t>
  </si>
  <si>
    <t>N° 3 - AIA Clermont-Ferrand 3</t>
  </si>
  <si>
    <t xml:space="preserve">N° 4 - AIA Clermont-Ferrand 4 </t>
  </si>
  <si>
    <t>N° 5 - 13éme BSMAT CLERMONT-FERRAND</t>
  </si>
  <si>
    <t xml:space="preserve">N° 6 - GSBdD CLERMONT-FERRAND/DESAIX </t>
  </si>
  <si>
    <t>Centre de Valorisation des Ressources Humaines Clermont Ferrand</t>
  </si>
  <si>
    <t>Direction Interdépartementale des Routes  Massif Central</t>
  </si>
  <si>
    <t>Direction Générale de l'INSEE du Puy de Dôme</t>
  </si>
  <si>
    <t>Direction générale des Douanes et Droits Indirects du Puy de Dôme</t>
  </si>
  <si>
    <t>Direction des services informatiques Pays du Centre</t>
  </si>
  <si>
    <t>Enseignement sup Recherche</t>
  </si>
  <si>
    <t>INRA CLERMONT FERRAND</t>
  </si>
  <si>
    <t>Centre régional de documentation pédagogique Clermont-Ferrand</t>
  </si>
  <si>
    <t>CROUS Clermont-Ferrand</t>
  </si>
  <si>
    <t>Ecole nationale supérieure de chimie de Clermont-Ferrand</t>
  </si>
  <si>
    <t>Institut français de mécanique avancée (IFMA)</t>
  </si>
  <si>
    <t>Université Clermont-Ferrand 1</t>
  </si>
  <si>
    <t>Université Clermont-Ferrand 2</t>
  </si>
  <si>
    <t>Service Pénitentiaire d'Insertion et de Probation Puy de Dôme/Cantal (63/15)</t>
  </si>
  <si>
    <t>Maison d'Arrêt Clermont-Ferrand</t>
  </si>
  <si>
    <t>Maison d'Arrêt Riom</t>
  </si>
  <si>
    <t>Centre de Détention Riom</t>
  </si>
  <si>
    <t>Cour d'Appel de Riom</t>
  </si>
  <si>
    <t>Pôle Emploi (Agents Publics) - DR Auvergne</t>
  </si>
  <si>
    <t>Agence Régionale de Santé Auvergne</t>
  </si>
  <si>
    <t>DIRECCTE Auvergne</t>
  </si>
  <si>
    <t>La Poste Auvergne</t>
  </si>
  <si>
    <t xml:space="preserve">sans la Poste </t>
  </si>
  <si>
    <t>Aquitaine - Pyrénées Atlantiques</t>
  </si>
  <si>
    <t>Etablissement Public Local Montardon</t>
  </si>
  <si>
    <t>N° 30 - BCAAM PAU [CT BdD PAU - BAYONNE - TARBES]</t>
  </si>
  <si>
    <t>N° 33 - GSBdD PAU  [CT BdD PAU - BAYONNE - TARBES]</t>
  </si>
  <si>
    <t>N° 34 - GSBdD PAU Antenne BAYONNE [CT BdD PAU - BAYONNE - TARBES]</t>
  </si>
  <si>
    <t>Direction générale des Douanes et Droits Indirects de Pyrénées Atlantiques</t>
  </si>
  <si>
    <t>Université  Pau</t>
  </si>
  <si>
    <t>Maison d'Arrêt Pau</t>
  </si>
  <si>
    <t>Maison d'Arrêt Bayonne</t>
  </si>
  <si>
    <t xml:space="preserve">Service Pénitentiaire d'Insertion et de Probation Pyrénées-Atlantiques </t>
  </si>
  <si>
    <t>Cour d'Appel de Pau</t>
  </si>
  <si>
    <t xml:space="preserve">Midi Pyrénées - Hautes Pyrénées </t>
  </si>
  <si>
    <t>Etablissement Public Local Tarbes</t>
  </si>
  <si>
    <t>Etablissement Public Local Vic en Bigorre</t>
  </si>
  <si>
    <t>N° 31 - GSBdD PAU Antenne TARBES [CT BdD PAU - BAYONNE - TARBES]</t>
  </si>
  <si>
    <t>Parc National des Pyrénées</t>
  </si>
  <si>
    <t>Ecole nationale d’ingénieurs (ENI) de Tarbes</t>
  </si>
  <si>
    <t>Maison d'Arrêt TARBES</t>
  </si>
  <si>
    <t>Maison Centrale LANNEMEZAN</t>
  </si>
  <si>
    <t>Service Pénitentiaire d'Insertion et de Probation Hautes-Pyrénées (65)</t>
  </si>
  <si>
    <t>Languedoc Roussillon - Pyrénées Orientales</t>
  </si>
  <si>
    <t>Etablissement Public Local Perpignan</t>
  </si>
  <si>
    <t>N° 6 - CNEC MONT LOUIS [CT BdD CARCASSONNE]</t>
  </si>
  <si>
    <t>Direction générale des Douanes et Droits Indirects de Pyrénées Orientales</t>
  </si>
  <si>
    <t>Université Perpignan</t>
  </si>
  <si>
    <t>Centre Pénitentiaire PERPIGNAN</t>
  </si>
  <si>
    <t>Service Pénitentiaire d'Insertion et de Probation Pyrénées Orientales (66)</t>
  </si>
  <si>
    <t>Alsace - Bas Rhin</t>
  </si>
  <si>
    <t>Direction Régionale de l'Alimentation, de l'Agriculture et de la Forêt  Alsace</t>
  </si>
  <si>
    <t>Ecole Nationale du Génie de l'Eau et de l'Environnement de Strasbourg</t>
  </si>
  <si>
    <t>Etablissement Public Local Obernai</t>
  </si>
  <si>
    <t>Office National des Forêts Alsace</t>
  </si>
  <si>
    <t>Ecole Nationale Supérieure d'Architecture -    Strasbourg</t>
  </si>
  <si>
    <t>Direction Régionale des Affaires Culturelles Alsace</t>
  </si>
  <si>
    <t>N° 4 - 6éme RMAT Détachement GRESSWILLER [CT BdD STRASBOURG-HAGUENEAU]</t>
  </si>
  <si>
    <t>N° 41 - GSBdD STRASBOURG [CT BdD STRASBOURG-HAGUENEAU]</t>
  </si>
  <si>
    <t>N° 43 - 44éme RT MUTZIG [CT BdD STRASBOURG-HAGUENEAU]</t>
  </si>
  <si>
    <t>N° 44 - 2éme RH HAGUENAU [CT BdD STRASBOURG-HAGUENEAU]</t>
  </si>
  <si>
    <t>Direction Régionale de l'Environnement, de l'Aménagement et du Logement Alsace</t>
  </si>
  <si>
    <t>Météo France - Direction Interrégionale Nord-Est</t>
  </si>
  <si>
    <t>Service Navigation Strasbourg</t>
  </si>
  <si>
    <t>Direction Générale de l'INSEE du Bas Rhin</t>
  </si>
  <si>
    <t>Direction générale des Douanes et Droits Indirects du Bas Rhin</t>
  </si>
  <si>
    <t>Direction des Services Informatiques Est Strasbourg</t>
  </si>
  <si>
    <t>Université Strasbourg</t>
  </si>
  <si>
    <t>Institut National des Sciences Appliquées de Strasbourg</t>
  </si>
  <si>
    <t>Centre régional de documentation pédagogique Strasbourg</t>
  </si>
  <si>
    <t>CT CROUS Strasbourg</t>
  </si>
  <si>
    <t>Centre de Détention OERMINGEN</t>
  </si>
  <si>
    <t>Siège - Direction Interrégionale des Services Pénitentiaires</t>
  </si>
  <si>
    <t>Service Pénitentiaire d'Insertion et de Probation 67</t>
  </si>
  <si>
    <t>Maison d'Arrêt STRASBOURG</t>
  </si>
  <si>
    <t>Pôle Emploi (Agents Publics) - DR ALSACE</t>
  </si>
  <si>
    <t>Agence Régionale de Santé Alsace</t>
  </si>
  <si>
    <t>Centres de ressources, d'expertise et de performance sportives Strasbourg</t>
  </si>
  <si>
    <t>École nationale d'administration (Éna)</t>
  </si>
  <si>
    <t>CT de la DIRECCTE Alsace</t>
  </si>
  <si>
    <t>La Poste Alsace</t>
  </si>
  <si>
    <t>Direction Opérationnelle Est</t>
  </si>
  <si>
    <t>Alsace - Haut Rhin</t>
  </si>
  <si>
    <t>Etablissement Public Local Rouffach</t>
  </si>
  <si>
    <t>N° 6 - GSBdD COLMAR [CT BdD Colmar ]</t>
  </si>
  <si>
    <t>Direction générale des Douanes et Droits Indirects du Haut Rhin</t>
  </si>
  <si>
    <t>INRA COLMAR</t>
  </si>
  <si>
    <t xml:space="preserve">CT  de département pour les services de la police nationale  </t>
  </si>
  <si>
    <t>Maison d'Arrêt MULHOUSE</t>
  </si>
  <si>
    <t>Maison d'Arrêt COLMAR</t>
  </si>
  <si>
    <t>Maison Centrale ENSISHEIM</t>
  </si>
  <si>
    <t>Service Pénitentiaire d'Insertion et de Probation 68</t>
  </si>
  <si>
    <t>Cour d'Appel de Colmar</t>
  </si>
  <si>
    <t>Rhône Alpes - Rhône</t>
  </si>
  <si>
    <t>Direction Régionale de l'Alimentation, de l'Agriculture et de la Forêt  Rhône Alpes</t>
  </si>
  <si>
    <t>Etablissement Public Local Belleville</t>
  </si>
  <si>
    <t>Etablissement Public Local Lyon Dardilly</t>
  </si>
  <si>
    <t>Etablissement Public Local Saint Genis Laval</t>
  </si>
  <si>
    <t>Vetagro sup Lyon</t>
  </si>
  <si>
    <t>Office National des Forêts Rhône Alpes</t>
  </si>
  <si>
    <t>Institut national de formation des personnels du ministère de l’agriculture</t>
  </si>
  <si>
    <t>Conservatoire National Supérieur de la Musique et de la Danse - Lyon</t>
  </si>
  <si>
    <t>Ecole Nationale Supérieure d'Architecture - LYON</t>
  </si>
  <si>
    <t>Direction Régionale des Affaires Culturelles Rhône-Alpes</t>
  </si>
  <si>
    <t>Institut National de Recherche en Archéologie Préventive - Rhône-Alpes</t>
  </si>
  <si>
    <t>Ecole nationale supérieure des arts et techniques du théâtre (ENSATT)</t>
  </si>
  <si>
    <t>N° 12 - GSBdD LYON MONT-VERDUN 1 [CT LYON  MONT VERDUN]</t>
  </si>
  <si>
    <t>N° 13 - GSBdD LYON MONT-VERDUN 2 [CT LYON  MONT VERDUN]</t>
  </si>
  <si>
    <t>N° 14 - GSBdD LYON MONT-VERDUN 3 [CT LYON  MONT VERDUN]</t>
  </si>
  <si>
    <t>N° 15 - HIA DESGENETTES LYON [CT LYON  MONT VERDUN]</t>
  </si>
  <si>
    <t>N° 16 - ESA BRON [CT LYON  MONT VERDUN]</t>
  </si>
  <si>
    <t>Agence de l'Eau Rhône Méditerranée Corse</t>
  </si>
  <si>
    <t>Centre d'Etude des Tunnels</t>
  </si>
  <si>
    <t>Centre d'Etude sur les Réséaux, les Transports, l'Urbanisme et les Constructions Publiques</t>
  </si>
  <si>
    <t>Centre d'Etudes Techniques de l'Equipement Lyon</t>
  </si>
  <si>
    <t>Direction Interdépartementale des Routes Centre Est</t>
  </si>
  <si>
    <t>Direction Régionale de l'Environnement, de l'Aménagement et du Logement Rhône Alpes</t>
  </si>
  <si>
    <t>Ecole Nationale des Travaux Publics de l'Etat</t>
  </si>
  <si>
    <t>Météo France - Direction Interrégionale Centre Est</t>
  </si>
  <si>
    <t>Service Navigation Rhône Saône</t>
  </si>
  <si>
    <t>Direction Générale de l'INSEE du Rhône</t>
  </si>
  <si>
    <t>Direction générale des Douanes et Droits Indirects du Rhône</t>
  </si>
  <si>
    <t>Directions de contrôle fiscal Rhône-Alpes-Bourgogne</t>
  </si>
  <si>
    <t>Directions des services informatiques Rhône-Alpes-Bourgogne</t>
  </si>
  <si>
    <t>Université Lyon 1</t>
  </si>
  <si>
    <t>Université Lyon 2</t>
  </si>
  <si>
    <t>Université Lyon 3</t>
  </si>
  <si>
    <t>Centre régional de documentation pédagogique Lyon</t>
  </si>
  <si>
    <t>CROUS Lyon</t>
  </si>
  <si>
    <t>Ecole centrale de Lyon</t>
  </si>
  <si>
    <t>Ecole nationale supérieure des sciences de l’information et des bibliothèques (ENSSIB)</t>
  </si>
  <si>
    <t>Institut national des sciences appliquées de Lyon</t>
  </si>
  <si>
    <t>Institut d'Etudes Politiques - IEP- de Lyon</t>
  </si>
  <si>
    <t>Ecole normale supérieure de Lyon</t>
  </si>
  <si>
    <t>Institut national de la police scientifique (INPS)</t>
  </si>
  <si>
    <t>Direction Interrégionale des Services Pénitentiaires LYON</t>
  </si>
  <si>
    <t>Etablissement Pour Mineurs Rhône</t>
  </si>
  <si>
    <t>Maison d'Arrêt Lyon Corbas</t>
  </si>
  <si>
    <t>Maison d'Arrêt Villefranche sur Saône</t>
  </si>
  <si>
    <t>Service Pénitentiaire d'Insertion et de Probation Rhône (69)</t>
  </si>
  <si>
    <t>Cour d'Appel de Lyon</t>
  </si>
  <si>
    <t>Travail, de l’emploi et de la formation professionnelle</t>
  </si>
  <si>
    <t>Agence nationale pour l'amélioration des conditions de travail (ANACT)</t>
  </si>
  <si>
    <t>Institut National travail-emploi-formation professionnelle</t>
  </si>
  <si>
    <t>Pôle Emploi (Agents Publics) - DR RHONE ALPES</t>
  </si>
  <si>
    <t>Agence Technique de l'Information sur l'Hospitation (ATIH)</t>
  </si>
  <si>
    <t>Agence Régionale de Santé Rhône-Alpes</t>
  </si>
  <si>
    <t>Institut Régional d'Administration de Lyon</t>
  </si>
  <si>
    <t>DIRECCTE Rhône-Alpes</t>
  </si>
  <si>
    <t>Direction Opérationnelle Centre Est</t>
  </si>
  <si>
    <t>La Poste Rhône-Alpes</t>
  </si>
  <si>
    <t>Franche Comté - Haute Saône</t>
  </si>
  <si>
    <t>Etablissement Public Local Vesoul</t>
  </si>
  <si>
    <t>N° 19 - GSBdD LUXEUIL [CT BdD Luxeuil ]</t>
  </si>
  <si>
    <t>Maison d'Arrêt LURE</t>
  </si>
  <si>
    <t>Maison d'Arrêt VESOUL</t>
  </si>
  <si>
    <t>Service Pénitentiaire d'Insertion et de Probation 70/90</t>
  </si>
  <si>
    <t>Bourgogne - Saône et Loire</t>
  </si>
  <si>
    <t>Etablissement Public Local Etang sur Arroux</t>
  </si>
  <si>
    <t>Etablissement Public Local Fontaines</t>
  </si>
  <si>
    <t>Etablissement Public Local Macon Davayé</t>
  </si>
  <si>
    <t>Etablissement Public Local Tournus</t>
  </si>
  <si>
    <t>N° 8 - LYCEE MILITAIRE AUTUN [CT BdD DIJON ]</t>
  </si>
  <si>
    <t>N° 9 - BPIA CHALONS SUR SAONE [CT BdD DIJON ]</t>
  </si>
  <si>
    <t>Centre de Valorisation des Ressources Humaines Mâcon</t>
  </si>
  <si>
    <t>Centre Pénitentiaire VARENNES LE GRAND</t>
  </si>
  <si>
    <t>Service Pénitentiaire d'Insertion et de Probation 71</t>
  </si>
  <si>
    <t>Pays de la Loire - Sarthe</t>
  </si>
  <si>
    <t>Etablissement Public Local Brette les Pins</t>
  </si>
  <si>
    <t>Etablissement Public Local le Mans</t>
  </si>
  <si>
    <t>N° 23 - PNM LA FLECHE [CT BdD ANGERS - LE MANS - SAUMUR]</t>
  </si>
  <si>
    <t>N° 24 - 2éme RIMA AUVOURS [CT BdD ANGERS - LE MANS - SAUMUR]</t>
  </si>
  <si>
    <t>N° 25 - 2éme RMAT Détachement LE MANS [CT BdD ANGERS - LE MANS - SAUMUR]</t>
  </si>
  <si>
    <t>Université Le Mans</t>
  </si>
  <si>
    <t>Maison d'Arrêt LE MANS-Les CROISETTES</t>
  </si>
  <si>
    <t>Service Pénitentiaire d'Insertion et de Probation 72</t>
  </si>
  <si>
    <t>Rhône Alpes - Savoie</t>
  </si>
  <si>
    <t>Etablissement Public Local Chambéry</t>
  </si>
  <si>
    <t>Etablissement Public Local Cognin</t>
  </si>
  <si>
    <t>N° 11 -13éme BCA CHAMBERY [CT BdD GRENOBLE - ANNECY - CHAMBERY ]</t>
  </si>
  <si>
    <t>Parc National de la Vanoise</t>
  </si>
  <si>
    <t>Direction générale des Douanes et Droits Indirects de Savoie</t>
  </si>
  <si>
    <t>Ministère de la Justice</t>
  </si>
  <si>
    <t>CA CHAMBÉRY</t>
  </si>
  <si>
    <t>Université Savoie Chambéry</t>
  </si>
  <si>
    <t>Maison d'Arrêt Chambéry</t>
  </si>
  <si>
    <t>Centre Pénitentiaire Aiton</t>
  </si>
  <si>
    <t>Service Pénitentiaire d'Insertion et de Probation Savoie (73)</t>
  </si>
  <si>
    <t>Institut National de Jeunes Sourds Chambéry (INJSC)</t>
  </si>
  <si>
    <t>Rhône Alpes - Haute Savoie</t>
  </si>
  <si>
    <t>Etablissement Public Local Contamine</t>
  </si>
  <si>
    <t>Etablissement Public Local Roche sur Foron</t>
  </si>
  <si>
    <t>Direction générale des Douanes et Droits Indirects de Haute Savoie</t>
  </si>
  <si>
    <t>Ecole nationale supérieure de la police nationale (ENSP)</t>
  </si>
  <si>
    <t>Maison d'Arrêt Bonneville</t>
  </si>
  <si>
    <t>Service Pénitentiaire d'Insertion et de Probation Haute Savoie (74)</t>
  </si>
  <si>
    <t>Ecole nationale des sports de montagne</t>
  </si>
  <si>
    <t>Île de France - Paris</t>
  </si>
  <si>
    <t>Administration centrale du ministère de l'agriculture</t>
  </si>
  <si>
    <t>Institut national de l’origine et de la qualité (Inao)</t>
  </si>
  <si>
    <t>Université Agro Paris Tech</t>
  </si>
  <si>
    <t>Centre national de la propriété forestière (CNPF)</t>
  </si>
  <si>
    <t>Office National des Forêts - Siège</t>
  </si>
  <si>
    <t>Mobilier National</t>
  </si>
  <si>
    <t>Centre pompidou</t>
  </si>
  <si>
    <t>Bibliothèque Publique d'Information</t>
  </si>
  <si>
    <t>Bibliothèque Nationale de France</t>
  </si>
  <si>
    <t>Centre Nationale du Livre</t>
  </si>
  <si>
    <t>Centre National du Cinéma</t>
  </si>
  <si>
    <t>Centre National des Arts Plastiques</t>
  </si>
  <si>
    <t>Institut National du Patrimoine</t>
  </si>
  <si>
    <t>Cité Nationale de l'Histoire de l'Immigration</t>
  </si>
  <si>
    <t>Etablissement Public de Maîtrise d'Ouvrage des Travaux Culturels</t>
  </si>
  <si>
    <t>Conservatoire National Supérieur de la Musique et de la Danse -  Paris</t>
  </si>
  <si>
    <t>Conservatoire National Supérieur des Arts Dramatiques</t>
  </si>
  <si>
    <t>Ecole Nationale Supérieure des Beaux Arts</t>
  </si>
  <si>
    <t>Ecole Nationale Supérieure des Arts Décoratifs</t>
  </si>
  <si>
    <t xml:space="preserve">Musée Louvre </t>
  </si>
  <si>
    <t>Musée Quai Branly</t>
  </si>
  <si>
    <t>Institut National d'Histoire de l'Art</t>
  </si>
  <si>
    <t>Musée Rodin</t>
  </si>
  <si>
    <t>Ecole Nationale Supérieure d'Architecture -    Paris Malaquais</t>
  </si>
  <si>
    <t>Ecole Nationale Supérieure d'Architecture -    Paris Val de Seine</t>
  </si>
  <si>
    <t>Ecole Nationale Supérieure d'Architecture -    Paris Belleville</t>
  </si>
  <si>
    <t>Ecole Nationale Supérieure d'Architecture -    Paris  la Villette</t>
  </si>
  <si>
    <t>Ecole du Louvre</t>
  </si>
  <si>
    <t>Musée Orsay</t>
  </si>
  <si>
    <t>Musée Guimet</t>
  </si>
  <si>
    <t>Institut National de Recherche en Archéologie Préventive - Siège</t>
  </si>
  <si>
    <t xml:space="preserve">Direction Régionale des Affaires Culturelles Ile de France </t>
  </si>
  <si>
    <t>Administration centrale du ministère de la Culture</t>
  </si>
  <si>
    <t>Direction générale de la création artistique</t>
  </si>
  <si>
    <t>Direction générale des médias et des industries culturelles</t>
  </si>
  <si>
    <t>Direction générale des patrimoines</t>
  </si>
  <si>
    <t>Etablissement Centre des monuments nationaux</t>
  </si>
  <si>
    <t>N° 1 - GSBdD PARIS ECOLE MILITAIRE [CT Ile de France]</t>
  </si>
  <si>
    <t>N° 3 - COMAR PARIS [CT Ile de France]</t>
  </si>
  <si>
    <t>N° 4 - HIA VAL DE GRACE [CT Ile de France]</t>
  </si>
  <si>
    <t>N° 5 - BA 117 PARIS  [CT Ile de France]</t>
  </si>
  <si>
    <t>N° 7 - Centre du Service National(CSN) PARIS [CT Ile de France]</t>
  </si>
  <si>
    <t>N° 10 - SPAC PARIS BALARD [CT Administration Centrale]</t>
  </si>
  <si>
    <t>N° 11 - DRHMD PARIS BALARD [CT Administration Centrale]</t>
  </si>
  <si>
    <t>N° 12 - DGA PARIS BALARD 1 [CT Administration Centrale]</t>
  </si>
  <si>
    <t>N° 13 - DGA PARIS BALARD 2 [CT Administration Centrale]</t>
  </si>
  <si>
    <t>N° 14 - DMPA PARIS BELLECHASSE [CT Administration Centrale]</t>
  </si>
  <si>
    <t>N° 15 - DICOD PARIS ECOLE MILITAIRE [CT Administration Centrale]</t>
  </si>
  <si>
    <t>N° 16 - DRM PARIS ILOT SAINT GERMAIN [CT Administration Centrale]</t>
  </si>
  <si>
    <t>N° 17 - SPAC PARIS ILOT SAINT GERMAIN [CT Administration Centrale]</t>
  </si>
  <si>
    <t>N° 18 - DAF PARIS ILOT SAINT GERMAIN [CT Administration Centrale]</t>
  </si>
  <si>
    <t>N° 19 - DRHMD PARIS LATOUR MAUBOURG [CT Administration Centrale]</t>
  </si>
  <si>
    <t>N° 20 - DRHAT PARIS LOURCINE [CT Administration Centrale]</t>
  </si>
  <si>
    <t>N° 21 - EMM PARIS RUE ROYALE [CT Administration Centrale]</t>
  </si>
  <si>
    <t>N° 22 - CGA PARIS SAINT THOMAS [CT Administration Centrale]</t>
  </si>
  <si>
    <t>Institution Nationale des Invalides (INI)</t>
  </si>
  <si>
    <t xml:space="preserve">Musée de l'armée </t>
  </si>
  <si>
    <t xml:space="preserve">Musée national de la marine </t>
  </si>
  <si>
    <t>Office national des anciens combattants et  victimes de guerre (ONACVG)</t>
  </si>
  <si>
    <t>MAEE</t>
  </si>
  <si>
    <t>CTM Affaires Etrangeres</t>
  </si>
  <si>
    <t>Agence pour l'Enseignement Français à l'Etranger (AEFE)</t>
  </si>
  <si>
    <t>Agence nationale de l'habitat</t>
  </si>
  <si>
    <t>Centre de Valorisation des Ressources Humaines Paris</t>
  </si>
  <si>
    <t>Direction de la sécurité de l'aviation civile (DSAC)</t>
  </si>
  <si>
    <t>Direction Régionale Interdépartementale de l'Environnement et de l'Energie</t>
  </si>
  <si>
    <t>Direction Régionale Interdépartementale de l'Equipement et de l'Aménagement</t>
  </si>
  <si>
    <t>Direction Régionale Interdépartementale de l'Hébergement et du Logement</t>
  </si>
  <si>
    <t>Météo France</t>
  </si>
  <si>
    <t>Météo France - Direction Commerciale</t>
  </si>
  <si>
    <t>Office National de la Chasse et de la Faune Sauvage</t>
  </si>
  <si>
    <t>Service national d'ingénierie aéroportuaire (SNIA)</t>
  </si>
  <si>
    <t>Service Navigation Seine</t>
  </si>
  <si>
    <t>Direction générale des Douanes et Droits Indirects de Paris</t>
  </si>
  <si>
    <t>Direction Régionale des Finances Publiques - IDF et Paris</t>
  </si>
  <si>
    <t>Comité technique de service central de réseau de la DGFiP</t>
  </si>
  <si>
    <t>Comité technique de service central de réseau de l'INSEE</t>
  </si>
  <si>
    <t>Administration centrale du ministère de l'Economie, budget, fonction publique</t>
  </si>
  <si>
    <t>Autorité de la Concurrence</t>
  </si>
  <si>
    <t>Autorité de régulation des Communications Electroniques et des Postes (ARCEP)</t>
  </si>
  <si>
    <t>Autorité de Régulation des Jeux en Ligne (ARJEL)</t>
  </si>
  <si>
    <t>Commission de régulation de l'énergie (CRE)</t>
  </si>
  <si>
    <t>Institut Régional d'Administration (IRA)</t>
  </si>
  <si>
    <t>Institut Télécom</t>
  </si>
  <si>
    <t xml:space="preserve">La Monnaie de Paris </t>
  </si>
  <si>
    <t>Direction nationale de vérification des situations fiscales personnelles</t>
  </si>
  <si>
    <t>École nationale supérieure des mines de Paris</t>
  </si>
  <si>
    <t>Institut Telecom</t>
  </si>
  <si>
    <t>Trésorerie générale de l’Assistance publique-Hôpitaux de Paris</t>
  </si>
  <si>
    <t>Comité Technique Académique</t>
  </si>
  <si>
    <t>CT unique d'administration centrale du ministère de l'Education Nationale</t>
  </si>
  <si>
    <t>Agence d'évaluation de la recherche et de l'enseignement supérieur</t>
  </si>
  <si>
    <t>Centre National des Arts et Métiers</t>
  </si>
  <si>
    <t>Ecole des Hautes Etudes en Sciences Sociales</t>
  </si>
  <si>
    <t>Université Paris 1</t>
  </si>
  <si>
    <t>Université Paris 4</t>
  </si>
  <si>
    <t>Université Paris 5</t>
  </si>
  <si>
    <t>Université Paris 6 - Pierre et Marie Curie</t>
  </si>
  <si>
    <t>Université Paris 9 Dauphine</t>
  </si>
  <si>
    <t>INRA PARIS</t>
  </si>
  <si>
    <t>Centre régional de documentation pédagogique Paris</t>
  </si>
  <si>
    <t>CNOUS</t>
  </si>
  <si>
    <t>CNRS</t>
  </si>
  <si>
    <t>Collège de France</t>
  </si>
  <si>
    <t>CROUS Paris</t>
  </si>
  <si>
    <t>Ecole nationale des Chartes (ENC)</t>
  </si>
  <si>
    <t>Ecole Nationale Supérieure d’Arts et Métiers (ENSAM)</t>
  </si>
  <si>
    <t>Ecole nationale supérieure de chimie de Paris</t>
  </si>
  <si>
    <t>Ecole normale supérieure</t>
  </si>
  <si>
    <t>Ecole Pratique des Hautes Etudes (EPHE)</t>
  </si>
  <si>
    <t>Etablissement public d’aménagement universitaire de la Région Ile-de-France (EPAURIF)</t>
  </si>
  <si>
    <t>INED</t>
  </si>
  <si>
    <t>INSERM</t>
  </si>
  <si>
    <t xml:space="preserve">Institut de physique du Globe de Paris </t>
  </si>
  <si>
    <t>Institut national des langues et civilisations orientales (INALCO)</t>
  </si>
  <si>
    <t>Muséum National d’Histoire naturelle (MNHN)</t>
  </si>
  <si>
    <t>Observatoire de Paris</t>
  </si>
  <si>
    <t>Université de technologie en sciences des organisations et de la décision de Paris-Dauphine</t>
  </si>
  <si>
    <t>Université Paris 2 Panthéon-Assas</t>
  </si>
  <si>
    <t>Université Paris 3 Sorbonne Nouvelle</t>
  </si>
  <si>
    <t>Université Paris 7 Paris Diderot</t>
  </si>
  <si>
    <t>Office français de l'immigration et de l'intégration (OFII)</t>
  </si>
  <si>
    <t>CT interdépartemental des services de police auprès du préfet de police pour Paris, Hauts-de-Seine, Seine-Saint-Denis et Val-de-Marne</t>
  </si>
  <si>
    <t>CT auprès du préfet de la région Ile-de-France, préfet de Paris pour les services de la préfecture Ile-de-France</t>
  </si>
  <si>
    <t>CT d'administration centrale du ministère de l'Intérieur</t>
  </si>
  <si>
    <t>CTPS Orly Roissy</t>
  </si>
  <si>
    <t>Direction Centrale  - CRS</t>
  </si>
  <si>
    <t>Agence Publique pour l'Immobilier de la Justice et Palais de Justice de Paris (APIJ et EPPJP)</t>
  </si>
  <si>
    <t>CT  d'administration centrale du ministère de la Justice</t>
  </si>
  <si>
    <t>Cour d'Appel de Paris</t>
  </si>
  <si>
    <t>Cour de Cassation</t>
  </si>
  <si>
    <t>Service Pénitentiaire d'Insertion et de Probation PARIS - 75</t>
  </si>
  <si>
    <t>Maison d'Arrêt Paris la Santé</t>
  </si>
  <si>
    <t>Pôle Emploi (Agents Publics) - DIRECTION GENERALE</t>
  </si>
  <si>
    <t>Pôle Emploi (Agents Publics) - DR ILE DE France</t>
  </si>
  <si>
    <t>Pôle Emploi (Agents Publics) - Direction des Systèmes d'Information</t>
  </si>
  <si>
    <t>Agence Nationale pour la Cohésion Sociale et de l'Egalité des Chances (ACSE)</t>
  </si>
  <si>
    <t>Caisse Nationale de Solidarité pour l'Autonomie (CNSA)</t>
  </si>
  <si>
    <t>Centre des Liaisons Européennes et Internationales de Sécurité Sociale (CLEISS)</t>
  </si>
  <si>
    <t>Centre National de Gestion des Praticiens Hospitaliers (CNGPH)</t>
  </si>
  <si>
    <t>Institut National de Jeunes Sourds Paris (IMJSP)</t>
  </si>
  <si>
    <t>Institut national des jeunes aveugles de Paris (INJA)</t>
  </si>
  <si>
    <t>Agence Régionale de Santé Île-de-France</t>
  </si>
  <si>
    <t>Administration centrale du ministère de la Santé</t>
  </si>
  <si>
    <t>Administration centrale du ministère du Travail</t>
  </si>
  <si>
    <t>Fonds de financement de la CMU</t>
  </si>
  <si>
    <t>Centre national pour le développement du sport</t>
  </si>
  <si>
    <t>Institut national de la jeunesse et de l'éducation populaire</t>
  </si>
  <si>
    <t>Institut national du sport, de l'expertise et de la performance</t>
  </si>
  <si>
    <r>
      <t xml:space="preserve">Musée national du sport </t>
    </r>
    <r>
      <rPr>
        <i/>
        <sz val="10"/>
        <rFont val="Times New Roman"/>
        <family val="1"/>
      </rPr>
      <t>(transféré à Nice en 2013)</t>
    </r>
  </si>
  <si>
    <t>Service du 1er Ministre</t>
  </si>
  <si>
    <t>Commission Nationale de l'Informatique et des Libertés (CNIL)</t>
  </si>
  <si>
    <t>Conseil Supérieur de l'Audiovisuel (CSA)</t>
  </si>
  <si>
    <t>Ecole Nationale d'Administration (ENA)</t>
  </si>
  <si>
    <t>Grande Chancellerie de la Légion d'Honneur</t>
  </si>
  <si>
    <t xml:space="preserve">Caisse des Dépôts et Consignation </t>
  </si>
  <si>
    <t>Comité technique de service central de réseau de la DGDDI</t>
  </si>
  <si>
    <t>Autres</t>
  </si>
  <si>
    <t>Défendeur des Droits</t>
  </si>
  <si>
    <t>Conseil d'Etat</t>
  </si>
  <si>
    <t>Cour des comptes</t>
  </si>
  <si>
    <t>Conseil Economique, Social et Environnemental</t>
  </si>
  <si>
    <t>???????????</t>
  </si>
  <si>
    <t>CT de service central</t>
  </si>
  <si>
    <t>Finances</t>
  </si>
  <si>
    <t>DIRECCTE Île-de-France</t>
  </si>
  <si>
    <t>La Poste Ile-de-France</t>
  </si>
  <si>
    <t>Contenus</t>
  </si>
  <si>
    <t>Direction Opérationnelle Ile de France</t>
  </si>
  <si>
    <t>ITRSI</t>
  </si>
  <si>
    <t>RSI</t>
  </si>
  <si>
    <t>SCE</t>
  </si>
  <si>
    <t>VMF</t>
  </si>
  <si>
    <t>Fonctions Support</t>
  </si>
  <si>
    <t>Haute Normandie - Seine Maritime</t>
  </si>
  <si>
    <t>Direction Régionale de l'Alimentation, de l'Agriculture et de la Forêt  Haute Normandie</t>
  </si>
  <si>
    <t>Etablissement Public Local Yvetot</t>
  </si>
  <si>
    <t>Ecole Nationale Supérieure d'Architecture -    Normandie</t>
  </si>
  <si>
    <t>Direction Régionale des Affaires Culturelles Haute-Normandie</t>
  </si>
  <si>
    <t>Centre de Valorisation des Ressources Humaines Rouen</t>
  </si>
  <si>
    <t>Centre d'Etudes Techniques de l'Equipement Normandie Centre</t>
  </si>
  <si>
    <t>Direction Interdépartementale des Routes  Nord Ouest</t>
  </si>
  <si>
    <t>Direction InterRégionale de la Mer Manche Est Mer du Nord</t>
  </si>
  <si>
    <t>Direction Régionale de l'Environnement, de l'Aménagement et du Logement Haute Normandie</t>
  </si>
  <si>
    <t>Direction Générale de l'INSEE de Seine Maritime</t>
  </si>
  <si>
    <t>Direction générale des Douanes et Droits Indirects de Seine Maritime</t>
  </si>
  <si>
    <t>Université Le Havre</t>
  </si>
  <si>
    <t>Université Rouen</t>
  </si>
  <si>
    <t xml:space="preserve"> Institut national des sciences appliquées de Rouen</t>
  </si>
  <si>
    <t>CROUS Rouen</t>
  </si>
  <si>
    <t>Centre régional de documentation pédagogique Rouen</t>
  </si>
  <si>
    <t>Centre Pénitentiaire LE HAVRE</t>
  </si>
  <si>
    <t>Maison d'Arrêt ROUEN</t>
  </si>
  <si>
    <t>Service Pénitentiaire d'Insertion et de Probation SEINE MARITIME</t>
  </si>
  <si>
    <t>Cour d'Appel de Rouen</t>
  </si>
  <si>
    <t>Pôle Emploi (Agents Publics) - DR HAUTE NORMANDIE</t>
  </si>
  <si>
    <t>Agence Régionale de Santé Haute-Normandie</t>
  </si>
  <si>
    <t>DIRECCTE Haute-Normandie</t>
  </si>
  <si>
    <t>La Poste Haute-Normandie</t>
  </si>
  <si>
    <t>Île de France - Seine et Marne</t>
  </si>
  <si>
    <t>Etablissement Public Local Brie Comte Robert</t>
  </si>
  <si>
    <t>Etablissement Public Local La Bretonnière</t>
  </si>
  <si>
    <t>Office National des Forêts - Ile de France Nord Ouest</t>
  </si>
  <si>
    <t>Château de Fontainebleau</t>
  </si>
  <si>
    <t>Ecole Nationale Supérieure d'Architecture -    Marne La Vallée</t>
  </si>
  <si>
    <t>N° 31 - ESCA CHATRES [CT BdD MOURMELON-MAILLY]</t>
  </si>
  <si>
    <t>N° 31 - CLSEA MONTEREAU [CT BdD MONTLHERY]</t>
  </si>
  <si>
    <t>N° 32 - CNSD FONTAINEBLEAU [CT BdD MONTLHERY]</t>
  </si>
  <si>
    <t>Centre National des Ponts de Secours</t>
  </si>
  <si>
    <t>École nationale des ponts et chaussées</t>
  </si>
  <si>
    <t>Institut Français des Sciences et Technologies des Transports, de l'Aménagement et des Réseaux</t>
  </si>
  <si>
    <t>Service d'Etudes sur les Transports, les Routes et l'Aménagement</t>
  </si>
  <si>
    <t>Direction générale des Douanes et Droits Indirects de Seine et Marne</t>
  </si>
  <si>
    <t>directions des services informatiques Paris-Champagne</t>
  </si>
  <si>
    <t>Office national d'information sur les enseignements et les professions (Onisep)</t>
  </si>
  <si>
    <t>Université Marne la Vallée</t>
  </si>
  <si>
    <t>Centre Pénitentiaire SUD-FRANCILIEN</t>
  </si>
  <si>
    <t>Centre de Détention MELUN</t>
  </si>
  <si>
    <t>Centre Pénitentiaire MEAUX-CHAUCONIN</t>
  </si>
  <si>
    <t>Service Pénitentiaire d'Insertion et de Probation MELUN - 77</t>
  </si>
  <si>
    <t>Île de France - Yvelines</t>
  </si>
  <si>
    <t>Etablissement Public Local Saint Germain en Laye</t>
  </si>
  <si>
    <t>Centre d'Enseignement zootechnique de Rambouillet</t>
  </si>
  <si>
    <t>Ecole nationale supérieure de paysage de Versailles (ENSPV)</t>
  </si>
  <si>
    <t>Musée et domaine de Versailles</t>
  </si>
  <si>
    <t>Ecole Nationale Supérieure d'Architecture -    de Versailles</t>
  </si>
  <si>
    <t>N° 2 - EM/RTIDF  [CT Ile de France]</t>
  </si>
  <si>
    <t>N° 9 - GSBdD SAINT GERMAIN EN LAYE 1 [CT Ile de France]</t>
  </si>
  <si>
    <t>N° 10 - GSBdD SAINT GERMAIN EN LAYE 2 [CT Ile de France]</t>
  </si>
  <si>
    <t>N° 13 - DIRISI IDF HOUILLES [CT Ile de France]</t>
  </si>
  <si>
    <t>N° 14 - GSBdD VERSAILLES [CT Ile de France]</t>
  </si>
  <si>
    <t>N° 15 - Etablissement du Service National(ESN) VERSAILLES [CT Ile de France]</t>
  </si>
  <si>
    <t>N° 16 - STBFT VERSAILLES [CT Ile de France]</t>
  </si>
  <si>
    <t>N° 17 - SMITER VERSAILLES [CT Ile de France]</t>
  </si>
  <si>
    <t>N° 18 - STAT VERSAILLES [CT Ile de France]</t>
  </si>
  <si>
    <t>N° 19 - CPA VERSAILLES SATORY [CT Ile de France]</t>
  </si>
  <si>
    <t>N° 20 - 12ème BSMAT SATORY [CT Ile de France]</t>
  </si>
  <si>
    <t>N° 21 - CESCOF RAMBOUILLET [CT Ile de France]</t>
  </si>
  <si>
    <t>N° 22 - LYCEE MILITAIRE SAINT-CYR [CT Ile de France]</t>
  </si>
  <si>
    <t>N° 23 - GSBdD VILLACOUBLAY [CT Ile de France]</t>
  </si>
  <si>
    <t>N° 24 - DC SID VERSAILLES [CT Administration Centrale]</t>
  </si>
  <si>
    <t>N° 28 - DC SIMMT VERSAILLES SATORY [CT Administration Centrale]</t>
  </si>
  <si>
    <t>Direction Générale de l'INSEE des Yvelines</t>
  </si>
  <si>
    <t>Direction générale des Douanes et Droits Indirects des Yvelines</t>
  </si>
  <si>
    <t>Directions des services informatiques Paris-Normandie</t>
  </si>
  <si>
    <t>Service de la documentation nationale du cadastre</t>
  </si>
  <si>
    <t>Centre régional de documentation pédagogique Versailles</t>
  </si>
  <si>
    <t>CROUS Versailles</t>
  </si>
  <si>
    <t>Université Versailles - Saint Quentin</t>
  </si>
  <si>
    <t>INRIA Rocquencourt</t>
  </si>
  <si>
    <t>INRIA Siège</t>
  </si>
  <si>
    <t>INRA JOUY EN JOSAS</t>
  </si>
  <si>
    <t>INRA VERSAILLES</t>
  </si>
  <si>
    <t>Etablissement Pour Mineurs PORCHEVILLE</t>
  </si>
  <si>
    <t>Maison d'Arrêt BOIS D'ARCY</t>
  </si>
  <si>
    <t xml:space="preserve">Service Pénitentiaire d'Insertion et de Probation VERSAILLES </t>
  </si>
  <si>
    <t>Maison d'Arrêt VERSAILLES</t>
  </si>
  <si>
    <t>Maison Centrale POISSY</t>
  </si>
  <si>
    <t>Cour d'Appel de Versailles</t>
  </si>
  <si>
    <t>Poitou Charentes - Deux Sèvres</t>
  </si>
  <si>
    <t>Etablissement Public Local Bressuire</t>
  </si>
  <si>
    <t>Etablissement Public Local Melle</t>
  </si>
  <si>
    <t>Maison d'Arrêt Niort</t>
  </si>
  <si>
    <t xml:space="preserve">Service Pénitentiaire d'Insertion et de Probation Deux Sévres </t>
  </si>
  <si>
    <t>Picardie - Somme</t>
  </si>
  <si>
    <t>Direction Régionale de l'Alimentation, de l'Agriculture et de la Forêt  Picardie</t>
  </si>
  <si>
    <t>Etablissement Public Local Amiens</t>
  </si>
  <si>
    <t>Etablissement Public Local Baie de Somme</t>
  </si>
  <si>
    <t>Etablissement Public Local Haute Somme</t>
  </si>
  <si>
    <t>Direction Régionale des Affaires Culturelles Picardie</t>
  </si>
  <si>
    <t>Institut National de Recherche en Archéologie Préventive - Nord Picardie</t>
  </si>
  <si>
    <t>Direction Régionale de l'Environnement, de l'Aménagement et du Logement Picardie</t>
  </si>
  <si>
    <t>Direction Générale de l'INSEE de la Somme</t>
  </si>
  <si>
    <t>Direction générale des Douanes et Droits Indirects de la Somme</t>
  </si>
  <si>
    <t>Université Amiens</t>
  </si>
  <si>
    <t>Centre régional de documentation pédagogique Amiens</t>
  </si>
  <si>
    <t>CROUS Amiens</t>
  </si>
  <si>
    <t>Maison d'Arrêt AMIENS</t>
  </si>
  <si>
    <t>Service Pénitentiaire d'Insertion et de Probation SOMME</t>
  </si>
  <si>
    <t>Cour d'Appel d'Amiens</t>
  </si>
  <si>
    <t>Pôle Emploi (Agents Publics) - DR PICARDIE</t>
  </si>
  <si>
    <t>Agence Régionale de Santé Picardie</t>
  </si>
  <si>
    <t>DIRECCTE Picardie</t>
  </si>
  <si>
    <t>La Poste Picardie</t>
  </si>
  <si>
    <t>Midi Pyrénées - Tarn</t>
  </si>
  <si>
    <t>Etablissement Public Local Albi</t>
  </si>
  <si>
    <t>école nationale supérieure des techniques industrielles et des mines d'Albi (ENSTIM)</t>
  </si>
  <si>
    <t>Centre universitaire de formation et de recherche Jean-François-Champollion (CUFR) à Albi</t>
  </si>
  <si>
    <t>Service Pénitentiaire d'Insertion et de Probation Tarn (81)</t>
  </si>
  <si>
    <t>Centre de Détention Régional SAINT SULPICE</t>
  </si>
  <si>
    <t>Etablissement Pour Mineurs LAVAUR</t>
  </si>
  <si>
    <t>Maison d'Arrêt ALBI</t>
  </si>
  <si>
    <t>Midi Pyrénées - Tarn et Garonne</t>
  </si>
  <si>
    <t>Etablissement Public Local Montauban</t>
  </si>
  <si>
    <t>N° 25 - 9éme BSAM MONTAUBAN [CT BdD MONTAUBAN - AGEN]</t>
  </si>
  <si>
    <t>N° 26 - GSBdD MONTAUBAN Antenne CAYLUS [CT BdD MONTAUBAN - AGEN]</t>
  </si>
  <si>
    <t>N° 27 - GSBdD MONTAUBAN  [CT BdD MONTAUBAN - AGEN]</t>
  </si>
  <si>
    <t>N° 29 - 3éme RMAT MONTAUBAN [CT BdD MONTAUBAN - AGEN]</t>
  </si>
  <si>
    <t>Maison d'Arrêt MONTAUBAN</t>
  </si>
  <si>
    <t>PACA - Var</t>
  </si>
  <si>
    <t>Etablissement Public Local Hyères</t>
  </si>
  <si>
    <t>N° 24 - EALAT LE LUC [CT BdD DRAGUIGNAN]</t>
  </si>
  <si>
    <t>N° 25 - EMD DRAGUIGNAN [CT BdD DRAGUIGNAN]</t>
  </si>
  <si>
    <t>N° 26 - 5éme BMAT DRAGUIGNAN [CT BdD DRAGUIGNAN]</t>
  </si>
  <si>
    <t>N° 27 - 5éme BMAT Détachement CANJUERS [CT BdD DRAGUIGNAN]</t>
  </si>
  <si>
    <t>N° 28 - OLT CANJUERS [CT BdD DRAGUIGNAN]</t>
  </si>
  <si>
    <t>Caisse nationale militaire de sécurité sociale (CNMSS)</t>
  </si>
  <si>
    <t>N° 29 - HIA SAINT ANNE TOULON 1 [CT BdD TOULON]</t>
  </si>
  <si>
    <t>N° 30 - HIA SAINT ANNE TOULON 2 [CT BdD TOULON]</t>
  </si>
  <si>
    <t>N° 31 - GSBdD TOULON Antenne HYERES [CT BdD TOULON]</t>
  </si>
  <si>
    <t>N° 32 - GSBdD TOULON Antenne SAINT MANDRIER [CT BdD TOULON]</t>
  </si>
  <si>
    <t>N° 33 - AIA CUERS 1 [CT BdD TOULON]</t>
  </si>
  <si>
    <t>N° 34 - AIA CUERS 2 [CT BdD TOULON]</t>
  </si>
  <si>
    <t>N° 35 - AIA CUERS 3 [CT BdD TOULON]</t>
  </si>
  <si>
    <t>N° 36 - GSBdD TOULON Antenne TOULON LAMALGUE [CT BdD TOULON]</t>
  </si>
  <si>
    <t>N° 37 - SID/ESID TOULON Site PORTE CASTIGNEAU [CT BdD TOULON]</t>
  </si>
  <si>
    <t>N° 38 - SID/ESID TOULON Site MISSLESSY [CT BdD TOULON]</t>
  </si>
  <si>
    <t>N° 39 - DIRISI TOULON [CT BdD TOULON]</t>
  </si>
  <si>
    <t>N° 40 - DGA/TN TOULON MOURILLON 1 [CT BdD TOULON]</t>
  </si>
  <si>
    <t>N° 41 - DGA/TN TOULON MOURILLON 2 [CT BdD TOULON]</t>
  </si>
  <si>
    <t>N° 42 - SSF TOULON [CT BdD TOULON]</t>
  </si>
  <si>
    <t>N° 43 - SLM TOULON [CT BdD TOULON]</t>
  </si>
  <si>
    <t>N° 44 - GSBdD TOULON (EX SERMACOM) [CT BdD TOULON]</t>
  </si>
  <si>
    <t>N° 45 - SIMu LA SEYNE SUR MER [CT BdD TOULON]</t>
  </si>
  <si>
    <t>N° 46 - ALFAN 1 TOULON [CT BdD TOULON]</t>
  </si>
  <si>
    <t>N° 47 - ALFAN 2 TOULON [CT BdD TOULON]</t>
  </si>
  <si>
    <t>N° 48 - GSBdD TOULON SSV/EPA Cercles de la BdD [CT BdD TOULON]</t>
  </si>
  <si>
    <t>N° 49 - DGA/EM ILE DU LEVANT [CT BdD TOULON]</t>
  </si>
  <si>
    <t>Parc National de Port Cros</t>
  </si>
  <si>
    <t>Université Toulon</t>
  </si>
  <si>
    <t>Centre Pénitentiaire Toulon La Farlède</t>
  </si>
  <si>
    <t>Service Pénitentiaire d'Insertion et de Probation 83</t>
  </si>
  <si>
    <t>PACA - Vaucluse</t>
  </si>
  <si>
    <t>Etablissement Public Local Avignon</t>
  </si>
  <si>
    <t>Etablissement Public Local Carpentras</t>
  </si>
  <si>
    <t>Etablissement Public Local Orange</t>
  </si>
  <si>
    <t>N° 13 -BA 116 ORANGE [CT BdD NIMES - ORANGE - LAUDUN]</t>
  </si>
  <si>
    <t>Université Avignon</t>
  </si>
  <si>
    <t>Service Pénitentiaire d'Insertion et de Probation 84</t>
  </si>
  <si>
    <t>Centre Pénitentiaire Le Pontet</t>
  </si>
  <si>
    <t>Pays de la Loire - Vendée</t>
  </si>
  <si>
    <t>Etablissement Public Local Fontenay le Comte</t>
  </si>
  <si>
    <t>Etablissement Public Local la Roche sur Yon</t>
  </si>
  <si>
    <t>Etablissement Public Local Luçon Pétré</t>
  </si>
  <si>
    <t>N° 46 - CMFP FONTENAY-LE-COMTE [CT BdD POITIERS - SAINT MAIXENT]</t>
  </si>
  <si>
    <t>Maison d'Arrêt FONTENAY-LE COMTE</t>
  </si>
  <si>
    <t>Maison d'Arrêt LA ROCHE sur YON</t>
  </si>
  <si>
    <t>Service Pénitentiaire d'Insertion et de Probation 85</t>
  </si>
  <si>
    <t>Poitou Charentes - Vienne</t>
  </si>
  <si>
    <t>Direction Régionale de l'Alimentation, de l'Agriculture et de la Forêt  Poitou Charentes</t>
  </si>
  <si>
    <t>Etablissement Public Local Kyoto</t>
  </si>
  <si>
    <t>Etablissement Public Local Montmorillon</t>
  </si>
  <si>
    <t>Etablissement Public Local Poitiers Venours</t>
  </si>
  <si>
    <t>Etablissement Public Local Thuré</t>
  </si>
  <si>
    <t>Direction Régionale des Affaires Culturelles Poitou-Charentes</t>
  </si>
  <si>
    <t>N° 35 - GSBdD SAINT MAIXENT Antenne POITIERS [CT BdD POITIERS - SAINT MAIXENT]</t>
  </si>
  <si>
    <t>N° 36 - GSBdD SAINT MAIXENT  [CT BdD POITIERS - SAINT MAIXENT]</t>
  </si>
  <si>
    <t>N° 37 - 2éme RMAT Détachement POITIERS [CT BdD POITIERS - SAINT MAIXENT]</t>
  </si>
  <si>
    <t>Direction Régionale de l'Environnement, de l'Aménagement et du Logement Poitou Charentes</t>
  </si>
  <si>
    <t>Direction Générale de l'INSEE de la Vienne</t>
  </si>
  <si>
    <t>Direction générale des Douanes et Droits Indirects de la Vienne</t>
  </si>
  <si>
    <t>Direction des créances spéciales du Trésor de la DGFIP</t>
  </si>
  <si>
    <t>Centre national d'enseignement à distance (CNED)</t>
  </si>
  <si>
    <t>Université Poitiers</t>
  </si>
  <si>
    <t>INRA POITOU CHARENTES</t>
  </si>
  <si>
    <t>Centre national de documentation pédagogique</t>
  </si>
  <si>
    <t>Centre régional de documentation pédagogique Poitiers</t>
  </si>
  <si>
    <t>CROUS Poitiers</t>
  </si>
  <si>
    <t>Ecole nationale supérieure de mécanique et d’aérotechnique de Poitiers</t>
  </si>
  <si>
    <t>Centre Pénitentiaire  Poitiers Vivonne</t>
  </si>
  <si>
    <t>Service Pénitentiaire d'Insertion et de Probation Vienne</t>
  </si>
  <si>
    <t>Cour d'Appel de Poitiers</t>
  </si>
  <si>
    <t>Pôle Emploi (Agents Publics) - DR POITOU CHARENTES</t>
  </si>
  <si>
    <t>Centres de ressources, d'expertise et de performance sportives Poitiers</t>
  </si>
  <si>
    <t>Agence Régionale de Santé Poitou-Charentes</t>
  </si>
  <si>
    <t>DIRECCTE Poitou-Charentes</t>
  </si>
  <si>
    <t>La Poste Poitou-Charentes</t>
  </si>
  <si>
    <t>Limousin - Haute Vienne</t>
  </si>
  <si>
    <t>Direction Régionale de l'Alimentation, de l'Agriculture et de la Forêt  Limousin</t>
  </si>
  <si>
    <t>Etablissement Public Local Limoges</t>
  </si>
  <si>
    <t>Etablissement Public Local Saint Yrieix la Perche</t>
  </si>
  <si>
    <t>Agence de services et de paiement (ASP)</t>
  </si>
  <si>
    <t>Direction Régionale des Affaires Culturelles Limousin</t>
  </si>
  <si>
    <t>Ecole nationale supérieure d'art de Limoges-Aubusson</t>
  </si>
  <si>
    <t>N° 17 - Centre du Service National(CSN) LIMOGES [CT BdD BRIVE]</t>
  </si>
  <si>
    <t>Direction Interdépartementale des Routes  Centre Ouest</t>
  </si>
  <si>
    <t>Direction Régionale de l'Environnement, de l'Aménagement et du Logement Limousin</t>
  </si>
  <si>
    <t>Direction Générale de l'INSEE de la Haute Vienne</t>
  </si>
  <si>
    <t>Université Limoges</t>
  </si>
  <si>
    <t>Centre régional de documentation pédagogique Limoges</t>
  </si>
  <si>
    <t>CROUS Limoges</t>
  </si>
  <si>
    <t>CT Ecole nationale supérieure de céramique industrielle de Limoges</t>
  </si>
  <si>
    <t>Maison d'Arrêt Limoges</t>
  </si>
  <si>
    <t>Cour d'Appel de Limoges</t>
  </si>
  <si>
    <t>Service de l'emploi pénitentiaire à Tulle</t>
  </si>
  <si>
    <t>Pôle Emploi (Agents Publics) - DR LIMOUSIN</t>
  </si>
  <si>
    <t>Agence Régionale de Santé Limousin</t>
  </si>
  <si>
    <t>DIRECCTE Limousin</t>
  </si>
  <si>
    <t>La Poste Limousin</t>
  </si>
  <si>
    <t>Lorraine - Vosges</t>
  </si>
  <si>
    <t>Etablissement Public Local Vosges</t>
  </si>
  <si>
    <t>Service Pénitentiaire d'Insertion et de Probation 88</t>
  </si>
  <si>
    <t>Maison d'Arrêt EPINAL</t>
  </si>
  <si>
    <t>Bourgogne - Yonne</t>
  </si>
  <si>
    <t>Etablissement Public Local Terres de l'Yonne</t>
  </si>
  <si>
    <t>N° 12 - 15éme BSMAT Détachement SAINT-FLORENTIN</t>
  </si>
  <si>
    <t>Centre de Détention JOUX LA VILLE</t>
  </si>
  <si>
    <t>Maison d'Arrêt AUXERRE</t>
  </si>
  <si>
    <t>Service Pénitentiaire d'Insertion et de Probation 89</t>
  </si>
  <si>
    <t>Franche Comté - Territoire de Belfort</t>
  </si>
  <si>
    <t>Etablissement Public Local Valdoie</t>
  </si>
  <si>
    <t>N° 1 - GSBdD BELFORT [CT BdD Belfort]</t>
  </si>
  <si>
    <t>Université de technologie de Belfort-Montbéliard</t>
  </si>
  <si>
    <t>Maison d'Arrêt Belfort</t>
  </si>
  <si>
    <t>Île de France - Essonne</t>
  </si>
  <si>
    <t>N° 25 - GSBdD MONTLHERY [CT BdD MONTLHERY]</t>
  </si>
  <si>
    <t>N° 26 - 1er GLCAT(GSE) BRETIGNY SUR ORGE [CT BdD MONTLHERY]</t>
  </si>
  <si>
    <t>N° 27 - IRBA BRETIGNY SUR ORGE [CT BdD MONTLHERY]</t>
  </si>
  <si>
    <t>N° 27 - BA 217 BRETIGNY SUR ORGE [CT BdD MONTLHERY]</t>
  </si>
  <si>
    <t>N° 29 - DGA/EP SACLAY [CT BdD MONTLHERY]</t>
  </si>
  <si>
    <t>N° 30 - DGA /NRBC VERT LE PETIT [CT BdD MONTLHERY]</t>
  </si>
  <si>
    <t>école Nationale Supérieure des techniques Avancées (ENSTA)</t>
  </si>
  <si>
    <t xml:space="preserve">Ecole polytechnique </t>
  </si>
  <si>
    <t>Centre d'exploitation de développement et d'études du réseau d'information de gestion (CEDRE)</t>
  </si>
  <si>
    <t>Ecole nationale supérieure d’informatique pour l’industrie et l’entreprise</t>
  </si>
  <si>
    <t>Université Evry Val d’Essonne</t>
  </si>
  <si>
    <t>Université Paris Sud - 11</t>
  </si>
  <si>
    <t>INRIA Saclay</t>
  </si>
  <si>
    <t>Police des Airs et des Frontières de Orly</t>
  </si>
  <si>
    <t>Ecole nationale supérieure des officiers sapeurs pompiers (ENSOP)</t>
  </si>
  <si>
    <t>Siège de la Mission Outre Mer (MOM) et Saint-Pierre et Miquelon</t>
  </si>
  <si>
    <t>Maison d'Arrêt FLEURY-MEROGIS</t>
  </si>
  <si>
    <t>Service Pénitentiaire d'Insertion et de Probation ESSONNES - 91</t>
  </si>
  <si>
    <t>Île de France - Hauts de Seine</t>
  </si>
  <si>
    <t>CEMAGREF - IRSTEA</t>
  </si>
  <si>
    <t>Cité de la céramique</t>
  </si>
  <si>
    <t>N° 11 - GTAPI RUEIL MALMAISON [CT Ile de France]</t>
  </si>
  <si>
    <t>N° 12 - 8éme RT SURESNES [CT Ile de France]</t>
  </si>
  <si>
    <t>N° 24 - HIA PERCY CLAMART [CT Ile de France]</t>
  </si>
  <si>
    <t>N° 27 - DPSD MALAKOFF [CT Administration Centrale]</t>
  </si>
  <si>
    <t>N° 3 - DGA BAGNEUX 1 [CT Administration Centrale]</t>
  </si>
  <si>
    <t>N° 4 - DGA BAGNEUX 2 [CT Administration Centrale]</t>
  </si>
  <si>
    <t>N° 5 - DGA/DO BAGNEUX [CT Administration Centrale]</t>
  </si>
  <si>
    <t>N° 6 - DGA/DT BAGNEUX [CT Administration Centrale]</t>
  </si>
  <si>
    <t>Etablissement public d'insertion de la défense (EPIDE)</t>
  </si>
  <si>
    <t>Agence de l'Eau Seine Normandie</t>
  </si>
  <si>
    <t>Autorité de Sûreté Nucléaire (ASN)</t>
  </si>
  <si>
    <t>Ecole Nationale Supérieure maritime</t>
  </si>
  <si>
    <t>Centre de Prestation d'Ingénieurie Informatique - CPII</t>
  </si>
  <si>
    <t>Commissariat Général du Développement Durable</t>
  </si>
  <si>
    <t>Conseil Général de l'Environnement du Développement Durable</t>
  </si>
  <si>
    <t>Délégation à la Sécurité et Circulations Routières</t>
  </si>
  <si>
    <t>Direction Générale de la Prévention des Risques</t>
  </si>
  <si>
    <t>Direction Générale de l'Aménagement du Logement et de la Nature</t>
  </si>
  <si>
    <t>Direction Générale de l'Energie et du Climat</t>
  </si>
  <si>
    <t>Direction Générale des Infrastructures des Transports et de la Mer</t>
  </si>
  <si>
    <t>Mission Interministérielle d'Inspection du Logement Social</t>
  </si>
  <si>
    <t>Secrétariat Général</t>
  </si>
  <si>
    <t>Institut National de la Propriété Industrielle (INPI)</t>
  </si>
  <si>
    <t>Ecole Centrale de Paris</t>
  </si>
  <si>
    <t>Ecole Centrale des Arts et Manufactures (ECAM)</t>
  </si>
  <si>
    <t xml:space="preserve">Institut national supérieur de formation et de recherche pour l’éducation des jeunes handicapés et les enseignements adaptés </t>
  </si>
  <si>
    <t>Université Paris 10 Paris Ouest Nanterre la Défense</t>
  </si>
  <si>
    <t>Observatoire de Paris Meudon</t>
  </si>
  <si>
    <t>Service Pénitentiaire d'Insertion et de Probation NANTERRE - 92</t>
  </si>
  <si>
    <t>Maison d'Arrêt NANTERRE</t>
  </si>
  <si>
    <t>Centres de ressources, d'expertise et de performance sportives Ile-de-France</t>
  </si>
  <si>
    <t>Île de France - Seine Saint Denis</t>
  </si>
  <si>
    <t>France Agrimer</t>
  </si>
  <si>
    <t>Institut national de l’origine et de la qualité (INAO)</t>
  </si>
  <si>
    <t>Office de développement de l’économie agricole d’outre-mer (ODEADOM)</t>
  </si>
  <si>
    <t>Institut National de Recherche en Archéologie Préventive - Ile de France</t>
  </si>
  <si>
    <t>N° 26 - DGA NOISY LE GRAND [CT Administration Centrale]</t>
  </si>
  <si>
    <t>musée de l’air et de l’espace</t>
  </si>
  <si>
    <t>Masse des Douanes</t>
  </si>
  <si>
    <t>Direction des grandes entreprises </t>
  </si>
  <si>
    <t>Direction des résidents à l’étranger et des services généraux </t>
  </si>
  <si>
    <t>Direction des vérifications nationales et internationales </t>
  </si>
  <si>
    <t>Direction impôts service </t>
  </si>
  <si>
    <t>Direction nationale d’enquêtes fiscales </t>
  </si>
  <si>
    <t>Directions de contrôle fiscal Ile-de-France Est</t>
  </si>
  <si>
    <t>Directions de contrôle fiscal Ile-de-France Ouest</t>
  </si>
  <si>
    <t>Ecole nationale des finances publiques </t>
  </si>
  <si>
    <t>Université Paris 8</t>
  </si>
  <si>
    <t>Université Paris 13</t>
  </si>
  <si>
    <t>Centre international d'études pédagogiques</t>
  </si>
  <si>
    <t>Ecole nationale supérieure Louis Lumière (ENSLL)</t>
  </si>
  <si>
    <t>Institut supérieur de mécanique de Paris</t>
  </si>
  <si>
    <t xml:space="preserve">Institut supérieur des matériaux et de la construction mécanique </t>
  </si>
  <si>
    <t>Maison d'Arrêt VILLEPINTE</t>
  </si>
  <si>
    <t>Service Pénitentiaire d'Insertion et de Probation PANTIN - 93</t>
  </si>
  <si>
    <t>Direction Interrégionale de la Protection Judiciaire de la Jeunesse (dont Polynésie+ Nouvelle Calédonie)</t>
  </si>
  <si>
    <t>Agence de Biomédecine (ABM)</t>
  </si>
  <si>
    <t>Agence Française de Sécurité Sanitaire des Produits de Santé (AFSSAPS)</t>
  </si>
  <si>
    <t>Etablissement de préparation et de réponse aux urgences sanitaires (EPRUS)</t>
  </si>
  <si>
    <t>Fonds d'indemnisation des victimes de l'amiante (FIVA)</t>
  </si>
  <si>
    <t>Institut national de prévention et d'éducation pour la santé (INPES)</t>
  </si>
  <si>
    <t>Office national d'indemnisation des accidents médicaux (ONIAM)</t>
  </si>
  <si>
    <t>Île de France - Val de Marne</t>
  </si>
  <si>
    <t>Direction Régionale et Interdépartementale de l'Alimentation, de l'Agriculture et de la Forêt  Ile de France de Cachan</t>
  </si>
  <si>
    <t>Ecole Nationale Vétérinaire Alfort</t>
  </si>
  <si>
    <t>N° 6 - GSBdD VINCENNES [CT Ile de France]</t>
  </si>
  <si>
    <t>N° 8 - HIA BEGIN SAINT-MANDE [CT Ile de France]</t>
  </si>
  <si>
    <t>N° 1 - DGA ARCUEIL [CT Administration Centrale]</t>
  </si>
  <si>
    <t>N° 2 - SPAC ARCUEIL VPC [CT Administration Centrale]</t>
  </si>
  <si>
    <t>N° 25 - SHD FORT DE VINCENNES [CT Administration Centrale]</t>
  </si>
  <si>
    <t>N° 9 - DIRISI KREMLIN BICETRE [CT Administration Centrale]</t>
  </si>
  <si>
    <t>établissement de communication et de production audiovisuelle de la défense  (ECPAD)</t>
  </si>
  <si>
    <t>Direction Générale Météo France Saint Mandé</t>
  </si>
  <si>
    <t>Institut géographique national (IGN)</t>
  </si>
  <si>
    <r>
      <t xml:space="preserve">Inventaire forestier national </t>
    </r>
    <r>
      <rPr>
        <i/>
        <sz val="10"/>
        <rFont val="Times New Roman"/>
        <family val="1"/>
      </rPr>
      <t>(Fusion avec IGN en 2012)</t>
    </r>
  </si>
  <si>
    <t>Office National de l'Eau et des Milieux Aquatiques</t>
  </si>
  <si>
    <t>Service technique de l'aviation civile (STAC)</t>
  </si>
  <si>
    <t>Direction générale des Douanes et Droits Indirects du Val de Marne</t>
  </si>
  <si>
    <t>Agence nationale des Fréquences</t>
  </si>
  <si>
    <t>Direction nationale d’interventions domaniales </t>
  </si>
  <si>
    <t>Direction nationale du renseignement et des enquêtes douanières </t>
  </si>
  <si>
    <t>Service national de douane judiciaire</t>
  </si>
  <si>
    <t>Université Paris 12 (Est Créteil)</t>
  </si>
  <si>
    <t>Ecole Nationale Supérieure de Cachan</t>
  </si>
  <si>
    <t>Centre régional de documentation pédagogique Créteil</t>
  </si>
  <si>
    <t>CROUS Créteil</t>
  </si>
  <si>
    <t>Office Français de Protection des Réfugiés et Apatrides (OFPRA)</t>
  </si>
  <si>
    <t>Siège Direction Interrégionale des Services Pénitentiaires</t>
  </si>
  <si>
    <t xml:space="preserve">Etablissement Public de Santé National EPSNF </t>
  </si>
  <si>
    <t>Centre Pénitentiaire FRESNES</t>
  </si>
  <si>
    <t>Service Pénitentiaire d'Insertion et de Probation CRETEIL - 94</t>
  </si>
  <si>
    <t xml:space="preserve">Agence Nationale de Sécurité Sanitaire de l'Alimentation, de l'Environnement et du Travail (ANSES) </t>
  </si>
  <si>
    <t>Institut de veille Sanitaire (IVS)</t>
  </si>
  <si>
    <t>Île de France - Val d'Oise</t>
  </si>
  <si>
    <t>CT d'établissement Ecole nationale supérieure d'art Paris-Cergy</t>
  </si>
  <si>
    <t>N° 34 - PSIR TAVERNY [CT BdD CREIL]</t>
  </si>
  <si>
    <t>Direction générale des Douanes et Droits Indirects du Val d'Oise</t>
  </si>
  <si>
    <t>Direction Interrégionale des Douanes et Droits Indirects de Roissy</t>
  </si>
  <si>
    <t>Centre informatique douanier </t>
  </si>
  <si>
    <t>CT Ecole nationale supérieure de l’électronique et de ses applications de Cergy (ENSEA)</t>
  </si>
  <si>
    <t>CT université Cergy Pontoise</t>
  </si>
  <si>
    <t>Police des Airs et des Frontières de Roissy</t>
  </si>
  <si>
    <t>Service Pénitentiaire d'Insertion et de Probation PONTOISE - 95</t>
  </si>
  <si>
    <t>Maison d'Arrêt OSNY</t>
  </si>
  <si>
    <t>Département d'Outre Mer - Guadeloupe</t>
  </si>
  <si>
    <t>Direction de l'Alimentation, de l'Agriculture et de la Forêt  de Guadeloupe</t>
  </si>
  <si>
    <t>Etablissement Public Local de Guadeloupe</t>
  </si>
  <si>
    <t xml:space="preserve">Office National des Forêts </t>
  </si>
  <si>
    <t>Direction Régionale des Affaires Culturelles Guadeloupe</t>
  </si>
  <si>
    <t>N° 39 - Antenne GSBdD ANTILLES GUADELOUPE [CT BdD Antilles ]</t>
  </si>
  <si>
    <t>Parc National de la Guadeloupe</t>
  </si>
  <si>
    <t>Direction de l'Environnement, de l'Aménagement et du Logement</t>
  </si>
  <si>
    <t>Direction de la Mer</t>
  </si>
  <si>
    <t>Direction Générale de l'INSEE de la Guadeloupe</t>
  </si>
  <si>
    <t>Direction générale des Douanes et Droits Indirects de guadeloupe</t>
  </si>
  <si>
    <t>Centre régional de documentation pédagogique Guadeloupe</t>
  </si>
  <si>
    <t>Université Antilles-Guyane</t>
  </si>
  <si>
    <t>CROUS Antilles-Guyane</t>
  </si>
  <si>
    <t>Centre Pénitentiaire Baie Mahault</t>
  </si>
  <si>
    <t>Maison d'Arrêt de Basse terre</t>
  </si>
  <si>
    <t>Service Pénitentiaire d'Insertion et de Probation</t>
  </si>
  <si>
    <t>Cour d'Appel de Basse terre</t>
  </si>
  <si>
    <t>Pôle Emploi (Agents Publics) - DR GUADELOUPE</t>
  </si>
  <si>
    <t>Centres de ressources, d'expertise et de performance sportives Pointe-à-Pitre</t>
  </si>
  <si>
    <t>Agence Régionale de Santé Guadeloupe</t>
  </si>
  <si>
    <t>La Poste Guadeloupe</t>
  </si>
  <si>
    <t>Direction Opérationnelle Caraïbes</t>
  </si>
  <si>
    <t>Département d'Outre Mer - Martinique</t>
  </si>
  <si>
    <t>CT des services déconcentrés et des EPLE implantés au sein de la DAAF Martinique</t>
  </si>
  <si>
    <t>Direction Régionale des Affaires Culturelles Martinique</t>
  </si>
  <si>
    <t>N° 38 - Antenne CMG MARTINIQUE [CT BdD Antilles ]</t>
  </si>
  <si>
    <t>Météo France - Direction Interrégionale Antilles Guyane</t>
  </si>
  <si>
    <t>Direction Générale de l'INSEE de la Martinique</t>
  </si>
  <si>
    <t>Direction générale des Douanes et Droits Indirects de Martinique</t>
  </si>
  <si>
    <t>Centre régional de documentation pédagogique Martinique</t>
  </si>
  <si>
    <t>CT départemental des services pénitentiaires Martinique</t>
  </si>
  <si>
    <t>Cour d'Appel de fort de France</t>
  </si>
  <si>
    <t>Pôle Emploi (Agents Publics) - DR MARTINIQUE</t>
  </si>
  <si>
    <t>Agence Régionale de Santé Martinique</t>
  </si>
  <si>
    <t>La Poste Martinique</t>
  </si>
  <si>
    <t>Département d'Outre Mer - Guyane</t>
  </si>
  <si>
    <t>Direction de l'Alimentation, de l'Agriculture et de la Forêt  de Guyane</t>
  </si>
  <si>
    <t>Etablissement Public Local de Guyane</t>
  </si>
  <si>
    <t>Direction Régionale des Affaires Culturelles Guyane</t>
  </si>
  <si>
    <t>N° 37 - Antenne CMG GUYANE [CT BdD La Réunion - Mayotte]</t>
  </si>
  <si>
    <t>Parc Amazonien de Guyane</t>
  </si>
  <si>
    <t>Direction Générale de l'INSEE de la Guyane</t>
  </si>
  <si>
    <t>Direction générale des Douanes et Droits Indirects de Guyane</t>
  </si>
  <si>
    <t>INRA ANTILLES GUYANE</t>
  </si>
  <si>
    <t>Centre régional de documentation pédagogique Guyane</t>
  </si>
  <si>
    <t>Services pénitentiaires - CP Baie Mahault + SPIP- Guyane</t>
  </si>
  <si>
    <t>Pôle Emploi (Agents Publics) - DR GUYANE</t>
  </si>
  <si>
    <t>Agence Régionale de Santé Guyane</t>
  </si>
  <si>
    <t>La Poste Guyane</t>
  </si>
  <si>
    <t>Département d'Outre Mer - Île de la Réunion</t>
  </si>
  <si>
    <t>Direction de l'Alimentation, de l'Agriculture et de la Forêt  + EPLE</t>
  </si>
  <si>
    <t>Direction Régionale des Affaires Culturelles Réunion</t>
  </si>
  <si>
    <t>N° 35 - Antenne CMG SAINT-DENIS de la REUNION [CT BdD La Réunion - Mayotte]</t>
  </si>
  <si>
    <t>N° 36 - 2éme RPIMA REUNION [CT BdD La Réunion - Mayotte]</t>
  </si>
  <si>
    <t>Direction de la Mer Sud Océan Indien</t>
  </si>
  <si>
    <t>Météo France - Direction Interrégionale La Réunion</t>
  </si>
  <si>
    <t>Parc National de la Réunion</t>
  </si>
  <si>
    <t>Direction Générale de l'INSEE de la Réunion</t>
  </si>
  <si>
    <t>Direction générale des Douanes et Droits Indirects de la Réunion</t>
  </si>
  <si>
    <t>Université de La Réunion</t>
  </si>
  <si>
    <t>Centre régional de documentation pédagogique La Réunion</t>
  </si>
  <si>
    <t>CROUS La Réunion</t>
  </si>
  <si>
    <t>Centre de Détention Le Port</t>
  </si>
  <si>
    <t>Centre Pénitentiaire Saint Denis</t>
  </si>
  <si>
    <t>Maison d'Arrêt Saint Pierre</t>
  </si>
  <si>
    <t>Service Pénitentiaire d'Insertion et de Probation 974</t>
  </si>
  <si>
    <t>Cour d'Appel de Saint Denis</t>
  </si>
  <si>
    <t>Centres de ressources, d'expertise et de performance sportives Réunion</t>
  </si>
  <si>
    <t>Agence Régionale de Santé Océan Indien</t>
  </si>
  <si>
    <t>La Poste La Réunion</t>
  </si>
  <si>
    <t>Direction Opérationnelle - Réunion Mayotte</t>
  </si>
  <si>
    <t>Territoire d'Outre Mer - Saint Pierre et Miquelon</t>
  </si>
  <si>
    <t>Direction des Territoires, de l'Alimentation et de la Mer</t>
  </si>
  <si>
    <t>Sièges CHS-CT départemental</t>
  </si>
  <si>
    <t>Département d'Outre Mer - Mayotte</t>
  </si>
  <si>
    <t>CT des services déconcentrés et des EPLE implantés au sein de la DAAF Mayotte</t>
  </si>
  <si>
    <t>Direction Générale de l'INSEE de Mayotte</t>
  </si>
  <si>
    <t>Direction générale des Douanes et Droits Indirects de Mayotte</t>
  </si>
  <si>
    <t>Comité technique de proximité du vice-rectorat de Mayotte</t>
  </si>
  <si>
    <t>CT départemental des services pénitentiaires Mayotte</t>
  </si>
  <si>
    <t>Pôle Emploi (Agents Publics) - DR REUNION MAYOTTE</t>
  </si>
  <si>
    <t>La Poste Mayotte</t>
  </si>
  <si>
    <t>Territoire d'Outre Mer - Wallis et Futuna</t>
  </si>
  <si>
    <t>Etablissement Public Local de Wallis et Futuna</t>
  </si>
  <si>
    <t>Territoire d'Outre Mer - Polynésie Française</t>
  </si>
  <si>
    <t>Etablissement Public Local de la Polynésie Française</t>
  </si>
  <si>
    <t>N° 41 - Antenne CMG POLYNESIE [CT BdD Polynésie Française]</t>
  </si>
  <si>
    <t>Météo France - Direction Interrégionale Polynésie</t>
  </si>
  <si>
    <t>Université Polynésie Française</t>
  </si>
  <si>
    <t>Cour d'Appel de Papeete</t>
  </si>
  <si>
    <t>Territoire d'Outre Mer - Nouvelle Calédonie</t>
  </si>
  <si>
    <t>Etablissement Public Local de Nouvelle Calédonie</t>
  </si>
  <si>
    <t>N° 40 - Antenne CMG NOUMEA [CT BdD Nouvelle Calédonie]</t>
  </si>
  <si>
    <t>Météo France - Direction Interrégionale Nouvelle Calédonie</t>
  </si>
  <si>
    <t>Cour d'Appel de Nouméa</t>
  </si>
  <si>
    <t>Alsace</t>
  </si>
  <si>
    <t>Bas-Rhin (67)</t>
  </si>
  <si>
    <t>Haut-Rhin (68)</t>
  </si>
  <si>
    <t xml:space="preserve">TOTAL ---&gt;   </t>
  </si>
  <si>
    <t>Aquitaine</t>
  </si>
  <si>
    <t>Dordogne (24)</t>
  </si>
  <si>
    <t>Gironde (33)</t>
  </si>
  <si>
    <t>Landes (40)</t>
  </si>
  <si>
    <t>Lot-et-Garonne (47)</t>
  </si>
  <si>
    <t>Pyrénées-Atlantiques (64)</t>
  </si>
  <si>
    <t>Auvergne</t>
  </si>
  <si>
    <t>Allier (03)</t>
  </si>
  <si>
    <t>Cantal (15)</t>
  </si>
  <si>
    <t>Haute-Loire (43)</t>
  </si>
  <si>
    <t>Puy-de-Dôme (63)</t>
  </si>
  <si>
    <t>Bourgogne</t>
  </si>
  <si>
    <t>Côte-d'Or (21)</t>
  </si>
  <si>
    <t>Nièvre (58)</t>
  </si>
  <si>
    <t>Saône-et-Loire (71)</t>
  </si>
  <si>
    <t>Yonne (89)</t>
  </si>
  <si>
    <t>Bretagne</t>
  </si>
  <si>
    <t>Côtes-d'Armor (22)</t>
  </si>
  <si>
    <t>Finistère (29)</t>
  </si>
  <si>
    <t>Ille-et-Vilaine (35)</t>
  </si>
  <si>
    <t>Morbihan (56)</t>
  </si>
  <si>
    <t>Centre</t>
  </si>
  <si>
    <t>Cher (18)</t>
  </si>
  <si>
    <t>Eure-et-Loir (28)</t>
  </si>
  <si>
    <t>Indre (36)</t>
  </si>
  <si>
    <t>Indre-et-Loire (37)</t>
  </si>
  <si>
    <t>Loir-et-Cher (41)</t>
  </si>
  <si>
    <t>Loiret (45)</t>
  </si>
  <si>
    <t>Champagne-Ardenne</t>
  </si>
  <si>
    <t>Ardennes (08)</t>
  </si>
  <si>
    <t>Aube (10)</t>
  </si>
  <si>
    <t>Marne (51)</t>
  </si>
  <si>
    <t>Haute-Marne (52)</t>
  </si>
  <si>
    <t>Corse</t>
  </si>
  <si>
    <t>Corse-du-Sud (2A)</t>
  </si>
  <si>
    <t>Haute-Corse (2B)</t>
  </si>
  <si>
    <t>Franche-Comté</t>
  </si>
  <si>
    <t>Doubs (25)</t>
  </si>
  <si>
    <t>Jura (39)</t>
  </si>
  <si>
    <t>Haute-Saône (70)</t>
  </si>
  <si>
    <t>Territoire de Belfort (90)</t>
  </si>
  <si>
    <t>Île-de-France</t>
  </si>
  <si>
    <t>Paris (75)</t>
  </si>
  <si>
    <t>Essonne (91)</t>
  </si>
  <si>
    <t>Hauts-de-Seine (92)</t>
  </si>
  <si>
    <t>Seine-Saint-Denis (93)</t>
  </si>
  <si>
    <t>Seine-et-Marne (77)</t>
  </si>
  <si>
    <t>Val-de-Marne (94)</t>
  </si>
  <si>
    <t>Val-d'Oise (95)</t>
  </si>
  <si>
    <t>Yvelines (78)</t>
  </si>
  <si>
    <t>Languedoc-Roussillon</t>
  </si>
  <si>
    <t>Aude (11)</t>
  </si>
  <si>
    <t>Gard (30)</t>
  </si>
  <si>
    <t>Hérault (34)</t>
  </si>
  <si>
    <t>Lozère (48)</t>
  </si>
  <si>
    <t>Pyrénées-Orientales (66)</t>
  </si>
  <si>
    <t>Limousin</t>
  </si>
  <si>
    <t>Corrèze (19)</t>
  </si>
  <si>
    <t>Creuse (23)</t>
  </si>
  <si>
    <t>Haute-Vienne (87)</t>
  </si>
  <si>
    <t>Lorraine</t>
  </si>
  <si>
    <t>Meurthe-et-Moselle (54)</t>
  </si>
  <si>
    <t>Meuse (55)</t>
  </si>
  <si>
    <t>Moselle (57)</t>
  </si>
  <si>
    <t>Vosges (88)</t>
  </si>
  <si>
    <t>Midi-Pyrénées</t>
  </si>
  <si>
    <t>Ariège (09)</t>
  </si>
  <si>
    <t>Aveyron (12)</t>
  </si>
  <si>
    <t>Haute-Garonne (31)</t>
  </si>
  <si>
    <t>Gers (32)</t>
  </si>
  <si>
    <t>Lot (46)</t>
  </si>
  <si>
    <t>Hautes-Pyrénées (65)</t>
  </si>
  <si>
    <t>Tarn (81)</t>
  </si>
  <si>
    <t>Tarn-et-Garonne (82)</t>
  </si>
  <si>
    <t>Nord-Pas-de-Calais</t>
  </si>
  <si>
    <t>Nord (59)</t>
  </si>
  <si>
    <t>Pas-de-Calais (62)</t>
  </si>
  <si>
    <t>Basse-Normandie</t>
  </si>
  <si>
    <t>Calvados (14)</t>
  </si>
  <si>
    <t>Manche (50)</t>
  </si>
  <si>
    <t>Orne (61)</t>
  </si>
  <si>
    <t>Haute-Normandie</t>
  </si>
  <si>
    <t>Eure (27)</t>
  </si>
  <si>
    <t>Seine-Maritime (76)</t>
  </si>
  <si>
    <t>Pays de la Loire</t>
  </si>
  <si>
    <t>Loire-Atlantique (44)</t>
  </si>
  <si>
    <t>Maine-et-Loire (49)</t>
  </si>
  <si>
    <t>Mayenne (53)</t>
  </si>
  <si>
    <t>Sarthe (72)</t>
  </si>
  <si>
    <t>Vendée (85)</t>
  </si>
  <si>
    <t>Picardie</t>
  </si>
  <si>
    <t>Aisne (02)</t>
  </si>
  <si>
    <t>Oise (60)</t>
  </si>
  <si>
    <t>Somme (80)</t>
  </si>
  <si>
    <t>Poitou-Charentes</t>
  </si>
  <si>
    <t>Charente (16)</t>
  </si>
  <si>
    <t>Charente-Maritime (17)</t>
  </si>
  <si>
    <t>Deux-Sèvres (79)</t>
  </si>
  <si>
    <t>Vienne (86)</t>
  </si>
  <si>
    <t>Provence-Alpes-Côte d'Azur</t>
  </si>
  <si>
    <t>Alpes-de-Haute-Provence (04)</t>
  </si>
  <si>
    <t>Hautes-Alpes (05)</t>
  </si>
  <si>
    <t>Alpes-Maritimes (06)</t>
  </si>
  <si>
    <t>Bouches-du-Rhône (13)</t>
  </si>
  <si>
    <t>Var (83)</t>
  </si>
  <si>
    <t>Vaucluse (84)</t>
  </si>
  <si>
    <t>Rhône-Alpes</t>
  </si>
  <si>
    <t>Ain (01)</t>
  </si>
  <si>
    <t>Ardèche (07)</t>
  </si>
  <si>
    <t>Drôme (26)</t>
  </si>
  <si>
    <t>Isère (38)</t>
  </si>
  <si>
    <t>Loire (42)</t>
  </si>
  <si>
    <t>Rhône (69)</t>
  </si>
  <si>
    <t>Savoie (73)</t>
  </si>
  <si>
    <t>Haute-Savoie (74)</t>
  </si>
  <si>
    <t>Guadeloupe</t>
  </si>
  <si>
    <t>Guadeloupe (971)</t>
  </si>
  <si>
    <t>Guyane</t>
  </si>
  <si>
    <t>Guyane (973)</t>
  </si>
  <si>
    <t>La Réunion</t>
  </si>
  <si>
    <t>La Réunion (974)</t>
  </si>
  <si>
    <t>Martinique</t>
  </si>
  <si>
    <t>Martinique (972)</t>
  </si>
  <si>
    <t>Mayotte</t>
  </si>
  <si>
    <t>Mayotte (976)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</si>
</sst>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;\-#,##0;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u val="single"/>
      <sz val="25"/>
      <color rgb="FFFF0000"/>
      <name val="Calibri"/>
      <family val="2"/>
    </font>
    <font>
      <sz val="11"/>
      <color rgb="FFFF0000"/>
      <name val="Calibri"/>
      <family val="2"/>
    </font>
    <font>
      <i/>
      <sz val="10"/>
      <name val="Times New Roman"/>
      <family val="1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0.5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>
        <color indexed="8"/>
      </top>
      <bottom/>
    </border>
    <border>
      <left style="thin"/>
      <right style="thin"/>
      <top style="medium">
        <color indexed="8"/>
      </top>
      <bottom/>
    </border>
    <border>
      <left style="thin"/>
      <right style="medium"/>
      <top style="medium">
        <color indexed="8"/>
      </top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 style="medium">
        <color indexed="8"/>
      </top>
      <bottom style="medium"/>
    </border>
    <border>
      <left/>
      <right style="medium"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thin"/>
      <top style="medium">
        <color indexed="8"/>
      </top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/>
      <top style="medium">
        <color indexed="8"/>
      </top>
      <bottom/>
    </border>
    <border>
      <left/>
      <right/>
      <top style="medium">
        <color indexed="8"/>
      </top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2" fillId="0" borderId="0" applyFill="0" applyBorder="0" applyAlignment="0" applyProtection="0"/>
    <xf numFmtId="9" fontId="9" fillId="0" borderId="0" applyFill="0" applyBorder="0" applyAlignment="0" applyProtection="0"/>
  </cellStyleXfs>
  <cellXfs count="4691">
    <xf numFmtId="0" fontId="0" fillId="0" borderId="0" xfId="0"/>
    <xf numFmtId="0" fontId="2" fillId="2" borderId="1" xfId="20" applyFill="1" applyBorder="1">
      <alignment/>
      <protection/>
    </xf>
    <xf numFmtId="0" fontId="5" fillId="2" borderId="2" xfId="20" applyFont="1" applyFill="1" applyBorder="1" applyAlignment="1">
      <alignment horizontal="center"/>
      <protection/>
    </xf>
    <xf numFmtId="0" fontId="17" fillId="2" borderId="2" xfId="20" applyFont="1" applyFill="1" applyBorder="1" applyAlignment="1">
      <alignment horizontal="center"/>
      <protection/>
    </xf>
    <xf numFmtId="0" fontId="28" fillId="2" borderId="2" xfId="20" applyFont="1" applyFill="1" applyBorder="1">
      <alignment/>
      <protection/>
    </xf>
    <xf numFmtId="0" fontId="2" fillId="2" borderId="3" xfId="20" applyFill="1" applyBorder="1">
      <alignment/>
      <protection/>
    </xf>
    <xf numFmtId="0" fontId="2" fillId="2" borderId="0" xfId="20" applyFill="1" applyBorder="1">
      <alignment/>
      <protection/>
    </xf>
    <xf numFmtId="0" fontId="28" fillId="2" borderId="4" xfId="20" applyFont="1" applyFill="1" applyBorder="1">
      <alignment/>
      <protection/>
    </xf>
    <xf numFmtId="0" fontId="5" fillId="2" borderId="0" xfId="20" applyFont="1" applyFill="1" applyBorder="1" applyAlignment="1">
      <alignment horizontal="center"/>
      <protection/>
    </xf>
    <xf numFmtId="0" fontId="17" fillId="2" borderId="3" xfId="20" applyFont="1" applyFill="1" applyBorder="1" applyAlignment="1">
      <alignment horizontal="center"/>
      <protection/>
    </xf>
    <xf numFmtId="0" fontId="2" fillId="2" borderId="5" xfId="20" applyFill="1" applyBorder="1">
      <alignment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9" xfId="20" applyFont="1" applyFill="1" applyBorder="1" applyAlignment="1">
      <alignment horizontal="center" vertical="center" wrapText="1"/>
      <protection/>
    </xf>
    <xf numFmtId="0" fontId="20" fillId="0" borderId="10" xfId="20" applyFont="1" applyFill="1" applyBorder="1" applyAlignment="1">
      <alignment horizontal="left" vertical="center" wrapText="1"/>
      <protection/>
    </xf>
    <xf numFmtId="164" fontId="20" fillId="0" borderId="10" xfId="26" applyNumberFormat="1" applyFont="1" applyFill="1" applyBorder="1" applyAlignment="1">
      <alignment horizontal="center" vertical="center" wrapText="1"/>
    </xf>
    <xf numFmtId="0" fontId="20" fillId="0" borderId="0" xfId="20" applyFont="1">
      <alignment/>
      <protection/>
    </xf>
    <xf numFmtId="0" fontId="20" fillId="0" borderId="11" xfId="20" applyFont="1" applyFill="1" applyBorder="1" applyAlignment="1">
      <alignment horizontal="center" vertical="center" wrapText="1"/>
      <protection/>
    </xf>
    <xf numFmtId="0" fontId="20" fillId="0" borderId="12" xfId="20" applyFont="1" applyFill="1" applyBorder="1" applyAlignment="1">
      <alignment horizontal="left" vertical="center" wrapText="1"/>
      <protection/>
    </xf>
    <xf numFmtId="164" fontId="20" fillId="0" borderId="12" xfId="26" applyNumberFormat="1" applyFont="1" applyFill="1" applyBorder="1" applyAlignment="1">
      <alignment horizontal="center" vertical="center" wrapText="1"/>
    </xf>
    <xf numFmtId="0" fontId="20" fillId="0" borderId="11" xfId="20" applyFont="1" applyFill="1" applyBorder="1" applyAlignment="1">
      <alignment horizontal="center" vertical="center"/>
      <protection/>
    </xf>
    <xf numFmtId="0" fontId="20" fillId="0" borderId="12" xfId="20" applyFont="1" applyFill="1" applyBorder="1" applyAlignment="1">
      <alignment horizontal="left" vertical="center"/>
      <protection/>
    </xf>
    <xf numFmtId="10" fontId="20" fillId="0" borderId="12" xfId="26" applyNumberFormat="1" applyFont="1" applyFill="1" applyBorder="1" applyAlignment="1">
      <alignment horizontal="center" vertical="center"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2" xfId="20" applyFont="1" applyFill="1" applyBorder="1" applyAlignment="1">
      <alignment horizontal="left" vertical="center"/>
      <protection/>
    </xf>
    <xf numFmtId="1" fontId="21" fillId="0" borderId="12" xfId="20" applyNumberFormat="1" applyFont="1" applyFill="1" applyBorder="1" applyAlignment="1" applyProtection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10" fontId="21" fillId="0" borderId="12" xfId="20" applyNumberFormat="1" applyFont="1" applyFill="1" applyBorder="1" applyAlignment="1" applyProtection="1">
      <alignment horizontal="center" vertical="center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10" fontId="20" fillId="0" borderId="12" xfId="20" applyNumberFormat="1" applyFont="1" applyFill="1" applyBorder="1" applyAlignment="1">
      <alignment horizontal="center" vertical="center" wrapText="1"/>
      <protection/>
    </xf>
    <xf numFmtId="0" fontId="21" fillId="0" borderId="12" xfId="20" applyFont="1" applyFill="1" applyBorder="1" applyAlignment="1">
      <alignment horizontal="left" vertical="center" wrapText="1"/>
      <protection/>
    </xf>
    <xf numFmtId="10" fontId="21" fillId="0" borderId="12" xfId="20" applyNumberFormat="1" applyFont="1" applyFill="1" applyBorder="1" applyAlignment="1">
      <alignment horizontal="center" vertical="center"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1" fillId="0" borderId="14" xfId="20" applyFont="1" applyFill="1" applyBorder="1" applyAlignment="1">
      <alignment horizontal="left" vertical="center" wrapText="1"/>
      <protection/>
    </xf>
    <xf numFmtId="10" fontId="21" fillId="0" borderId="14" xfId="20" applyNumberFormat="1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10" fontId="20" fillId="0" borderId="0" xfId="26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0" fillId="0" borderId="10" xfId="20" applyNumberFormat="1" applyFont="1" applyFill="1" applyBorder="1" applyAlignment="1">
      <alignment horizontal="center" vertical="center" wrapText="1"/>
      <protection/>
    </xf>
    <xf numFmtId="165" fontId="20" fillId="0" borderId="10" xfId="20" applyNumberFormat="1" applyFont="1" applyFill="1" applyBorder="1" applyAlignment="1">
      <alignment horizontal="center" vertical="center"/>
      <protection/>
    </xf>
    <xf numFmtId="165" fontId="21" fillId="0" borderId="18" xfId="20" applyNumberFormat="1" applyFont="1" applyFill="1" applyBorder="1" applyAlignment="1">
      <alignment horizontal="center" vertical="center"/>
      <protection/>
    </xf>
    <xf numFmtId="165" fontId="21" fillId="0" borderId="19" xfId="20" applyNumberFormat="1" applyFont="1" applyFill="1" applyBorder="1" applyAlignment="1">
      <alignment horizontal="center" vertical="center"/>
      <protection/>
    </xf>
    <xf numFmtId="165" fontId="25" fillId="0" borderId="19" xfId="20" applyNumberFormat="1" applyFont="1" applyFill="1" applyBorder="1" applyAlignment="1">
      <alignment horizontal="center" vertical="center"/>
      <protection/>
    </xf>
    <xf numFmtId="165" fontId="21" fillId="0" borderId="20" xfId="20" applyNumberFormat="1" applyFont="1" applyFill="1" applyBorder="1" applyAlignment="1">
      <alignment horizontal="center" vertical="center"/>
      <protection/>
    </xf>
    <xf numFmtId="165" fontId="20" fillId="0" borderId="12" xfId="20" applyNumberFormat="1" applyFont="1" applyFill="1" applyBorder="1" applyAlignment="1">
      <alignment horizontal="center" vertical="center" wrapText="1"/>
      <protection/>
    </xf>
    <xf numFmtId="165" fontId="20" fillId="0" borderId="12" xfId="20" applyNumberFormat="1" applyFont="1" applyFill="1" applyBorder="1" applyAlignment="1">
      <alignment horizontal="center" vertical="center"/>
      <protection/>
    </xf>
    <xf numFmtId="165" fontId="21" fillId="0" borderId="15" xfId="20" applyNumberFormat="1" applyFont="1" applyFill="1" applyBorder="1" applyAlignment="1">
      <alignment horizontal="center" vertical="center"/>
      <protection/>
    </xf>
    <xf numFmtId="165" fontId="21" fillId="0" borderId="16" xfId="20" applyNumberFormat="1" applyFont="1" applyFill="1" applyBorder="1" applyAlignment="1">
      <alignment horizontal="center" vertical="center"/>
      <protection/>
    </xf>
    <xf numFmtId="165" fontId="25" fillId="0" borderId="16" xfId="20" applyNumberFormat="1" applyFont="1" applyFill="1" applyBorder="1" applyAlignment="1">
      <alignment horizontal="center" vertical="center"/>
      <protection/>
    </xf>
    <xf numFmtId="165" fontId="21" fillId="0" borderId="17" xfId="20" applyNumberFormat="1" applyFont="1" applyFill="1" applyBorder="1" applyAlignment="1">
      <alignment horizontal="center" vertical="center"/>
      <protection/>
    </xf>
    <xf numFmtId="165" fontId="21" fillId="0" borderId="15" xfId="20" applyNumberFormat="1" applyFont="1" applyFill="1" applyBorder="1" applyAlignment="1">
      <alignment horizontal="center"/>
      <protection/>
    </xf>
    <xf numFmtId="165" fontId="21" fillId="0" borderId="16" xfId="20" applyNumberFormat="1" applyFont="1" applyFill="1" applyBorder="1" applyAlignment="1">
      <alignment horizontal="center"/>
      <protection/>
    </xf>
    <xf numFmtId="165" fontId="25" fillId="0" borderId="16" xfId="20" applyNumberFormat="1" applyFont="1" applyFill="1" applyBorder="1" applyAlignment="1">
      <alignment horizontal="center"/>
      <protection/>
    </xf>
    <xf numFmtId="165" fontId="21" fillId="0" borderId="17" xfId="20" applyNumberFormat="1" applyFont="1" applyFill="1" applyBorder="1" applyAlignment="1">
      <alignment horizontal="center"/>
      <protection/>
    </xf>
    <xf numFmtId="165" fontId="21" fillId="0" borderId="12" xfId="20" applyNumberFormat="1" applyFont="1" applyFill="1" applyBorder="1" applyAlignment="1" applyProtection="1">
      <alignment horizontal="center" vertical="center"/>
      <protection/>
    </xf>
    <xf numFmtId="165" fontId="21" fillId="0" borderId="15" xfId="20" applyNumberFormat="1" applyFont="1" applyFill="1" applyBorder="1" applyAlignment="1" applyProtection="1">
      <alignment horizontal="center" vertical="center"/>
      <protection/>
    </xf>
    <xf numFmtId="165" fontId="21" fillId="0" borderId="16" xfId="20" applyNumberFormat="1" applyFont="1" applyFill="1" applyBorder="1" applyAlignment="1" applyProtection="1">
      <alignment horizontal="center" vertical="center"/>
      <protection/>
    </xf>
    <xf numFmtId="165" fontId="25" fillId="0" borderId="16" xfId="20" applyNumberFormat="1" applyFont="1" applyFill="1" applyBorder="1" applyAlignment="1" applyProtection="1">
      <alignment horizontal="center" vertical="center"/>
      <protection/>
    </xf>
    <xf numFmtId="165" fontId="21" fillId="0" borderId="17" xfId="20" applyNumberFormat="1" applyFont="1" applyFill="1" applyBorder="1" applyAlignment="1" applyProtection="1">
      <alignment horizontal="center" vertical="center"/>
      <protection locked="0"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0" applyNumberFormat="1" applyFont="1" applyFill="1" applyBorder="1" applyAlignment="1">
      <alignment horizontal="center" vertical="center"/>
      <protection/>
    </xf>
    <xf numFmtId="165" fontId="21" fillId="0" borderId="14" xfId="20" applyNumberFormat="1" applyFont="1" applyFill="1" applyBorder="1" applyAlignment="1">
      <alignment horizontal="center" vertical="center"/>
      <protection/>
    </xf>
    <xf numFmtId="165" fontId="21" fillId="0" borderId="21" xfId="20" applyNumberFormat="1" applyFont="1" applyFill="1" applyBorder="1" applyAlignment="1">
      <alignment horizontal="center" vertical="center"/>
      <protection/>
    </xf>
    <xf numFmtId="165" fontId="21" fillId="0" borderId="22" xfId="20" applyNumberFormat="1" applyFont="1" applyFill="1" applyBorder="1" applyAlignment="1">
      <alignment horizontal="center" vertical="center"/>
      <protection/>
    </xf>
    <xf numFmtId="165" fontId="25" fillId="0" borderId="22" xfId="20" applyNumberFormat="1" applyFont="1" applyFill="1" applyBorder="1" applyAlignment="1">
      <alignment horizontal="center" vertical="center"/>
      <protection/>
    </xf>
    <xf numFmtId="165" fontId="21" fillId="0" borderId="23" xfId="20" applyNumberFormat="1" applyFont="1" applyFill="1" applyBorder="1" applyAlignment="1">
      <alignment horizontal="center" vertical="center"/>
      <protection/>
    </xf>
    <xf numFmtId="165" fontId="20" fillId="0" borderId="0" xfId="20" applyNumberFormat="1" applyFont="1" applyAlignment="1">
      <alignment horizontal="center" vertical="center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" fillId="0" borderId="0" xfId="20" applyNumberFormat="1" applyAlignment="1">
      <alignment horizontal="center" vertical="center"/>
      <protection/>
    </xf>
    <xf numFmtId="165" fontId="8" fillId="0" borderId="0" xfId="20" applyNumberFormat="1" applyFont="1" applyAlignment="1">
      <alignment horizontal="center" vertical="center"/>
      <protection/>
    </xf>
    <xf numFmtId="165" fontId="17" fillId="0" borderId="0" xfId="20" applyNumberFormat="1" applyFont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3" fontId="21" fillId="0" borderId="11" xfId="20" applyNumberFormat="1" applyFont="1" applyBorder="1" applyAlignment="1">
      <alignment horizontal="center" vertical="center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3" fontId="21" fillId="0" borderId="0" xfId="20" applyNumberFormat="1" applyFont="1">
      <alignment/>
      <protection/>
    </xf>
    <xf numFmtId="3" fontId="20" fillId="0" borderId="0" xfId="20" applyNumberFormat="1" applyFont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11" xfId="20" applyNumberFormat="1" applyFont="1" applyBorder="1" applyAlignment="1">
      <alignment horizontal="center" vertical="center"/>
      <protection/>
    </xf>
    <xf numFmtId="165" fontId="21" fillId="0" borderId="31" xfId="20" applyNumberFormat="1" applyFont="1" applyBorder="1" applyAlignment="1">
      <alignment horizontal="center" vertical="center"/>
      <protection/>
    </xf>
    <xf numFmtId="165" fontId="21" fillId="0" borderId="32" xfId="20" applyNumberFormat="1" applyFont="1" applyBorder="1" applyAlignment="1">
      <alignment horizontal="center" vertical="center"/>
      <protection/>
    </xf>
    <xf numFmtId="165" fontId="21" fillId="0" borderId="16" xfId="20" applyNumberFormat="1" applyFont="1" applyBorder="1" applyAlignment="1">
      <alignment horizontal="center" vertical="center"/>
      <protection/>
    </xf>
    <xf numFmtId="165" fontId="25" fillId="0" borderId="16" xfId="20" applyNumberFormat="1" applyFont="1" applyBorder="1" applyAlignment="1">
      <alignment horizontal="center" vertical="center"/>
      <protection/>
    </xf>
    <xf numFmtId="165" fontId="2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" fillId="0" borderId="0" xfId="20" applyNumberFormat="1" applyAlignment="1">
      <alignment horizontal="center"/>
      <protection/>
    </xf>
    <xf numFmtId="165" fontId="8" fillId="0" borderId="0" xfId="20" applyNumberFormat="1" applyFont="1" applyAlignment="1">
      <alignment horizontal="center" vertical="center"/>
      <protection/>
    </xf>
    <xf numFmtId="165" fontId="17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" fillId="0" borderId="0" xfId="20" applyNumberFormat="1" applyAlignment="1">
      <alignment horizontal="center"/>
      <protection/>
    </xf>
    <xf numFmtId="165" fontId="8" fillId="0" borderId="0" xfId="20" applyNumberFormat="1" applyFont="1" applyAlignment="1">
      <alignment horizontal="center" vertical="center"/>
      <protection/>
    </xf>
    <xf numFmtId="165" fontId="17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33" xfId="24" applyFont="1" applyFill="1" applyBorder="1" applyAlignment="1" applyProtection="1">
      <alignment horizontal="left" vertical="center" wrapText="1"/>
      <protection/>
    </xf>
    <xf numFmtId="0" fontId="21" fillId="0" borderId="31" xfId="24" applyFont="1" applyFill="1" applyBorder="1" applyAlignment="1" applyProtection="1">
      <alignment horizontal="left" vertical="center" wrapText="1"/>
      <protection/>
    </xf>
    <xf numFmtId="0" fontId="21" fillId="0" borderId="34" xfId="24" applyFont="1" applyFill="1" applyBorder="1" applyAlignment="1" applyProtection="1">
      <alignment horizontal="left" vertical="center" wrapText="1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1" fillId="0" borderId="9" xfId="25" applyNumberFormat="1" applyFont="1" applyFill="1" applyBorder="1" applyAlignment="1" applyProtection="1">
      <alignment horizontal="center" vertical="center" wrapText="1"/>
      <protection/>
    </xf>
    <xf numFmtId="165" fontId="21" fillId="0" borderId="11" xfId="25" applyNumberFormat="1" applyFont="1" applyFill="1" applyBorder="1" applyAlignment="1" applyProtection="1">
      <alignment horizontal="center" vertical="center" wrapText="1"/>
      <protection/>
    </xf>
    <xf numFmtId="165" fontId="21" fillId="0" borderId="13" xfId="25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16" fillId="3" borderId="35" xfId="21" applyFill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9" fillId="0" borderId="37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3" fontId="21" fillId="0" borderId="0" xfId="20" applyNumberFormat="1" applyFont="1">
      <alignment/>
      <protection/>
    </xf>
    <xf numFmtId="3" fontId="20" fillId="0" borderId="0" xfId="20" applyNumberFormat="1" applyFont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0" fontId="21" fillId="0" borderId="39" xfId="20" applyFont="1" applyFill="1" applyBorder="1" applyAlignment="1">
      <alignment horizontal="center" vertical="center" wrapText="1"/>
      <protection/>
    </xf>
    <xf numFmtId="0" fontId="21" fillId="0" borderId="40" xfId="24" applyFont="1" applyFill="1" applyBorder="1" applyAlignment="1" applyProtection="1">
      <alignment horizontal="left" vertical="center" wrapText="1"/>
      <protection/>
    </xf>
    <xf numFmtId="164" fontId="21" fillId="0" borderId="40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" fillId="0" borderId="0" xfId="20" applyNumberFormat="1" applyAlignment="1">
      <alignment horizontal="center" vertical="center"/>
      <protection/>
    </xf>
    <xf numFmtId="165" fontId="8" fillId="0" borderId="0" xfId="20" applyNumberFormat="1" applyFont="1" applyAlignment="1">
      <alignment horizontal="center" vertical="center"/>
      <protection/>
    </xf>
    <xf numFmtId="165" fontId="17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18" xfId="20" applyNumberFormat="1" applyFont="1" applyBorder="1" applyAlignment="1">
      <alignment horizontal="center" vertical="center"/>
      <protection/>
    </xf>
    <xf numFmtId="165" fontId="1" fillId="0" borderId="20" xfId="20" applyNumberFormat="1" applyFont="1" applyBorder="1" applyAlignment="1">
      <alignment horizontal="center" vertical="center"/>
      <protection/>
    </xf>
    <xf numFmtId="165" fontId="1" fillId="0" borderId="19" xfId="20" applyNumberFormat="1" applyFont="1" applyBorder="1" applyAlignment="1">
      <alignment horizontal="center" vertical="center"/>
      <protection/>
    </xf>
    <xf numFmtId="165" fontId="26" fillId="0" borderId="19" xfId="20" applyNumberFormat="1" applyFont="1" applyBorder="1" applyAlignment="1">
      <alignment horizontal="center" vertical="center"/>
      <protection/>
    </xf>
    <xf numFmtId="165" fontId="1" fillId="0" borderId="21" xfId="20" applyNumberFormat="1" applyFont="1" applyBorder="1" applyAlignment="1">
      <alignment horizontal="center" vertical="center"/>
      <protection/>
    </xf>
    <xf numFmtId="165" fontId="1" fillId="0" borderId="23" xfId="20" applyNumberFormat="1" applyFont="1" applyBorder="1" applyAlignment="1">
      <alignment horizontal="center" vertical="center"/>
      <protection/>
    </xf>
    <xf numFmtId="165" fontId="1" fillId="0" borderId="22" xfId="20" applyNumberFormat="1" applyFont="1" applyBorder="1" applyAlignment="1">
      <alignment horizontal="center" vertical="center"/>
      <protection/>
    </xf>
    <xf numFmtId="165" fontId="26" fillId="0" borderId="22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40" xfId="25" applyNumberFormat="1" applyFont="1" applyFill="1" applyBorder="1" applyAlignment="1" applyProtection="1">
      <alignment horizontal="center" vertical="center" wrapText="1"/>
      <protection/>
    </xf>
    <xf numFmtId="165" fontId="21" fillId="0" borderId="40" xfId="24" applyNumberFormat="1" applyFont="1" applyFill="1" applyBorder="1" applyAlignment="1" applyProtection="1">
      <alignment horizontal="center" vertical="center" wrapText="1"/>
      <protection/>
    </xf>
    <xf numFmtId="165" fontId="21" fillId="0" borderId="41" xfId="24" applyNumberFormat="1" applyFont="1" applyFill="1" applyBorder="1" applyAlignment="1" applyProtection="1">
      <alignment horizontal="center" vertical="center" wrapText="1"/>
      <protection/>
    </xf>
    <xf numFmtId="165" fontId="21" fillId="0" borderId="42" xfId="24" applyNumberFormat="1" applyFont="1" applyFill="1" applyBorder="1" applyAlignment="1" applyProtection="1">
      <alignment horizontal="center" vertical="center" wrapText="1"/>
      <protection/>
    </xf>
    <xf numFmtId="165" fontId="25" fillId="0" borderId="42" xfId="24" applyNumberFormat="1" applyFont="1" applyFill="1" applyBorder="1" applyAlignment="1" applyProtection="1">
      <alignment horizontal="center" vertical="center" wrapText="1"/>
      <protection/>
    </xf>
    <xf numFmtId="165" fontId="21" fillId="0" borderId="43" xfId="24" applyNumberFormat="1" applyFont="1" applyFill="1" applyBorder="1" applyAlignment="1" applyProtection="1">
      <alignment horizontal="center" vertical="center" wrapText="1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3" fontId="15" fillId="0" borderId="44" xfId="20" applyNumberFormat="1" applyFont="1" applyBorder="1">
      <alignment/>
      <protection/>
    </xf>
    <xf numFmtId="3" fontId="1" fillId="0" borderId="19" xfId="20" applyNumberFormat="1" applyFont="1" applyBorder="1" applyAlignment="1">
      <alignment horizontal="center" vertical="center"/>
      <protection/>
    </xf>
    <xf numFmtId="3" fontId="15" fillId="0" borderId="45" xfId="20" applyNumberFormat="1" applyFont="1" applyBorder="1">
      <alignment/>
      <protection/>
    </xf>
    <xf numFmtId="3" fontId="1" fillId="0" borderId="22" xfId="20" applyNumberFormat="1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 wrapText="1"/>
      <protection/>
    </xf>
    <xf numFmtId="0" fontId="21" fillId="0" borderId="0" xfId="24" applyFont="1" applyFill="1" applyBorder="1" applyAlignment="1" applyProtection="1">
      <alignment horizontal="left" vertical="center" wrapText="1"/>
      <protection/>
    </xf>
    <xf numFmtId="165" fontId="21" fillId="0" borderId="0" xfId="25" applyNumberFormat="1" applyFont="1" applyFill="1" applyBorder="1" applyAlignment="1" applyProtection="1">
      <alignment horizontal="center" vertical="center" wrapText="1"/>
      <protection/>
    </xf>
    <xf numFmtId="165" fontId="21" fillId="0" borderId="0" xfId="24" applyNumberFormat="1" applyFont="1" applyFill="1" applyBorder="1" applyAlignment="1" applyProtection="1">
      <alignment horizontal="center" vertical="center" wrapText="1"/>
      <protection/>
    </xf>
    <xf numFmtId="164" fontId="21" fillId="0" borderId="0" xfId="27" applyNumberFormat="1" applyFont="1" applyFill="1" applyBorder="1" applyAlignment="1" applyProtection="1">
      <alignment horizontal="center" vertical="center"/>
      <protection/>
    </xf>
    <xf numFmtId="165" fontId="25" fillId="0" borderId="0" xfId="24" applyNumberFormat="1" applyFont="1" applyFill="1" applyBorder="1" applyAlignment="1" applyProtection="1">
      <alignment horizontal="center" vertical="center" wrapText="1"/>
      <protection/>
    </xf>
    <xf numFmtId="0" fontId="13" fillId="0" borderId="20" xfId="24" applyFont="1" applyFill="1" applyBorder="1" applyAlignment="1" applyProtection="1">
      <alignment horizontal="left" vertical="center" wrapText="1"/>
      <protection/>
    </xf>
    <xf numFmtId="0" fontId="13" fillId="0" borderId="23" xfId="24" applyFont="1" applyFill="1" applyBorder="1" applyAlignment="1" applyProtection="1">
      <alignment horizontal="left" vertical="center" wrapText="1"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46" xfId="20" applyFont="1" applyBorder="1" applyAlignment="1">
      <alignment horizontal="center" vertical="center"/>
      <protection/>
    </xf>
    <xf numFmtId="0" fontId="10" fillId="0" borderId="47" xfId="20" applyFont="1" applyBorder="1" applyAlignment="1">
      <alignment horizontal="center" vertical="center"/>
      <protection/>
    </xf>
    <xf numFmtId="0" fontId="19" fillId="0" borderId="47" xfId="20" applyFont="1" applyBorder="1" applyAlignment="1">
      <alignment horizontal="center" vertical="center"/>
      <protection/>
    </xf>
    <xf numFmtId="0" fontId="10" fillId="0" borderId="48" xfId="20" applyFont="1" applyBorder="1" applyAlignment="1">
      <alignment horizontal="center" vertical="center"/>
      <protection/>
    </xf>
    <xf numFmtId="0" fontId="14" fillId="0" borderId="47" xfId="20" applyFont="1" applyBorder="1" applyAlignment="1">
      <alignment horizontal="center" vertical="center"/>
      <protection/>
    </xf>
    <xf numFmtId="0" fontId="13" fillId="0" borderId="11" xfId="24" applyFont="1" applyFill="1" applyBorder="1" applyAlignment="1" applyProtection="1">
      <alignment horizontal="left" vertical="center" wrapText="1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13" fillId="0" borderId="24" xfId="24" applyFont="1" applyFill="1" applyBorder="1" applyAlignment="1" applyProtection="1">
      <alignment horizontal="left" vertical="center" wrapText="1"/>
      <protection/>
    </xf>
    <xf numFmtId="3" fontId="1" fillId="0" borderId="24" xfId="20" applyNumberFormat="1" applyFont="1" applyBorder="1" applyAlignment="1">
      <alignment horizontal="center" vertical="center"/>
      <protection/>
    </xf>
    <xf numFmtId="0" fontId="13" fillId="0" borderId="13" xfId="24" applyFont="1" applyFill="1" applyBorder="1" applyAlignment="1" applyProtection="1">
      <alignment horizontal="left" vertical="center" wrapText="1"/>
      <protection/>
    </xf>
    <xf numFmtId="3" fontId="1" fillId="0" borderId="13" xfId="20" applyNumberFormat="1" applyFont="1" applyBorder="1" applyAlignment="1">
      <alignment horizontal="center" vertical="center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3" fontId="20" fillId="0" borderId="0" xfId="20" applyNumberFormat="1" applyFont="1">
      <alignment/>
      <protection/>
    </xf>
    <xf numFmtId="3" fontId="23" fillId="0" borderId="49" xfId="20" applyNumberFormat="1" applyFont="1" applyBorder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" fillId="0" borderId="0" xfId="20" applyNumberFormat="1" applyAlignment="1">
      <alignment horizontal="center" vertical="center"/>
      <protection/>
    </xf>
    <xf numFmtId="165" fontId="8" fillId="0" borderId="0" xfId="20" applyNumberFormat="1" applyFont="1" applyAlignment="1">
      <alignment horizontal="center" vertical="center"/>
      <protection/>
    </xf>
    <xf numFmtId="165" fontId="17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1" fillId="0" borderId="26" xfId="20" applyNumberFormat="1" applyFont="1" applyBorder="1" applyAlignment="1">
      <alignment horizontal="center" vertical="center"/>
      <protection/>
    </xf>
    <xf numFmtId="165" fontId="26" fillId="0" borderId="26" xfId="20" applyNumberFormat="1" applyFont="1" applyBorder="1" applyAlignment="1">
      <alignment horizontal="center" vertical="center"/>
      <protection/>
    </xf>
    <xf numFmtId="165" fontId="1" fillId="0" borderId="27" xfId="20" applyNumberFormat="1" applyFont="1" applyBorder="1" applyAlignment="1">
      <alignment horizontal="center" vertical="center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1" fillId="0" borderId="9" xfId="25" applyNumberFormat="1" applyFont="1" applyFill="1" applyBorder="1" applyAlignment="1" applyProtection="1">
      <alignment horizontal="center" vertical="center" wrapText="1"/>
      <protection/>
    </xf>
    <xf numFmtId="165" fontId="21" fillId="0" borderId="11" xfId="25" applyNumberFormat="1" applyFont="1" applyFill="1" applyBorder="1" applyAlignment="1" applyProtection="1">
      <alignment horizontal="center" vertical="center" wrapText="1"/>
      <protection/>
    </xf>
    <xf numFmtId="165" fontId="1" fillId="0" borderId="10" xfId="20" applyNumberFormat="1" applyFont="1" applyBorder="1" applyAlignment="1">
      <alignment horizontal="center" vertical="center"/>
      <protection/>
    </xf>
    <xf numFmtId="165" fontId="1" fillId="0" borderId="18" xfId="20" applyNumberFormat="1" applyFont="1" applyBorder="1" applyAlignment="1">
      <alignment horizontal="center" vertical="center"/>
      <protection/>
    </xf>
    <xf numFmtId="165" fontId="1" fillId="0" borderId="20" xfId="20" applyNumberFormat="1" applyFont="1" applyBorder="1" applyAlignment="1">
      <alignment horizontal="center" vertical="center"/>
      <protection/>
    </xf>
    <xf numFmtId="165" fontId="1" fillId="0" borderId="19" xfId="20" applyNumberFormat="1" applyFont="1" applyBorder="1" applyAlignment="1">
      <alignment horizontal="center" vertical="center"/>
      <protection/>
    </xf>
    <xf numFmtId="165" fontId="26" fillId="0" borderId="19" xfId="20" applyNumberFormat="1" applyFont="1" applyBorder="1" applyAlignment="1">
      <alignment horizontal="center" vertical="center"/>
      <protection/>
    </xf>
    <xf numFmtId="165" fontId="1" fillId="0" borderId="13" xfId="20" applyNumberFormat="1" applyFont="1" applyBorder="1" applyAlignment="1">
      <alignment horizontal="center" vertical="center"/>
      <protection/>
    </xf>
    <xf numFmtId="165" fontId="1" fillId="0" borderId="14" xfId="20" applyNumberFormat="1" applyFont="1" applyBorder="1" applyAlignment="1">
      <alignment horizontal="center" vertical="center"/>
      <protection/>
    </xf>
    <xf numFmtId="165" fontId="1" fillId="0" borderId="21" xfId="20" applyNumberFormat="1" applyFont="1" applyBorder="1" applyAlignment="1">
      <alignment horizontal="center" vertical="center"/>
      <protection/>
    </xf>
    <xf numFmtId="165" fontId="1" fillId="0" borderId="23" xfId="20" applyNumberFormat="1" applyFont="1" applyBorder="1" applyAlignment="1">
      <alignment horizontal="center" vertical="center"/>
      <protection/>
    </xf>
    <xf numFmtId="165" fontId="1" fillId="0" borderId="22" xfId="20" applyNumberFormat="1" applyFont="1" applyBorder="1" applyAlignment="1">
      <alignment horizontal="center" vertical="center"/>
      <protection/>
    </xf>
    <xf numFmtId="165" fontId="26" fillId="0" borderId="22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165" fontId="1" fillId="0" borderId="24" xfId="20" applyNumberFormat="1" applyFont="1" applyBorder="1" applyAlignment="1">
      <alignment horizontal="center" vertical="center"/>
      <protection/>
    </xf>
    <xf numFmtId="165" fontId="1" fillId="0" borderId="50" xfId="20" applyNumberFormat="1" applyFont="1" applyBorder="1" applyAlignment="1">
      <alignment horizontal="center" vertical="center"/>
      <protection/>
    </xf>
    <xf numFmtId="165" fontId="1" fillId="0" borderId="25" xfId="20" applyNumberFormat="1" applyFont="1" applyBorder="1" applyAlignment="1">
      <alignment horizontal="center" vertical="center"/>
      <protection/>
    </xf>
    <xf numFmtId="165" fontId="1" fillId="0" borderId="15" xfId="20" applyNumberFormat="1" applyFont="1" applyBorder="1" applyAlignment="1">
      <alignment horizontal="center" vertic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165" fontId="1" fillId="0" borderId="12" xfId="20" applyNumberFormat="1" applyFont="1" applyBorder="1" applyAlignment="1">
      <alignment horizontal="center" vertical="center"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3" fontId="21" fillId="0" borderId="11" xfId="20" applyNumberFormat="1" applyFont="1" applyBorder="1" applyAlignment="1">
      <alignment horizontal="center" vertical="center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3" fontId="21" fillId="0" borderId="0" xfId="20" applyNumberFormat="1" applyFont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11" xfId="20" applyNumberFormat="1" applyFont="1" applyBorder="1" applyAlignment="1">
      <alignment horizontal="center" vertical="center"/>
      <protection/>
    </xf>
    <xf numFmtId="165" fontId="21" fillId="0" borderId="31" xfId="20" applyNumberFormat="1" applyFont="1" applyBorder="1" applyAlignment="1">
      <alignment horizontal="center" vertical="center"/>
      <protection/>
    </xf>
    <xf numFmtId="165" fontId="21" fillId="0" borderId="32" xfId="20" applyNumberFormat="1" applyFont="1" applyBorder="1" applyAlignment="1">
      <alignment horizontal="center" vertical="center"/>
      <protection/>
    </xf>
    <xf numFmtId="165" fontId="21" fillId="0" borderId="16" xfId="20" applyNumberFormat="1" applyFont="1" applyBorder="1" applyAlignment="1">
      <alignment horizontal="center" vertical="center"/>
      <protection/>
    </xf>
    <xf numFmtId="165" fontId="25" fillId="0" borderId="16" xfId="20" applyNumberFormat="1" applyFont="1" applyBorder="1" applyAlignment="1">
      <alignment horizontal="center" vertical="center"/>
      <protection/>
    </xf>
    <xf numFmtId="165" fontId="2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9" fillId="0" borderId="37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3" fillId="0" borderId="11" xfId="24" applyFont="1" applyFill="1" applyBorder="1" applyAlignment="1" applyProtection="1">
      <alignment horizontal="left" vertical="center" wrapText="1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1" fillId="0" borderId="9" xfId="25" applyNumberFormat="1" applyFont="1" applyFill="1" applyBorder="1" applyAlignment="1" applyProtection="1">
      <alignment horizontal="center" vertical="center" wrapText="1"/>
      <protection/>
    </xf>
    <xf numFmtId="165" fontId="21" fillId="0" borderId="11" xfId="25" applyNumberFormat="1" applyFont="1" applyFill="1" applyBorder="1" applyAlignment="1" applyProtection="1">
      <alignment horizontal="center" vertical="center" wrapText="1"/>
      <protection/>
    </xf>
    <xf numFmtId="165" fontId="21" fillId="0" borderId="13" xfId="25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165" fontId="1" fillId="0" borderId="15" xfId="20" applyNumberFormat="1" applyFont="1" applyBorder="1" applyAlignment="1">
      <alignment horizontal="center" vertic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10" fillId="0" borderId="51" xfId="20" applyFont="1" applyBorder="1" applyAlignment="1">
      <alignment horizontal="center" vertical="center"/>
      <protection/>
    </xf>
    <xf numFmtId="165" fontId="1" fillId="0" borderId="12" xfId="20" applyNumberFormat="1" applyFont="1" applyBorder="1" applyAlignment="1">
      <alignment horizontal="center" vertical="center"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3" fillId="0" borderId="11" xfId="24" applyFont="1" applyFill="1" applyBorder="1" applyAlignment="1" applyProtection="1">
      <alignment horizontal="left" vertical="center" wrapText="1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31" xfId="20" applyNumberFormat="1" applyFont="1" applyBorder="1" applyAlignment="1">
      <alignment horizontal="center" vertical="center"/>
      <protection/>
    </xf>
    <xf numFmtId="165" fontId="1" fillId="0" borderId="32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9" fillId="0" borderId="37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3" fontId="1" fillId="0" borderId="26" xfId="20" applyNumberFormat="1" applyFont="1" applyBorder="1" applyAlignment="1">
      <alignment horizontal="center" vertical="center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3" fontId="1" fillId="0" borderId="0" xfId="20" applyNumberFormat="1" applyFont="1" applyBorder="1">
      <alignment/>
      <protection/>
    </xf>
    <xf numFmtId="3" fontId="15" fillId="0" borderId="24" xfId="20" applyNumberFormat="1" applyFont="1" applyBorder="1">
      <alignment/>
      <protection/>
    </xf>
    <xf numFmtId="0" fontId="13" fillId="0" borderId="52" xfId="24" applyFont="1" applyFill="1" applyBorder="1" applyAlignment="1" applyProtection="1">
      <alignment horizontal="left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" fillId="0" borderId="0" xfId="20" applyNumberFormat="1" applyAlignment="1">
      <alignment horizontal="center" vertical="center"/>
      <protection/>
    </xf>
    <xf numFmtId="165" fontId="8" fillId="0" borderId="0" xfId="20" applyNumberFormat="1" applyFont="1" applyAlignment="1">
      <alignment horizontal="center" vertical="center"/>
      <protection/>
    </xf>
    <xf numFmtId="165" fontId="17" fillId="0" borderId="0" xfId="20" applyNumberFormat="1" applyFont="1" applyAlignment="1">
      <alignment horizontal="center" vertical="center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26" xfId="20" applyNumberFormat="1" applyFont="1" applyBorder="1" applyAlignment="1">
      <alignment horizontal="center" vertical="center"/>
      <protection/>
    </xf>
    <xf numFmtId="165" fontId="26" fillId="0" borderId="26" xfId="20" applyNumberFormat="1" applyFont="1" applyBorder="1" applyAlignment="1">
      <alignment horizontal="center" vertical="center"/>
      <protection/>
    </xf>
    <xf numFmtId="165" fontId="1" fillId="0" borderId="27" xfId="20" applyNumberFormat="1" applyFont="1" applyBorder="1" applyAlignment="1">
      <alignment horizontal="center" vertical="center"/>
      <protection/>
    </xf>
    <xf numFmtId="165" fontId="1" fillId="0" borderId="53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3" fontId="1" fillId="0" borderId="26" xfId="20" applyNumberFormat="1" applyFont="1" applyBorder="1" applyAlignment="1">
      <alignment horizontal="center" vertical="center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3" fontId="1" fillId="0" borderId="0" xfId="20" applyNumberFormat="1" applyFont="1" applyBorder="1">
      <alignment/>
      <protection/>
    </xf>
    <xf numFmtId="0" fontId="13" fillId="0" borderId="26" xfId="24" applyFont="1" applyFill="1" applyBorder="1" applyAlignment="1" applyProtection="1">
      <alignment horizontal="left" vertical="center" wrapText="1"/>
      <protection/>
    </xf>
    <xf numFmtId="3" fontId="15" fillId="0" borderId="25" xfId="20" applyNumberFormat="1" applyFont="1" applyBorder="1">
      <alignment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26" xfId="20" applyNumberFormat="1" applyFont="1" applyBorder="1" applyAlignment="1">
      <alignment horizontal="center" vertical="center"/>
      <protection/>
    </xf>
    <xf numFmtId="165" fontId="26" fillId="0" borderId="26" xfId="20" applyNumberFormat="1" applyFont="1" applyBorder="1" applyAlignment="1">
      <alignment horizontal="center" vertical="center"/>
      <protection/>
    </xf>
    <xf numFmtId="165" fontId="1" fillId="0" borderId="27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3" fontId="1" fillId="0" borderId="0" xfId="20" applyNumberFormat="1" applyFont="1">
      <alignment/>
      <protection/>
    </xf>
    <xf numFmtId="0" fontId="18" fillId="0" borderId="0" xfId="20" applyFont="1" applyBorder="1" applyAlignment="1">
      <alignment horizontal="left" vertical="center" wrapText="1"/>
      <protection/>
    </xf>
    <xf numFmtId="0" fontId="13" fillId="0" borderId="24" xfId="24" applyFont="1" applyFill="1" applyBorder="1" applyAlignment="1" applyProtection="1">
      <alignment horizontal="left" vertical="center" wrapText="1"/>
      <protection/>
    </xf>
    <xf numFmtId="3" fontId="1" fillId="0" borderId="24" xfId="20" applyNumberFormat="1" applyFont="1" applyBorder="1" applyAlignment="1">
      <alignment horizontal="center" vertical="center"/>
      <protection/>
    </xf>
    <xf numFmtId="3" fontId="1" fillId="0" borderId="13" xfId="20" applyNumberFormat="1" applyFont="1" applyBorder="1" applyAlignment="1">
      <alignment horizontal="center" vertical="center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3" fontId="20" fillId="0" borderId="0" xfId="20" applyNumberFormat="1" applyFont="1">
      <alignment/>
      <protection/>
    </xf>
    <xf numFmtId="3" fontId="23" fillId="0" borderId="49" xfId="20" applyNumberFormat="1" applyFont="1" applyBorder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1" fillId="0" borderId="26" xfId="20" applyNumberFormat="1" applyFont="1" applyBorder="1" applyAlignment="1">
      <alignment horizontal="center" vertical="center"/>
      <protection/>
    </xf>
    <xf numFmtId="165" fontId="26" fillId="0" borderId="26" xfId="20" applyNumberFormat="1" applyFont="1" applyBorder="1" applyAlignment="1">
      <alignment horizontal="center" vertical="center"/>
      <protection/>
    </xf>
    <xf numFmtId="165" fontId="1" fillId="0" borderId="27" xfId="20" applyNumberFormat="1" applyFont="1" applyBorder="1" applyAlignment="1">
      <alignment horizontal="center" vertical="center"/>
      <protection/>
    </xf>
    <xf numFmtId="165" fontId="1" fillId="0" borderId="19" xfId="20" applyNumberFormat="1" applyFont="1" applyBorder="1" applyAlignment="1">
      <alignment horizontal="center" vertical="center"/>
      <protection/>
    </xf>
    <xf numFmtId="165" fontId="26" fillId="0" borderId="19" xfId="20" applyNumberFormat="1" applyFont="1" applyBorder="1" applyAlignment="1">
      <alignment horizontal="center" vertical="center"/>
      <protection/>
    </xf>
    <xf numFmtId="165" fontId="1" fillId="0" borderId="13" xfId="20" applyNumberFormat="1" applyFont="1" applyBorder="1" applyAlignment="1">
      <alignment horizontal="center" vertical="center"/>
      <protection/>
    </xf>
    <xf numFmtId="165" fontId="1" fillId="0" borderId="23" xfId="20" applyNumberFormat="1" applyFont="1" applyBorder="1" applyAlignment="1">
      <alignment horizontal="center" vertical="center"/>
      <protection/>
    </xf>
    <xf numFmtId="165" fontId="1" fillId="0" borderId="22" xfId="20" applyNumberFormat="1" applyFont="1" applyBorder="1" applyAlignment="1">
      <alignment horizontal="center" vertical="center"/>
      <protection/>
    </xf>
    <xf numFmtId="165" fontId="26" fillId="0" borderId="22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24" xfId="20" applyNumberFormat="1" applyFont="1" applyBorder="1" applyAlignment="1">
      <alignment horizontal="center" vertical="center"/>
      <protection/>
    </xf>
    <xf numFmtId="165" fontId="21" fillId="0" borderId="25" xfId="20" applyNumberFormat="1" applyFont="1" applyBorder="1" applyAlignment="1">
      <alignment horizontal="center" vertical="center"/>
      <protection/>
    </xf>
    <xf numFmtId="165" fontId="21" fillId="0" borderId="26" xfId="20" applyNumberFormat="1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 vertical="center"/>
      <protection/>
    </xf>
    <xf numFmtId="165" fontId="21" fillId="0" borderId="2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165" fontId="1" fillId="0" borderId="44" xfId="20" applyNumberFormat="1" applyFont="1" applyBorder="1" applyAlignment="1">
      <alignment horizontal="center" vertical="center"/>
      <protection/>
    </xf>
    <xf numFmtId="165" fontId="1" fillId="0" borderId="45" xfId="20" applyNumberFormat="1" applyFont="1" applyBorder="1" applyAlignment="1">
      <alignment horizontal="center" vertical="center"/>
      <protection/>
    </xf>
    <xf numFmtId="165" fontId="1" fillId="0" borderId="34" xfId="20" applyNumberFormat="1" applyFont="1" applyBorder="1" applyAlignment="1">
      <alignment horizontal="center" vertical="center"/>
      <protection/>
    </xf>
    <xf numFmtId="165" fontId="1" fillId="0" borderId="24" xfId="20" applyNumberFormat="1" applyFont="1" applyBorder="1" applyAlignment="1">
      <alignment horizontal="center" vertical="center"/>
      <protection/>
    </xf>
    <xf numFmtId="165" fontId="1" fillId="0" borderId="50" xfId="20" applyNumberFormat="1" applyFont="1" applyBorder="1" applyAlignment="1">
      <alignment horizontal="center" vertical="center"/>
      <protection/>
    </xf>
    <xf numFmtId="165" fontId="1" fillId="0" borderId="25" xfId="20" applyNumberFormat="1" applyFont="1" applyBorder="1" applyAlignment="1">
      <alignment horizontal="center" vertic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10" fontId="20" fillId="0" borderId="0" xfId="26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 vertical="center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31" xfId="20" applyNumberFormat="1" applyFont="1" applyBorder="1" applyAlignment="1">
      <alignment horizontal="center" vertical="center"/>
      <protection/>
    </xf>
    <xf numFmtId="165" fontId="1" fillId="0" borderId="32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9" fillId="0" borderId="37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33" xfId="24" applyFont="1" applyFill="1" applyBorder="1" applyAlignment="1" applyProtection="1">
      <alignment horizontal="left" vertical="center" wrapText="1"/>
      <protection/>
    </xf>
    <xf numFmtId="0" fontId="21" fillId="0" borderId="31" xfId="24" applyFont="1" applyFill="1" applyBorder="1" applyAlignment="1" applyProtection="1">
      <alignment horizontal="left" vertical="center" wrapText="1"/>
      <protection/>
    </xf>
    <xf numFmtId="0" fontId="21" fillId="0" borderId="34" xfId="24" applyFont="1" applyFill="1" applyBorder="1" applyAlignment="1" applyProtection="1">
      <alignment horizontal="left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1" fillId="0" borderId="9" xfId="25" applyNumberFormat="1" applyFont="1" applyFill="1" applyBorder="1" applyAlignment="1" applyProtection="1">
      <alignment horizontal="center" vertical="center" wrapText="1"/>
      <protection/>
    </xf>
    <xf numFmtId="165" fontId="21" fillId="0" borderId="11" xfId="25" applyNumberFormat="1" applyFont="1" applyFill="1" applyBorder="1" applyAlignment="1" applyProtection="1">
      <alignment horizontal="center" vertical="center" wrapText="1"/>
      <protection/>
    </xf>
    <xf numFmtId="165" fontId="21" fillId="0" borderId="13" xfId="25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3" fontId="1" fillId="0" borderId="26" xfId="20" applyNumberFormat="1" applyFont="1" applyBorder="1" applyAlignment="1">
      <alignment horizontal="center" vertical="center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3" fontId="20" fillId="0" borderId="0" xfId="20" applyNumberFormat="1" applyFont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3" fontId="1" fillId="0" borderId="0" xfId="20" applyNumberFormat="1" applyFont="1" applyBorder="1">
      <alignment/>
      <protection/>
    </xf>
    <xf numFmtId="0" fontId="13" fillId="0" borderId="26" xfId="24" applyFont="1" applyFill="1" applyBorder="1" applyAlignment="1" applyProtection="1">
      <alignment horizontal="left" vertical="center" wrapText="1"/>
      <protection/>
    </xf>
    <xf numFmtId="3" fontId="15" fillId="0" borderId="25" xfId="20" applyNumberFormat="1" applyFont="1" applyBorder="1">
      <alignment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 vertical="center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26" xfId="20" applyNumberFormat="1" applyFont="1" applyBorder="1" applyAlignment="1">
      <alignment horizontal="center" vertical="center"/>
      <protection/>
    </xf>
    <xf numFmtId="165" fontId="26" fillId="0" borderId="26" xfId="20" applyNumberFormat="1" applyFont="1" applyBorder="1" applyAlignment="1">
      <alignment horizontal="center" vertical="center"/>
      <protection/>
    </xf>
    <xf numFmtId="165" fontId="1" fillId="0" borderId="27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9" fillId="0" borderId="37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54" xfId="24" applyFont="1" applyFill="1" applyBorder="1" applyAlignment="1" applyProtection="1">
      <alignment horizontal="left" vertical="center" wrapText="1"/>
      <protection/>
    </xf>
    <xf numFmtId="0" fontId="21" fillId="0" borderId="55" xfId="24" applyFont="1" applyFill="1" applyBorder="1" applyAlignment="1" applyProtection="1">
      <alignment horizontal="left" vertical="center" wrapText="1"/>
      <protection/>
    </xf>
    <xf numFmtId="0" fontId="21" fillId="0" borderId="56" xfId="24" applyFont="1" applyFill="1" applyBorder="1" applyAlignment="1" applyProtection="1">
      <alignment horizontal="left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1" fillId="0" borderId="32" xfId="24" applyNumberFormat="1" applyFont="1" applyFill="1" applyBorder="1" applyAlignment="1" applyProtection="1">
      <alignment horizontal="center" vertical="center" wrapText="1"/>
      <protection/>
    </xf>
    <xf numFmtId="165" fontId="21" fillId="0" borderId="45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1" fillId="0" borderId="44" xfId="24" applyNumberFormat="1" applyFont="1" applyFill="1" applyBorder="1" applyAlignment="1" applyProtection="1">
      <alignment horizontal="center" vertical="center" wrapText="1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31" xfId="20" applyNumberFormat="1" applyFont="1" applyBorder="1" applyAlignment="1">
      <alignment horizontal="center" vertical="center"/>
      <protection/>
    </xf>
    <xf numFmtId="165" fontId="1" fillId="0" borderId="32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10" fontId="20" fillId="0" borderId="0" xfId="26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 vertical="center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31" xfId="20" applyNumberFormat="1" applyFont="1" applyBorder="1" applyAlignment="1">
      <alignment horizontal="center" vertical="center"/>
      <protection/>
    </xf>
    <xf numFmtId="165" fontId="1" fillId="0" borderId="32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4" fontId="17" fillId="0" borderId="29" xfId="26" applyNumberFormat="1" applyFont="1" applyBorder="1" applyAlignment="1">
      <alignment horizontal="center" vertical="center"/>
    </xf>
    <xf numFmtId="165" fontId="20" fillId="0" borderId="0" xfId="20" applyNumberFormat="1" applyFont="1">
      <alignment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3" fontId="20" fillId="0" borderId="0" xfId="20" applyNumberFormat="1" applyFont="1">
      <alignment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0" fontId="24" fillId="0" borderId="9" xfId="20" applyFont="1" applyFill="1" applyBorder="1" applyAlignment="1">
      <alignment horizontal="left" vertical="center" wrapText="1"/>
      <protection/>
    </xf>
    <xf numFmtId="0" fontId="24" fillId="0" borderId="13" xfId="20" applyFont="1" applyFill="1" applyBorder="1" applyAlignment="1">
      <alignment horizontal="left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24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165" fontId="25" fillId="0" borderId="24" xfId="20" applyNumberFormat="1" applyFont="1" applyBorder="1" applyAlignment="1">
      <alignment horizontal="center" vertical="center"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16" fillId="3" borderId="35" xfId="21" applyFill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3" fontId="21" fillId="0" borderId="11" xfId="20" applyNumberFormat="1" applyFont="1" applyBorder="1" applyAlignment="1">
      <alignment horizontal="center" vertical="center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3" fontId="21" fillId="0" borderId="0" xfId="20" applyNumberFormat="1" applyFont="1">
      <alignment/>
      <protection/>
    </xf>
    <xf numFmtId="3" fontId="20" fillId="0" borderId="0" xfId="20" applyNumberFormat="1" applyFont="1">
      <alignment/>
      <protection/>
    </xf>
    <xf numFmtId="3" fontId="23" fillId="0" borderId="49" xfId="20" applyNumberFormat="1" applyFont="1" applyBorder="1">
      <alignment/>
      <protection/>
    </xf>
    <xf numFmtId="0" fontId="21" fillId="0" borderId="24" xfId="24" applyFont="1" applyFill="1" applyBorder="1" applyAlignment="1" applyProtection="1">
      <alignment horizontal="left" vertical="center" wrapText="1"/>
      <protection/>
    </xf>
    <xf numFmtId="3" fontId="21" fillId="0" borderId="13" xfId="20" applyNumberFormat="1" applyFont="1" applyBorder="1" applyAlignment="1">
      <alignment horizontal="center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3" xfId="24" applyFont="1" applyFill="1" applyBorder="1" applyAlignment="1" applyProtection="1">
      <alignment horizontal="left" vertical="center" wrapText="1"/>
      <protection/>
    </xf>
    <xf numFmtId="3" fontId="21" fillId="0" borderId="12" xfId="20" applyNumberFormat="1" applyFont="1" applyBorder="1" applyAlignment="1">
      <alignment horizontal="center" vertical="center"/>
      <protection/>
    </xf>
    <xf numFmtId="164" fontId="21" fillId="0" borderId="11" xfId="27" applyNumberFormat="1" applyFont="1" applyFill="1" applyBorder="1" applyAlignment="1" applyProtection="1">
      <alignment horizontal="center" vertical="center"/>
      <protection/>
    </xf>
    <xf numFmtId="3" fontId="21" fillId="0" borderId="9" xfId="20" applyNumberFormat="1" applyFont="1" applyBorder="1" applyAlignment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0" fontId="21" fillId="0" borderId="9" xfId="24" applyFont="1" applyFill="1" applyBorder="1" applyAlignment="1" applyProtection="1">
      <alignment horizontal="left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31" xfId="24" applyNumberFormat="1" applyFont="1" applyFill="1" applyBorder="1" applyAlignment="1" applyProtection="1">
      <alignment horizontal="center" vertical="center" wrapText="1"/>
      <protection/>
    </xf>
    <xf numFmtId="165" fontId="21" fillId="0" borderId="9" xfId="20" applyNumberFormat="1" applyFont="1" applyBorder="1" applyAlignment="1">
      <alignment horizontal="center" vertical="center"/>
      <protection/>
    </xf>
    <xf numFmtId="165" fontId="21" fillId="0" borderId="13" xfId="20" applyNumberFormat="1" applyFont="1" applyBorder="1" applyAlignment="1">
      <alignment horizontal="center" vertical="center"/>
      <protection/>
    </xf>
    <xf numFmtId="165" fontId="21" fillId="0" borderId="32" xfId="24" applyNumberFormat="1" applyFont="1" applyFill="1" applyBorder="1" applyAlignment="1" applyProtection="1">
      <alignment horizontal="center" vertical="center" wrapText="1"/>
      <protection/>
    </xf>
    <xf numFmtId="165" fontId="21" fillId="0" borderId="44" xfId="20" applyNumberFormat="1" applyFont="1" applyBorder="1" applyAlignment="1">
      <alignment horizontal="center" vertical="center"/>
      <protection/>
    </xf>
    <xf numFmtId="165" fontId="21" fillId="0" borderId="45" xfId="20" applyNumberFormat="1" applyFont="1" applyBorder="1" applyAlignment="1">
      <alignment horizontal="center" vertical="center"/>
      <protection/>
    </xf>
    <xf numFmtId="165" fontId="21" fillId="0" borderId="11" xfId="25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11" xfId="20" applyNumberFormat="1" applyFont="1" applyBorder="1" applyAlignment="1">
      <alignment horizontal="center" vertical="center"/>
      <protection/>
    </xf>
    <xf numFmtId="165" fontId="21" fillId="0" borderId="31" xfId="20" applyNumberFormat="1" applyFont="1" applyBorder="1" applyAlignment="1">
      <alignment horizontal="center" vertical="center"/>
      <protection/>
    </xf>
    <xf numFmtId="165" fontId="21" fillId="0" borderId="32" xfId="20" applyNumberFormat="1" applyFont="1" applyBorder="1" applyAlignment="1">
      <alignment horizontal="center" vertical="center"/>
      <protection/>
    </xf>
    <xf numFmtId="165" fontId="21" fillId="0" borderId="16" xfId="20" applyNumberFormat="1" applyFont="1" applyBorder="1" applyAlignment="1">
      <alignment horizontal="center" vertical="center"/>
      <protection/>
    </xf>
    <xf numFmtId="165" fontId="25" fillId="0" borderId="16" xfId="20" applyNumberFormat="1" applyFont="1" applyBorder="1" applyAlignment="1">
      <alignment horizontal="center" vertical="center"/>
      <protection/>
    </xf>
    <xf numFmtId="165" fontId="21" fillId="0" borderId="17" xfId="20" applyNumberFormat="1" applyFont="1" applyBorder="1" applyAlignment="1">
      <alignment horizontal="center" vertical="center"/>
      <protection/>
    </xf>
    <xf numFmtId="165" fontId="21" fillId="0" borderId="19" xfId="20" applyNumberFormat="1" applyFont="1" applyBorder="1" applyAlignment="1">
      <alignment horizontal="center" vertical="center"/>
      <protection/>
    </xf>
    <xf numFmtId="165" fontId="25" fillId="0" borderId="19" xfId="20" applyNumberFormat="1" applyFont="1" applyBorder="1" applyAlignment="1">
      <alignment horizontal="center" vertical="center"/>
      <protection/>
    </xf>
    <xf numFmtId="165" fontId="21" fillId="0" borderId="20" xfId="20" applyNumberFormat="1" applyFont="1" applyBorder="1" applyAlignment="1">
      <alignment horizontal="center" vertical="center"/>
      <protection/>
    </xf>
    <xf numFmtId="165" fontId="21" fillId="0" borderId="34" xfId="20" applyNumberFormat="1" applyFont="1" applyBorder="1" applyAlignment="1">
      <alignment horizontal="center" vertical="center"/>
      <protection/>
    </xf>
    <xf numFmtId="165" fontId="21" fillId="0" borderId="22" xfId="20" applyNumberFormat="1" applyFont="1" applyBorder="1" applyAlignment="1">
      <alignment horizontal="center" vertical="center"/>
      <protection/>
    </xf>
    <xf numFmtId="165" fontId="25" fillId="0" borderId="22" xfId="20" applyNumberFormat="1" applyFont="1" applyBorder="1" applyAlignment="1">
      <alignment horizontal="center" vertical="center"/>
      <protection/>
    </xf>
    <xf numFmtId="165" fontId="21" fillId="0" borderId="23" xfId="20" applyNumberFormat="1" applyFont="1" applyBorder="1" applyAlignment="1">
      <alignment horizontal="center" vertical="center"/>
      <protection/>
    </xf>
    <xf numFmtId="165" fontId="21" fillId="0" borderId="24" xfId="20" applyNumberFormat="1" applyFont="1" applyBorder="1" applyAlignment="1">
      <alignment horizontal="center" vertical="center"/>
      <protection/>
    </xf>
    <xf numFmtId="165" fontId="21" fillId="0" borderId="25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165" fontId="21" fillId="0" borderId="11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0" applyNumberFormat="1" applyFont="1" applyBorder="1" applyAlignment="1">
      <alignment horizontal="center" vertical="center"/>
      <protection/>
    </xf>
    <xf numFmtId="165" fontId="21" fillId="0" borderId="15" xfId="20" applyNumberFormat="1" applyFont="1" applyBorder="1" applyAlignment="1">
      <alignment horizontal="center" vertical="center"/>
      <protection/>
    </xf>
    <xf numFmtId="0" fontId="10" fillId="0" borderId="24" xfId="20" applyFont="1" applyBorder="1" applyAlignment="1">
      <alignment horizontal="center" vertical="center"/>
      <protection/>
    </xf>
    <xf numFmtId="165" fontId="21" fillId="0" borderId="33" xfId="20" applyNumberFormat="1" applyFont="1" applyBorder="1" applyAlignment="1">
      <alignment horizontal="center" vertical="center"/>
      <protection/>
    </xf>
    <xf numFmtId="165" fontId="21" fillId="0" borderId="10" xfId="20" applyNumberFormat="1" applyFont="1" applyBorder="1" applyAlignment="1">
      <alignment horizontal="center" vertical="center"/>
      <protection/>
    </xf>
    <xf numFmtId="165" fontId="21" fillId="0" borderId="14" xfId="20" applyNumberFormat="1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165" fontId="25" fillId="0" borderId="25" xfId="20" applyNumberFormat="1" applyFont="1" applyBorder="1" applyAlignment="1">
      <alignment horizontal="center" vertical="center"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3" fontId="1" fillId="0" borderId="0" xfId="20" applyNumberFormat="1" applyFont="1">
      <alignment/>
      <protection/>
    </xf>
    <xf numFmtId="0" fontId="18" fillId="0" borderId="0" xfId="20" applyFont="1" applyBorder="1" applyAlignment="1">
      <alignment horizontal="left" vertical="center" wrapText="1"/>
      <protection/>
    </xf>
    <xf numFmtId="0" fontId="13" fillId="0" borderId="24" xfId="24" applyFont="1" applyFill="1" applyBorder="1" applyAlignment="1" applyProtection="1">
      <alignment horizontal="left" vertical="center" wrapText="1"/>
      <protection/>
    </xf>
    <xf numFmtId="3" fontId="1" fillId="0" borderId="24" xfId="20" applyNumberFormat="1" applyFont="1" applyBorder="1" applyAlignment="1">
      <alignment horizontal="center" vertical="center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3" fontId="23" fillId="0" borderId="49" xfId="20" applyNumberFormat="1" applyFont="1" applyBorder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26" xfId="20" applyNumberFormat="1" applyFont="1" applyBorder="1" applyAlignment="1">
      <alignment horizontal="center" vertical="center"/>
      <protection/>
    </xf>
    <xf numFmtId="165" fontId="26" fillId="0" borderId="26" xfId="20" applyNumberFormat="1" applyFont="1" applyBorder="1" applyAlignment="1">
      <alignment horizontal="center" vertical="center"/>
      <protection/>
    </xf>
    <xf numFmtId="165" fontId="1" fillId="0" borderId="27" xfId="20" applyNumberFormat="1" applyFont="1" applyBorder="1" applyAlignment="1">
      <alignment horizontal="center" vertical="center"/>
      <protection/>
    </xf>
    <xf numFmtId="165" fontId="21" fillId="0" borderId="9" xfId="25" applyNumberFormat="1" applyFont="1" applyFill="1" applyBorder="1" applyAlignment="1" applyProtection="1">
      <alignment horizontal="center" vertical="center" wrapText="1"/>
      <protection/>
    </xf>
    <xf numFmtId="165" fontId="21" fillId="0" borderId="11" xfId="25" applyNumberFormat="1" applyFont="1" applyFill="1" applyBorder="1" applyAlignment="1" applyProtection="1">
      <alignment horizontal="center" vertical="center" wrapText="1"/>
      <protection/>
    </xf>
    <xf numFmtId="165" fontId="21" fillId="0" borderId="13" xfId="25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165" fontId="1" fillId="0" borderId="24" xfId="20" applyNumberFormat="1" applyFont="1" applyBorder="1" applyAlignment="1">
      <alignment horizontal="center" vertical="center"/>
      <protection/>
    </xf>
    <xf numFmtId="165" fontId="1" fillId="0" borderId="50" xfId="20" applyNumberFormat="1" applyFont="1" applyBorder="1" applyAlignment="1">
      <alignment horizontal="center" vertical="center"/>
      <protection/>
    </xf>
    <xf numFmtId="165" fontId="1" fillId="0" borderId="25" xfId="20" applyNumberFormat="1" applyFont="1" applyBorder="1" applyAlignment="1">
      <alignment horizontal="center" vertic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16" fillId="3" borderId="35" xfId="21" applyFill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3" fillId="0" borderId="11" xfId="24" applyFont="1" applyFill="1" applyBorder="1" applyAlignment="1" applyProtection="1">
      <alignment horizontal="left" vertical="center" wrapText="1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13" fillId="0" borderId="13" xfId="24" applyFont="1" applyFill="1" applyBorder="1" applyAlignment="1" applyProtection="1">
      <alignment horizontal="left" vertical="center" wrapText="1"/>
      <protection/>
    </xf>
    <xf numFmtId="3" fontId="1" fillId="0" borderId="13" xfId="20" applyNumberFormat="1" applyFont="1" applyBorder="1" applyAlignment="1">
      <alignment horizontal="center" vertical="center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1" fillId="0" borderId="0" xfId="20" applyFont="1" applyAlignment="1">
      <alignment horizontal="center" vertic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3" fontId="20" fillId="0" borderId="0" xfId="20" applyNumberFormat="1" applyFont="1">
      <alignment/>
      <protection/>
    </xf>
    <xf numFmtId="3" fontId="23" fillId="0" borderId="49" xfId="20" applyNumberFormat="1" applyFont="1" applyBorder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4" fontId="21" fillId="0" borderId="11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0" fontId="13" fillId="0" borderId="9" xfId="24" applyFont="1" applyFill="1" applyBorder="1" applyAlignment="1" applyProtection="1">
      <alignment horizontal="left" vertical="center" wrapText="1"/>
      <protection/>
    </xf>
    <xf numFmtId="3" fontId="1" fillId="0" borderId="9" xfId="20" applyNumberFormat="1" applyFont="1" applyBorder="1" applyAlignment="1">
      <alignment horizontal="center" vertical="center"/>
      <protection/>
    </xf>
    <xf numFmtId="3" fontId="1" fillId="0" borderId="0" xfId="20" applyNumberFormat="1" applyFont="1" applyBorder="1" applyAlignment="1">
      <alignment horizontal="center" vertical="center"/>
      <protection/>
    </xf>
    <xf numFmtId="0" fontId="13" fillId="0" borderId="0" xfId="24" applyFont="1" applyFill="1" applyBorder="1" applyAlignment="1" applyProtection="1">
      <alignment horizontal="left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1" fillId="0" borderId="33" xfId="24" applyNumberFormat="1" applyFont="1" applyFill="1" applyBorder="1" applyAlignment="1" applyProtection="1">
      <alignment horizontal="center" vertical="center" wrapText="1"/>
      <protection/>
    </xf>
    <xf numFmtId="165" fontId="21" fillId="0" borderId="31" xfId="24" applyNumberFormat="1" applyFont="1" applyFill="1" applyBorder="1" applyAlignment="1" applyProtection="1">
      <alignment horizontal="center" vertical="center" wrapText="1"/>
      <protection/>
    </xf>
    <xf numFmtId="165" fontId="21" fillId="0" borderId="34" xfId="24" applyNumberFormat="1" applyFont="1" applyFill="1" applyBorder="1" applyAlignment="1" applyProtection="1">
      <alignment horizontal="center" vertical="center" wrapText="1"/>
      <protection/>
    </xf>
    <xf numFmtId="165" fontId="21" fillId="0" borderId="32" xfId="24" applyNumberFormat="1" applyFont="1" applyFill="1" applyBorder="1" applyAlignment="1" applyProtection="1">
      <alignment horizontal="center" vertical="center" wrapText="1"/>
      <protection/>
    </xf>
    <xf numFmtId="165" fontId="21" fillId="0" borderId="45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1" fillId="0" borderId="11" xfId="25" applyNumberFormat="1" applyFont="1" applyFill="1" applyBorder="1" applyAlignment="1" applyProtection="1">
      <alignment horizontal="center" vertical="center" wrapText="1"/>
      <protection/>
    </xf>
    <xf numFmtId="165" fontId="1" fillId="0" borderId="9" xfId="20" applyNumberFormat="1" applyFont="1" applyBorder="1" applyAlignment="1">
      <alignment horizontal="center" vertical="center"/>
      <protection/>
    </xf>
    <xf numFmtId="165" fontId="1" fillId="0" borderId="20" xfId="20" applyNumberFormat="1" applyFont="1" applyBorder="1" applyAlignment="1">
      <alignment horizontal="center" vertical="center"/>
      <protection/>
    </xf>
    <xf numFmtId="165" fontId="1" fillId="0" borderId="19" xfId="20" applyNumberFormat="1" applyFont="1" applyBorder="1" applyAlignment="1">
      <alignment horizontal="center" vertical="center"/>
      <protection/>
    </xf>
    <xf numFmtId="165" fontId="26" fillId="0" borderId="19" xfId="20" applyNumberFormat="1" applyFont="1" applyBorder="1" applyAlignment="1">
      <alignment horizontal="center" vertical="center"/>
      <protection/>
    </xf>
    <xf numFmtId="165" fontId="1" fillId="0" borderId="13" xfId="20" applyNumberFormat="1" applyFont="1" applyBorder="1" applyAlignment="1">
      <alignment horizontal="center" vertical="center"/>
      <protection/>
    </xf>
    <xf numFmtId="165" fontId="1" fillId="0" borderId="23" xfId="20" applyNumberFormat="1" applyFont="1" applyBorder="1" applyAlignment="1">
      <alignment horizontal="center" vertical="center"/>
      <protection/>
    </xf>
    <xf numFmtId="165" fontId="1" fillId="0" borderId="22" xfId="20" applyNumberFormat="1" applyFont="1" applyBorder="1" applyAlignment="1">
      <alignment horizontal="center" vertical="center"/>
      <protection/>
    </xf>
    <xf numFmtId="165" fontId="26" fillId="0" borderId="22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44" xfId="24" applyNumberFormat="1" applyFont="1" applyFill="1" applyBorder="1" applyAlignment="1" applyProtection="1">
      <alignment horizontal="center" vertical="center" wrapText="1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31" xfId="20" applyNumberFormat="1" applyFont="1" applyBorder="1" applyAlignment="1">
      <alignment horizontal="center" vertical="center"/>
      <protection/>
    </xf>
    <xf numFmtId="165" fontId="1" fillId="0" borderId="32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1" fillId="0" borderId="24" xfId="20" applyNumberFormat="1" applyFont="1" applyBorder="1" applyAlignment="1">
      <alignment horizontal="center" vertical="center"/>
      <protection/>
    </xf>
    <xf numFmtId="165" fontId="21" fillId="0" borderId="25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165" fontId="1" fillId="0" borderId="44" xfId="20" applyNumberFormat="1" applyFont="1" applyBorder="1" applyAlignment="1">
      <alignment horizontal="center" vertical="center"/>
      <protection/>
    </xf>
    <xf numFmtId="165" fontId="1" fillId="0" borderId="45" xfId="20" applyNumberFormat="1" applyFont="1" applyBorder="1" applyAlignment="1">
      <alignment horizontal="center" vertical="center"/>
      <protection/>
    </xf>
    <xf numFmtId="165" fontId="1" fillId="0" borderId="0" xfId="20" applyNumberFormat="1" applyFont="1" applyBorder="1" applyAlignment="1">
      <alignment horizontal="center" vertical="center"/>
      <protection/>
    </xf>
    <xf numFmtId="165" fontId="26" fillId="0" borderId="0" xfId="20" applyNumberFormat="1" applyFont="1" applyBorder="1" applyAlignment="1">
      <alignment horizontal="center" vertical="center"/>
      <protection/>
    </xf>
    <xf numFmtId="165" fontId="21" fillId="0" borderId="11" xfId="24" applyNumberFormat="1" applyFont="1" applyFill="1" applyBorder="1" applyAlignment="1" applyProtection="1">
      <alignment horizontal="center" vertical="center" wrapText="1"/>
      <protection/>
    </xf>
    <xf numFmtId="165" fontId="1" fillId="0" borderId="33" xfId="20" applyNumberFormat="1" applyFont="1" applyBorder="1" applyAlignment="1">
      <alignment horizontal="center" vertical="center"/>
      <protection/>
    </xf>
    <xf numFmtId="165" fontId="1" fillId="0" borderId="34" xfId="20" applyNumberFormat="1" applyFont="1" applyBorder="1" applyAlignment="1">
      <alignment horizontal="center" vertic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165" fontId="25" fillId="0" borderId="25" xfId="20" applyNumberFormat="1" applyFont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 wrapText="1"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31" xfId="20" applyNumberFormat="1" applyFont="1" applyBorder="1" applyAlignment="1">
      <alignment horizontal="center" vertical="center"/>
      <protection/>
    </xf>
    <xf numFmtId="165" fontId="1" fillId="0" borderId="32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31" xfId="20" applyNumberFormat="1" applyFont="1" applyBorder="1" applyAlignment="1">
      <alignment horizontal="center" vertical="center"/>
      <protection/>
    </xf>
    <xf numFmtId="165" fontId="1" fillId="0" borderId="32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33" xfId="24" applyFont="1" applyFill="1" applyBorder="1" applyAlignment="1" applyProtection="1">
      <alignment horizontal="left" vertical="center" wrapText="1"/>
      <protection/>
    </xf>
    <xf numFmtId="0" fontId="21" fillId="0" borderId="31" xfId="24" applyFont="1" applyFill="1" applyBorder="1" applyAlignment="1" applyProtection="1">
      <alignment horizontal="left" vertical="center" wrapText="1"/>
      <protection/>
    </xf>
    <xf numFmtId="0" fontId="21" fillId="0" borderId="34" xfId="24" applyFont="1" applyFill="1" applyBorder="1" applyAlignment="1" applyProtection="1">
      <alignment horizontal="left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3" fontId="21" fillId="0" borderId="11" xfId="20" applyNumberFormat="1" applyFont="1" applyBorder="1" applyAlignment="1">
      <alignment horizontal="center" vertical="center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3" fontId="21" fillId="0" borderId="0" xfId="20" applyNumberFormat="1" applyFont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11" xfId="20" applyNumberFormat="1" applyFont="1" applyBorder="1" applyAlignment="1">
      <alignment horizontal="center" vertical="center"/>
      <protection/>
    </xf>
    <xf numFmtId="165" fontId="21" fillId="0" borderId="31" xfId="20" applyNumberFormat="1" applyFont="1" applyBorder="1" applyAlignment="1">
      <alignment horizontal="center" vertical="center"/>
      <protection/>
    </xf>
    <xf numFmtId="165" fontId="21" fillId="0" borderId="32" xfId="20" applyNumberFormat="1" applyFont="1" applyBorder="1" applyAlignment="1">
      <alignment horizontal="center" vertical="center"/>
      <protection/>
    </xf>
    <xf numFmtId="165" fontId="21" fillId="0" borderId="16" xfId="20" applyNumberFormat="1" applyFont="1" applyBorder="1" applyAlignment="1">
      <alignment horizontal="center" vertical="center"/>
      <protection/>
    </xf>
    <xf numFmtId="165" fontId="25" fillId="0" borderId="16" xfId="20" applyNumberFormat="1" applyFont="1" applyBorder="1" applyAlignment="1">
      <alignment horizontal="center" vertical="center"/>
      <protection/>
    </xf>
    <xf numFmtId="165" fontId="2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3" fillId="0" borderId="11" xfId="24" applyFont="1" applyFill="1" applyBorder="1" applyAlignment="1" applyProtection="1">
      <alignment horizontal="left" vertical="center" wrapText="1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1" fillId="0" borderId="33" xfId="24" applyNumberFormat="1" applyFont="1" applyFill="1" applyBorder="1" applyAlignment="1" applyProtection="1">
      <alignment horizontal="center" vertical="center" wrapText="1"/>
      <protection/>
    </xf>
    <xf numFmtId="165" fontId="21" fillId="0" borderId="31" xfId="24" applyNumberFormat="1" applyFont="1" applyFill="1" applyBorder="1" applyAlignment="1" applyProtection="1">
      <alignment horizontal="center" vertical="center" wrapText="1"/>
      <protection/>
    </xf>
    <xf numFmtId="165" fontId="21" fillId="0" borderId="34" xfId="24" applyNumberFormat="1" applyFont="1" applyFill="1" applyBorder="1" applyAlignment="1" applyProtection="1">
      <alignment horizontal="center" vertical="center" wrapText="1"/>
      <protection/>
    </xf>
    <xf numFmtId="165" fontId="21" fillId="0" borderId="32" xfId="24" applyNumberFormat="1" applyFont="1" applyFill="1" applyBorder="1" applyAlignment="1" applyProtection="1">
      <alignment horizontal="center" vertical="center" wrapText="1"/>
      <protection/>
    </xf>
    <xf numFmtId="165" fontId="21" fillId="0" borderId="45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44" xfId="24" applyNumberFormat="1" applyFont="1" applyFill="1" applyBorder="1" applyAlignment="1" applyProtection="1">
      <alignment horizontal="center" vertical="center" wrapText="1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31" xfId="20" applyNumberFormat="1" applyFont="1" applyBorder="1" applyAlignment="1">
      <alignment horizontal="center" vertical="center"/>
      <protection/>
    </xf>
    <xf numFmtId="165" fontId="1" fillId="0" borderId="32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3" fontId="21" fillId="0" borderId="11" xfId="20" applyNumberFormat="1" applyFont="1" applyBorder="1" applyAlignment="1">
      <alignment horizontal="center" vertical="center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3" fontId="21" fillId="0" borderId="0" xfId="20" applyNumberFormat="1" applyFont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11" xfId="20" applyNumberFormat="1" applyFont="1" applyBorder="1" applyAlignment="1">
      <alignment horizontal="center" vertical="center"/>
      <protection/>
    </xf>
    <xf numFmtId="165" fontId="21" fillId="0" borderId="31" xfId="20" applyNumberFormat="1" applyFont="1" applyBorder="1" applyAlignment="1">
      <alignment horizontal="center" vertical="center"/>
      <protection/>
    </xf>
    <xf numFmtId="165" fontId="21" fillId="0" borderId="32" xfId="20" applyNumberFormat="1" applyFont="1" applyBorder="1" applyAlignment="1">
      <alignment horizontal="center" vertical="center"/>
      <protection/>
    </xf>
    <xf numFmtId="165" fontId="21" fillId="0" borderId="16" xfId="20" applyNumberFormat="1" applyFont="1" applyBorder="1" applyAlignment="1">
      <alignment horizontal="center" vertical="center"/>
      <protection/>
    </xf>
    <xf numFmtId="165" fontId="25" fillId="0" borderId="16" xfId="20" applyNumberFormat="1" applyFont="1" applyBorder="1" applyAlignment="1">
      <alignment horizontal="center" vertical="center"/>
      <protection/>
    </xf>
    <xf numFmtId="165" fontId="2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3" fontId="20" fillId="0" borderId="0" xfId="20" applyNumberFormat="1" applyFont="1">
      <alignment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1" xfId="20" applyFont="1" applyFill="1" applyBorder="1" applyAlignment="1">
      <alignment horizontal="left" vertical="center" wrapText="1"/>
      <protection/>
    </xf>
    <xf numFmtId="3" fontId="1" fillId="0" borderId="0" xfId="20" applyNumberFormat="1" applyFont="1" applyBorder="1">
      <alignment/>
      <protection/>
    </xf>
    <xf numFmtId="3" fontId="1" fillId="0" borderId="0" xfId="20" applyNumberFormat="1" applyFont="1" applyBorder="1" applyAlignment="1">
      <alignment horizontal="center" vertical="center"/>
      <protection/>
    </xf>
    <xf numFmtId="0" fontId="13" fillId="0" borderId="0" xfId="24" applyFont="1" applyFill="1" applyBorder="1" applyAlignment="1" applyProtection="1">
      <alignment horizontal="left" vertical="center" wrapText="1"/>
      <protection/>
    </xf>
    <xf numFmtId="3" fontId="15" fillId="0" borderId="0" xfId="20" applyNumberFormat="1" applyFont="1" applyBorder="1" applyAlignment="1">
      <alignment horizontal="left"/>
      <protection/>
    </xf>
    <xf numFmtId="0" fontId="21" fillId="0" borderId="9" xfId="20" applyFont="1" applyFill="1" applyBorder="1" applyAlignment="1">
      <alignment horizontal="left" vertical="center" wrapText="1"/>
      <protection/>
    </xf>
    <xf numFmtId="0" fontId="21" fillId="0" borderId="13" xfId="20" applyFont="1" applyFill="1" applyBorder="1" applyAlignment="1">
      <alignment horizontal="left" vertical="center" wrapText="1"/>
      <protection/>
    </xf>
    <xf numFmtId="0" fontId="21" fillId="0" borderId="24" xfId="20" applyFont="1" applyFill="1" applyBorder="1" applyAlignment="1">
      <alignment horizontal="left" vertical="center" wrapText="1"/>
      <protection/>
    </xf>
    <xf numFmtId="0" fontId="21" fillId="0" borderId="52" xfId="24" applyFont="1" applyFill="1" applyBorder="1" applyAlignment="1" applyProtection="1">
      <alignment horizontal="left" vertical="center" wrapText="1"/>
      <protection/>
    </xf>
    <xf numFmtId="164" fontId="21" fillId="0" borderId="52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165" fontId="1" fillId="0" borderId="0" xfId="20" applyNumberFormat="1" applyFont="1" applyBorder="1" applyAlignment="1">
      <alignment horizontal="center" vertical="center"/>
      <protection/>
    </xf>
    <xf numFmtId="165" fontId="26" fillId="0" borderId="0" xfId="20" applyNumberFormat="1" applyFont="1" applyBorder="1" applyAlignment="1">
      <alignment horizontal="center" vertical="center"/>
      <protection/>
    </xf>
    <xf numFmtId="165" fontId="21" fillId="0" borderId="52" xfId="25" applyNumberFormat="1" applyFont="1" applyFill="1" applyBorder="1" applyAlignment="1" applyProtection="1">
      <alignment horizontal="center" vertical="center" wrapText="1"/>
      <protection/>
    </xf>
    <xf numFmtId="165" fontId="21" fillId="0" borderId="52" xfId="24" applyNumberFormat="1" applyFont="1" applyFill="1" applyBorder="1" applyAlignment="1" applyProtection="1">
      <alignment horizontal="center" vertical="center" wrapText="1"/>
      <protection/>
    </xf>
    <xf numFmtId="165" fontId="21" fillId="0" borderId="53" xfId="24" applyNumberFormat="1" applyFont="1" applyFill="1" applyBorder="1" applyAlignment="1" applyProtection="1">
      <alignment horizontal="center" vertical="center" wrapText="1"/>
      <protection/>
    </xf>
    <xf numFmtId="165" fontId="21" fillId="0" borderId="26" xfId="24" applyNumberFormat="1" applyFont="1" applyFill="1" applyBorder="1" applyAlignment="1" applyProtection="1">
      <alignment horizontal="center" vertical="center" wrapText="1"/>
      <protection/>
    </xf>
    <xf numFmtId="165" fontId="25" fillId="0" borderId="26" xfId="24" applyNumberFormat="1" applyFont="1" applyFill="1" applyBorder="1" applyAlignment="1" applyProtection="1">
      <alignment horizontal="center" vertical="center" wrapText="1"/>
      <protection/>
    </xf>
    <xf numFmtId="165" fontId="21" fillId="0" borderId="27" xfId="24" applyNumberFormat="1" applyFont="1" applyFill="1" applyBorder="1" applyAlignment="1" applyProtection="1">
      <alignment horizontal="center" vertical="center" wrapText="1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3" fillId="0" borderId="11" xfId="24" applyFont="1" applyFill="1" applyBorder="1" applyAlignment="1" applyProtection="1">
      <alignment horizontal="left" vertical="center" wrapText="1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13" fillId="0" borderId="13" xfId="24" applyFont="1" applyFill="1" applyBorder="1" applyAlignment="1" applyProtection="1">
      <alignment horizontal="left" vertical="center" wrapText="1"/>
      <protection/>
    </xf>
    <xf numFmtId="3" fontId="1" fillId="0" borderId="13" xfId="20" applyNumberFormat="1" applyFont="1" applyBorder="1" applyAlignment="1">
      <alignment horizontal="center" vertical="center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3" fontId="21" fillId="0" borderId="11" xfId="20" applyNumberFormat="1" applyFont="1" applyBorder="1" applyAlignment="1">
      <alignment horizontal="center" vertical="center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3" fontId="21" fillId="0" borderId="0" xfId="20" applyNumberFormat="1" applyFont="1">
      <alignment/>
      <protection/>
    </xf>
    <xf numFmtId="3" fontId="20" fillId="0" borderId="0" xfId="20" applyNumberFormat="1" applyFont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13" fillId="0" borderId="9" xfId="24" applyFont="1" applyFill="1" applyBorder="1" applyAlignment="1" applyProtection="1">
      <alignment horizontal="left" vertical="center" wrapText="1"/>
      <protection/>
    </xf>
    <xf numFmtId="3" fontId="1" fillId="0" borderId="9" xfId="20" applyNumberFormat="1" applyFont="1" applyBorder="1" applyAlignment="1">
      <alignment horizontal="center" vertical="center"/>
      <protection/>
    </xf>
    <xf numFmtId="3" fontId="15" fillId="0" borderId="55" xfId="20" applyNumberFormat="1" applyFont="1" applyBorder="1">
      <alignment/>
      <protection/>
    </xf>
    <xf numFmtId="3" fontId="15" fillId="0" borderId="56" xfId="20" applyNumberFormat="1" applyFont="1" applyBorder="1">
      <alignment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1" fillId="0" borderId="9" xfId="20" applyNumberFormat="1" applyFont="1" applyBorder="1" applyAlignment="1">
      <alignment horizontal="center" vertical="center"/>
      <protection/>
    </xf>
    <xf numFmtId="165" fontId="1" fillId="0" borderId="10" xfId="20" applyNumberFormat="1" applyFont="1" applyBorder="1" applyAlignment="1">
      <alignment horizontal="center" vertical="center"/>
      <protection/>
    </xf>
    <xf numFmtId="165" fontId="1" fillId="0" borderId="20" xfId="20" applyNumberFormat="1" applyFont="1" applyBorder="1" applyAlignment="1">
      <alignment horizontal="center" vertical="center"/>
      <protection/>
    </xf>
    <xf numFmtId="165" fontId="1" fillId="0" borderId="19" xfId="20" applyNumberFormat="1" applyFont="1" applyBorder="1" applyAlignment="1">
      <alignment horizontal="center" vertical="center"/>
      <protection/>
    </xf>
    <xf numFmtId="165" fontId="26" fillId="0" borderId="19" xfId="20" applyNumberFormat="1" applyFont="1" applyBorder="1" applyAlignment="1">
      <alignment horizontal="center" vertical="center"/>
      <protection/>
    </xf>
    <xf numFmtId="165" fontId="1" fillId="0" borderId="13" xfId="20" applyNumberFormat="1" applyFont="1" applyBorder="1" applyAlignment="1">
      <alignment horizontal="center" vertical="center"/>
      <protection/>
    </xf>
    <xf numFmtId="165" fontId="1" fillId="0" borderId="14" xfId="20" applyNumberFormat="1" applyFont="1" applyBorder="1" applyAlignment="1">
      <alignment horizontal="center" vertical="center"/>
      <protection/>
    </xf>
    <xf numFmtId="165" fontId="1" fillId="0" borderId="23" xfId="20" applyNumberFormat="1" applyFont="1" applyBorder="1" applyAlignment="1">
      <alignment horizontal="center" vertical="center"/>
      <protection/>
    </xf>
    <xf numFmtId="165" fontId="1" fillId="0" borderId="22" xfId="20" applyNumberFormat="1" applyFont="1" applyBorder="1" applyAlignment="1">
      <alignment horizontal="center" vertical="center"/>
      <protection/>
    </xf>
    <xf numFmtId="165" fontId="26" fillId="0" borderId="22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11" xfId="20" applyNumberFormat="1" applyFont="1" applyBorder="1" applyAlignment="1">
      <alignment horizontal="center" vertical="center"/>
      <protection/>
    </xf>
    <xf numFmtId="165" fontId="21" fillId="0" borderId="31" xfId="20" applyNumberFormat="1" applyFont="1" applyBorder="1" applyAlignment="1">
      <alignment horizontal="center" vertical="center"/>
      <protection/>
    </xf>
    <xf numFmtId="165" fontId="21" fillId="0" borderId="32" xfId="20" applyNumberFormat="1" applyFont="1" applyBorder="1" applyAlignment="1">
      <alignment horizontal="center" vertical="center"/>
      <protection/>
    </xf>
    <xf numFmtId="165" fontId="21" fillId="0" borderId="16" xfId="20" applyNumberFormat="1" applyFont="1" applyBorder="1" applyAlignment="1">
      <alignment horizontal="center" vertical="center"/>
      <protection/>
    </xf>
    <xf numFmtId="165" fontId="25" fillId="0" borderId="16" xfId="20" applyNumberFormat="1" applyFont="1" applyBorder="1" applyAlignment="1">
      <alignment horizontal="center" vertical="center"/>
      <protection/>
    </xf>
    <xf numFmtId="165" fontId="21" fillId="0" borderId="17" xfId="20" applyNumberFormat="1" applyFont="1" applyBorder="1" applyAlignment="1">
      <alignment horizontal="center" vertic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31" xfId="20" applyNumberFormat="1" applyFont="1" applyBorder="1" applyAlignment="1">
      <alignment horizontal="center" vertical="center"/>
      <protection/>
    </xf>
    <xf numFmtId="165" fontId="1" fillId="0" borderId="32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165" fontId="1" fillId="0" borderId="44" xfId="20" applyNumberFormat="1" applyFont="1" applyBorder="1" applyAlignment="1">
      <alignment horizontal="center" vertical="center"/>
      <protection/>
    </xf>
    <xf numFmtId="165" fontId="1" fillId="0" borderId="45" xfId="20" applyNumberFormat="1" applyFont="1" applyBorder="1" applyAlignment="1">
      <alignment horizontal="center" vertic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9" fillId="0" borderId="37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3" fontId="21" fillId="0" borderId="11" xfId="20" applyNumberFormat="1" applyFont="1" applyBorder="1" applyAlignment="1">
      <alignment horizontal="center" vertical="center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3" fontId="21" fillId="0" borderId="0" xfId="20" applyNumberFormat="1" applyFont="1">
      <alignment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1" fillId="0" borderId="33" xfId="24" applyNumberFormat="1" applyFont="1" applyFill="1" applyBorder="1" applyAlignment="1" applyProtection="1">
      <alignment horizontal="center" vertical="center" wrapText="1"/>
      <protection/>
    </xf>
    <xf numFmtId="165" fontId="21" fillId="0" borderId="31" xfId="24" applyNumberFormat="1" applyFont="1" applyFill="1" applyBorder="1" applyAlignment="1" applyProtection="1">
      <alignment horizontal="center" vertical="center" wrapText="1"/>
      <protection/>
    </xf>
    <xf numFmtId="165" fontId="21" fillId="0" borderId="34" xfId="24" applyNumberFormat="1" applyFont="1" applyFill="1" applyBorder="1" applyAlignment="1" applyProtection="1">
      <alignment horizontal="center" vertical="center" wrapText="1"/>
      <protection/>
    </xf>
    <xf numFmtId="165" fontId="21" fillId="0" borderId="32" xfId="24" applyNumberFormat="1" applyFont="1" applyFill="1" applyBorder="1" applyAlignment="1" applyProtection="1">
      <alignment horizontal="center" vertical="center" wrapText="1"/>
      <protection/>
    </xf>
    <xf numFmtId="165" fontId="21" fillId="0" borderId="45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11" xfId="20" applyNumberFormat="1" applyFont="1" applyBorder="1" applyAlignment="1">
      <alignment horizontal="center" vertical="center"/>
      <protection/>
    </xf>
    <xf numFmtId="165" fontId="21" fillId="0" borderId="31" xfId="20" applyNumberFormat="1" applyFont="1" applyBorder="1" applyAlignment="1">
      <alignment horizontal="center" vertical="center"/>
      <protection/>
    </xf>
    <xf numFmtId="165" fontId="21" fillId="0" borderId="32" xfId="20" applyNumberFormat="1" applyFont="1" applyBorder="1" applyAlignment="1">
      <alignment horizontal="center" vertical="center"/>
      <protection/>
    </xf>
    <xf numFmtId="165" fontId="21" fillId="0" borderId="16" xfId="20" applyNumberFormat="1" applyFont="1" applyBorder="1" applyAlignment="1">
      <alignment horizontal="center" vertical="center"/>
      <protection/>
    </xf>
    <xf numFmtId="165" fontId="25" fillId="0" borderId="16" xfId="20" applyNumberFormat="1" applyFont="1" applyBorder="1" applyAlignment="1">
      <alignment horizontal="center" vertical="center"/>
      <protection/>
    </xf>
    <xf numFmtId="165" fontId="21" fillId="0" borderId="17" xfId="20" applyNumberFormat="1" applyFont="1" applyBorder="1" applyAlignment="1">
      <alignment horizontal="center" vertical="center"/>
      <protection/>
    </xf>
    <xf numFmtId="165" fontId="21" fillId="0" borderId="44" xfId="24" applyNumberFormat="1" applyFont="1" applyFill="1" applyBorder="1" applyAlignment="1" applyProtection="1">
      <alignment horizontal="center" vertical="center" wrapText="1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9" fillId="0" borderId="37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31" xfId="20" applyNumberFormat="1" applyFont="1" applyBorder="1" applyAlignment="1">
      <alignment horizontal="center" vertical="center"/>
      <protection/>
    </xf>
    <xf numFmtId="165" fontId="1" fillId="0" borderId="32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3" fontId="1" fillId="0" borderId="26" xfId="20" applyNumberFormat="1" applyFont="1" applyBorder="1" applyAlignment="1">
      <alignment horizontal="center" vertical="center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3" fontId="20" fillId="0" borderId="0" xfId="20" applyNumberFormat="1" applyFont="1">
      <alignment/>
      <protection/>
    </xf>
    <xf numFmtId="3" fontId="23" fillId="0" borderId="49" xfId="20" applyNumberFormat="1" applyFont="1" applyBorder="1">
      <alignment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0" fontId="21" fillId="0" borderId="13" xfId="20" applyFont="1" applyFill="1" applyBorder="1" applyAlignment="1">
      <alignment horizontal="center" vertical="center" wrapText="1"/>
      <protection/>
    </xf>
    <xf numFmtId="3" fontId="1" fillId="0" borderId="0" xfId="20" applyNumberFormat="1" applyFont="1" applyBorder="1">
      <alignment/>
      <protection/>
    </xf>
    <xf numFmtId="0" fontId="21" fillId="0" borderId="39" xfId="20" applyFont="1" applyFill="1" applyBorder="1" applyAlignment="1">
      <alignment horizontal="center" vertical="center" wrapText="1"/>
      <protection/>
    </xf>
    <xf numFmtId="0" fontId="21" fillId="0" borderId="40" xfId="24" applyFont="1" applyFill="1" applyBorder="1" applyAlignment="1" applyProtection="1">
      <alignment horizontal="left" vertical="center" wrapText="1"/>
      <protection/>
    </xf>
    <xf numFmtId="164" fontId="21" fillId="0" borderId="40" xfId="27" applyNumberFormat="1" applyFont="1" applyFill="1" applyBorder="1" applyAlignment="1" applyProtection="1">
      <alignment horizontal="center" vertical="center"/>
      <protection/>
    </xf>
    <xf numFmtId="0" fontId="13" fillId="0" borderId="57" xfId="24" applyFont="1" applyFill="1" applyBorder="1" applyAlignment="1" applyProtection="1">
      <alignment horizontal="left" vertical="center" wrapText="1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26" xfId="20" applyNumberFormat="1" applyFont="1" applyBorder="1" applyAlignment="1">
      <alignment horizontal="center" vertical="center"/>
      <protection/>
    </xf>
    <xf numFmtId="165" fontId="26" fillId="0" borderId="26" xfId="20" applyNumberFormat="1" applyFont="1" applyBorder="1" applyAlignment="1">
      <alignment horizontal="center" vertical="center"/>
      <protection/>
    </xf>
    <xf numFmtId="165" fontId="1" fillId="0" borderId="27" xfId="20" applyNumberFormat="1" applyFont="1" applyBorder="1" applyAlignment="1">
      <alignment horizontal="center" vertical="center"/>
      <protection/>
    </xf>
    <xf numFmtId="165" fontId="1" fillId="0" borderId="53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1" fillId="0" borderId="40" xfId="25" applyNumberFormat="1" applyFont="1" applyFill="1" applyBorder="1" applyAlignment="1" applyProtection="1">
      <alignment horizontal="center" vertical="center" wrapText="1"/>
      <protection/>
    </xf>
    <xf numFmtId="165" fontId="21" fillId="0" borderId="40" xfId="24" applyNumberFormat="1" applyFont="1" applyFill="1" applyBorder="1" applyAlignment="1" applyProtection="1">
      <alignment horizontal="center" vertical="center" wrapText="1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165" fontId="1" fillId="0" borderId="25" xfId="20" applyNumberFormat="1" applyFont="1" applyBorder="1" applyAlignment="1">
      <alignment horizontal="center" vertic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9" fillId="0" borderId="37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16" fillId="3" borderId="35" xfId="21" applyFill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center"/>
      <protection/>
    </xf>
    <xf numFmtId="0" fontId="18" fillId="0" borderId="0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13" fillId="0" borderId="11" xfId="24" applyFont="1" applyFill="1" applyBorder="1" applyAlignment="1" applyProtection="1">
      <alignment horizontal="left" vertical="center" wrapText="1"/>
      <protection/>
    </xf>
    <xf numFmtId="3" fontId="1" fillId="0" borderId="0" xfId="20" applyNumberFormat="1" applyFont="1">
      <alignment/>
      <protection/>
    </xf>
    <xf numFmtId="3" fontId="1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left" vertical="center" wrapText="1"/>
      <protection/>
    </xf>
    <xf numFmtId="0" fontId="20" fillId="0" borderId="0" xfId="20" applyFont="1">
      <alignment/>
      <protection/>
    </xf>
    <xf numFmtId="0" fontId="20" fillId="0" borderId="0" xfId="20" applyFont="1" applyFill="1">
      <alignment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21" fillId="0" borderId="11" xfId="20" applyFont="1" applyFill="1" applyBorder="1" applyAlignment="1">
      <alignment horizontal="center" vertical="center" wrapText="1"/>
      <protection/>
    </xf>
    <xf numFmtId="0" fontId="21" fillId="0" borderId="12" xfId="24" applyFont="1" applyFill="1" applyBorder="1" applyAlignment="1" applyProtection="1">
      <alignment horizontal="left" vertical="center" wrapText="1"/>
      <protection/>
    </xf>
    <xf numFmtId="164" fontId="21" fillId="0" borderId="12" xfId="27" applyNumberFormat="1" applyFont="1" applyFill="1" applyBorder="1" applyAlignment="1" applyProtection="1">
      <alignment horizontal="center" vertical="center"/>
      <protection/>
    </xf>
    <xf numFmtId="0" fontId="21" fillId="0" borderId="0" xfId="24" applyFont="1" applyBorder="1" applyProtection="1">
      <alignment/>
      <protection/>
    </xf>
    <xf numFmtId="0" fontId="21" fillId="0" borderId="13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10" fontId="20" fillId="0" borderId="0" xfId="26" applyNumberFormat="1" applyFont="1" applyFill="1" applyBorder="1" applyAlignment="1" applyProtection="1">
      <alignment horizontal="center"/>
      <protection/>
    </xf>
    <xf numFmtId="0" fontId="20" fillId="0" borderId="0" xfId="20" applyFont="1" applyAlignment="1">
      <alignment horizontal="left" vertical="center"/>
      <protection/>
    </xf>
    <xf numFmtId="0" fontId="21" fillId="0" borderId="11" xfId="24" applyFont="1" applyFill="1" applyBorder="1" applyAlignment="1" applyProtection="1">
      <alignment horizontal="left" vertical="center" wrapText="1"/>
      <protection/>
    </xf>
    <xf numFmtId="0" fontId="21" fillId="0" borderId="9" xfId="20" applyFont="1" applyFill="1" applyBorder="1" applyAlignment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left" vertical="center" wrapText="1"/>
      <protection/>
    </xf>
    <xf numFmtId="164" fontId="21" fillId="0" borderId="10" xfId="27" applyNumberFormat="1" applyFont="1" applyFill="1" applyBorder="1" applyAlignment="1" applyProtection="1">
      <alignment horizontal="center" vertical="center"/>
      <protection/>
    </xf>
    <xf numFmtId="0" fontId="21" fillId="0" borderId="14" xfId="24" applyFont="1" applyFill="1" applyBorder="1" applyAlignment="1" applyProtection="1">
      <alignment horizontal="left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/>
      <protection/>
    </xf>
    <xf numFmtId="165" fontId="21" fillId="0" borderId="18" xfId="24" applyNumberFormat="1" applyFont="1" applyFill="1" applyBorder="1" applyAlignment="1" applyProtection="1">
      <alignment horizontal="center" vertical="center" wrapText="1"/>
      <protection/>
    </xf>
    <xf numFmtId="165" fontId="21" fillId="0" borderId="19" xfId="24" applyNumberFormat="1" applyFont="1" applyFill="1" applyBorder="1" applyAlignment="1" applyProtection="1">
      <alignment horizontal="center" vertical="center" wrapText="1"/>
      <protection/>
    </xf>
    <xf numFmtId="165" fontId="25" fillId="0" borderId="19" xfId="24" applyNumberFormat="1" applyFont="1" applyFill="1" applyBorder="1" applyAlignment="1" applyProtection="1">
      <alignment horizontal="center" vertical="center" wrapText="1"/>
      <protection/>
    </xf>
    <xf numFmtId="165" fontId="21" fillId="0" borderId="20" xfId="24" applyNumberFormat="1" applyFont="1" applyFill="1" applyBorder="1" applyAlignment="1" applyProtection="1">
      <alignment horizontal="center" vertical="center" wrapText="1"/>
      <protection/>
    </xf>
    <xf numFmtId="165" fontId="21" fillId="0" borderId="15" xfId="24" applyNumberFormat="1" applyFont="1" applyFill="1" applyBorder="1" applyAlignment="1" applyProtection="1">
      <alignment horizontal="center" vertical="center" wrapText="1"/>
      <protection/>
    </xf>
    <xf numFmtId="165" fontId="21" fillId="0" borderId="16" xfId="24" applyNumberFormat="1" applyFont="1" applyFill="1" applyBorder="1" applyAlignment="1" applyProtection="1">
      <alignment horizontal="center" vertical="center" wrapText="1"/>
      <protection/>
    </xf>
    <xf numFmtId="165" fontId="25" fillId="0" borderId="16" xfId="24" applyNumberFormat="1" applyFont="1" applyFill="1" applyBorder="1" applyAlignment="1" applyProtection="1">
      <alignment horizontal="center" vertical="center" wrapText="1"/>
      <protection/>
    </xf>
    <xf numFmtId="165" fontId="21" fillId="0" borderId="17" xfId="24" applyNumberFormat="1" applyFont="1" applyFill="1" applyBorder="1" applyAlignment="1" applyProtection="1">
      <alignment horizontal="center" vertical="center" wrapText="1"/>
      <protection/>
    </xf>
    <xf numFmtId="165" fontId="21" fillId="0" borderId="21" xfId="24" applyNumberFormat="1" applyFont="1" applyFill="1" applyBorder="1" applyAlignment="1" applyProtection="1">
      <alignment horizontal="center" vertical="center" wrapText="1"/>
      <protection/>
    </xf>
    <xf numFmtId="165" fontId="21" fillId="0" borderId="22" xfId="24" applyNumberFormat="1" applyFont="1" applyFill="1" applyBorder="1" applyAlignment="1" applyProtection="1">
      <alignment horizontal="center" vertical="center" wrapText="1"/>
      <protection/>
    </xf>
    <xf numFmtId="165" fontId="25" fillId="0" borderId="22" xfId="24" applyNumberFormat="1" applyFont="1" applyFill="1" applyBorder="1" applyAlignment="1" applyProtection="1">
      <alignment horizontal="center" vertical="center" wrapText="1"/>
      <protection/>
    </xf>
    <xf numFmtId="165" fontId="21" fillId="0" borderId="23" xfId="24" applyNumberFormat="1" applyFont="1" applyFill="1" applyBorder="1" applyAlignment="1" applyProtection="1">
      <alignment horizontal="center" vertical="center" wrapText="1"/>
      <protection/>
    </xf>
    <xf numFmtId="165" fontId="21" fillId="0" borderId="12" xfId="25" applyNumberFormat="1" applyFont="1" applyFill="1" applyBorder="1" applyAlignment="1" applyProtection="1">
      <alignment horizontal="center" vertical="center" wrapText="1"/>
      <protection/>
    </xf>
    <xf numFmtId="165" fontId="21" fillId="0" borderId="12" xfId="24" applyNumberFormat="1" applyFont="1" applyFill="1" applyBorder="1" applyAlignment="1" applyProtection="1">
      <alignment horizontal="center" vertical="center" wrapText="1"/>
      <protection/>
    </xf>
    <xf numFmtId="165" fontId="20" fillId="0" borderId="0" xfId="20" applyNumberFormat="1" applyFont="1" applyAlignment="1">
      <alignment horizontal="center"/>
      <protection/>
    </xf>
    <xf numFmtId="165" fontId="21" fillId="0" borderId="0" xfId="20" applyNumberFormat="1" applyFont="1" applyAlignment="1">
      <alignment horizontal="center" vertical="center"/>
      <protection/>
    </xf>
    <xf numFmtId="165" fontId="25" fillId="0" borderId="0" xfId="20" applyNumberFormat="1" applyFont="1" applyAlignment="1">
      <alignment horizontal="center" vertical="center"/>
      <protection/>
    </xf>
    <xf numFmtId="165" fontId="21" fillId="0" borderId="10" xfId="25" applyNumberFormat="1" applyFont="1" applyFill="1" applyBorder="1" applyAlignment="1" applyProtection="1">
      <alignment horizontal="center" vertical="center" wrapText="1"/>
      <protection/>
    </xf>
    <xf numFmtId="165" fontId="21" fillId="0" borderId="10" xfId="24" applyNumberFormat="1" applyFont="1" applyFill="1" applyBorder="1" applyAlignment="1" applyProtection="1">
      <alignment horizontal="center" vertical="center" wrapText="1"/>
      <protection/>
    </xf>
    <xf numFmtId="165" fontId="21" fillId="0" borderId="14" xfId="25" applyNumberFormat="1" applyFont="1" applyFill="1" applyBorder="1" applyAlignment="1" applyProtection="1">
      <alignment horizontal="center" vertical="center" wrapText="1"/>
      <protection/>
    </xf>
    <xf numFmtId="165" fontId="21" fillId="0" borderId="14" xfId="24" applyNumberFormat="1" applyFont="1" applyFill="1" applyBorder="1" applyAlignment="1" applyProtection="1">
      <alignment horizontal="center" vertical="center" wrapText="1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26" fillId="0" borderId="16" xfId="20" applyNumberFormat="1" applyFont="1" applyBorder="1" applyAlignment="1">
      <alignment horizontal="center" vertical="center"/>
      <protection/>
    </xf>
    <xf numFmtId="165" fontId="20" fillId="0" borderId="24" xfId="20" applyNumberFormat="1" applyFont="1" applyBorder="1" applyAlignment="1">
      <alignment horizontal="center"/>
      <protection/>
    </xf>
    <xf numFmtId="165" fontId="20" fillId="0" borderId="25" xfId="20" applyNumberFormat="1" applyFont="1" applyBorder="1" applyAlignment="1">
      <alignment horizont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31" xfId="20" applyNumberFormat="1" applyFont="1" applyBorder="1" applyAlignment="1">
      <alignment horizontal="center" vertical="center"/>
      <protection/>
    </xf>
    <xf numFmtId="165" fontId="1" fillId="0" borderId="32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center" vertical="center"/>
      <protection/>
    </xf>
    <xf numFmtId="165" fontId="20" fillId="0" borderId="26" xfId="20" applyNumberFormat="1" applyFont="1" applyBorder="1" applyAlignment="1">
      <alignment horizontal="center"/>
      <protection/>
    </xf>
    <xf numFmtId="165" fontId="20" fillId="0" borderId="27" xfId="20" applyNumberFormat="1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164" fontId="20" fillId="0" borderId="0" xfId="20" applyNumberFormat="1" applyFont="1">
      <alignment/>
      <protection/>
    </xf>
    <xf numFmtId="164" fontId="2" fillId="0" borderId="28" xfId="26" applyNumberFormat="1" applyBorder="1" applyAlignment="1">
      <alignment horizontal="center" vertical="center"/>
    </xf>
    <xf numFmtId="164" fontId="2" fillId="0" borderId="29" xfId="26" applyNumberFormat="1" applyBorder="1" applyAlignment="1">
      <alignment horizontal="center" vertical="center"/>
    </xf>
    <xf numFmtId="164" fontId="2" fillId="0" borderId="30" xfId="26" applyNumberFormat="1" applyBorder="1" applyAlignment="1">
      <alignment horizontal="center" vertical="center"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165" fontId="25" fillId="0" borderId="26" xfId="20" applyNumberFormat="1" applyFont="1" applyBorder="1" applyAlignment="1">
      <alignment horizontal="center"/>
      <protection/>
    </xf>
    <xf numFmtId="164" fontId="17" fillId="0" borderId="29" xfId="26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165" fontId="20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/>
    <xf numFmtId="3" fontId="23" fillId="0" borderId="49" xfId="0" applyNumberFormat="1" applyFont="1" applyBorder="1"/>
    <xf numFmtId="165" fontId="1" fillId="0" borderId="25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1" fillId="0" borderId="50" xfId="0" applyNumberFormat="1" applyFont="1" applyBorder="1" applyAlignment="1">
      <alignment horizontal="center" vertical="center"/>
    </xf>
    <xf numFmtId="165" fontId="1" fillId="0" borderId="53" xfId="0" applyNumberFormat="1" applyFont="1" applyBorder="1" applyAlignment="1">
      <alignment horizontal="center" vertical="center"/>
    </xf>
    <xf numFmtId="165" fontId="26" fillId="0" borderId="26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20" fillId="0" borderId="0" xfId="0" applyFont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5" fontId="20" fillId="0" borderId="24" xfId="0" applyNumberFormat="1" applyFont="1" applyBorder="1" applyAlignment="1">
      <alignment horizontal="center"/>
    </xf>
    <xf numFmtId="165" fontId="20" fillId="0" borderId="25" xfId="0" applyNumberFormat="1" applyFont="1" applyBorder="1" applyAlignment="1">
      <alignment horizontal="center"/>
    </xf>
    <xf numFmtId="165" fontId="20" fillId="0" borderId="26" xfId="0" applyNumberFormat="1" applyFont="1" applyBorder="1" applyAlignment="1">
      <alignment horizontal="center"/>
    </xf>
    <xf numFmtId="165" fontId="25" fillId="0" borderId="26" xfId="0" applyNumberFormat="1" applyFont="1" applyBorder="1" applyAlignment="1">
      <alignment horizontal="center"/>
    </xf>
    <xf numFmtId="165" fontId="20" fillId="0" borderId="27" xfId="0" applyNumberFormat="1" applyFont="1" applyBorder="1" applyAlignment="1">
      <alignment horizontal="center"/>
    </xf>
    <xf numFmtId="164" fontId="20" fillId="0" borderId="0" xfId="0" applyNumberFormat="1" applyFont="1"/>
    <xf numFmtId="165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26" fillId="0" borderId="16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165" fontId="21" fillId="0" borderId="24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165" fontId="21" fillId="0" borderId="52" xfId="0" applyNumberFormat="1" applyFont="1" applyBorder="1" applyAlignment="1">
      <alignment horizontal="center" vertical="center"/>
    </xf>
    <xf numFmtId="165" fontId="21" fillId="0" borderId="25" xfId="0" applyNumberFormat="1" applyFont="1" applyBorder="1" applyAlignment="1">
      <alignment horizontal="center" vertical="center"/>
    </xf>
    <xf numFmtId="165" fontId="21" fillId="0" borderId="26" xfId="0" applyNumberFormat="1" applyFont="1" applyBorder="1" applyAlignment="1">
      <alignment horizontal="center" vertical="center"/>
    </xf>
    <xf numFmtId="165" fontId="25" fillId="0" borderId="26" xfId="0" applyNumberFormat="1" applyFont="1" applyBorder="1" applyAlignment="1">
      <alignment horizontal="center" vertical="center"/>
    </xf>
    <xf numFmtId="165" fontId="21" fillId="0" borderId="27" xfId="0" applyNumberFormat="1" applyFont="1" applyBorder="1" applyAlignment="1">
      <alignment horizontal="center" vertical="center"/>
    </xf>
    <xf numFmtId="3" fontId="21" fillId="0" borderId="0" xfId="0" applyNumberFormat="1" applyFont="1"/>
    <xf numFmtId="0" fontId="7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165" fontId="21" fillId="0" borderId="31" xfId="0" applyNumberFormat="1" applyFont="1" applyBorder="1" applyAlignment="1">
      <alignment horizontal="center" vertical="center"/>
    </xf>
    <xf numFmtId="165" fontId="21" fillId="0" borderId="32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horizontal="center" vertical="center"/>
    </xf>
    <xf numFmtId="165" fontId="25" fillId="0" borderId="16" xfId="0" applyNumberFormat="1" applyFont="1" applyBorder="1" applyAlignment="1">
      <alignment horizontal="center" vertical="center"/>
    </xf>
    <xf numFmtId="165" fontId="21" fillId="0" borderId="17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1" fillId="0" borderId="45" xfId="0" applyNumberFormat="1" applyFont="1" applyBorder="1" applyAlignment="1">
      <alignment horizontal="center" vertical="center"/>
    </xf>
    <xf numFmtId="165" fontId="21" fillId="0" borderId="22" xfId="0" applyNumberFormat="1" applyFont="1" applyBorder="1" applyAlignment="1">
      <alignment horizontal="center" vertical="center"/>
    </xf>
    <xf numFmtId="165" fontId="25" fillId="0" borderId="22" xfId="0" applyNumberFormat="1" applyFont="1" applyBorder="1" applyAlignment="1">
      <alignment horizontal="center" vertical="center"/>
    </xf>
    <xf numFmtId="165" fontId="21" fillId="0" borderId="23" xfId="0" applyNumberFormat="1" applyFont="1" applyBorder="1" applyAlignment="1">
      <alignment horizontal="center" vertical="center"/>
    </xf>
    <xf numFmtId="165" fontId="21" fillId="0" borderId="50" xfId="0" applyNumberFormat="1" applyFont="1" applyBorder="1" applyAlignment="1">
      <alignment horizontal="center" vertical="center"/>
    </xf>
    <xf numFmtId="3" fontId="20" fillId="0" borderId="0" xfId="0" applyNumberFormat="1" applyFont="1"/>
    <xf numFmtId="165" fontId="20" fillId="0" borderId="11" xfId="0" applyNumberFormat="1" applyFont="1" applyBorder="1"/>
    <xf numFmtId="3" fontId="20" fillId="0" borderId="11" xfId="0" applyNumberFormat="1" applyFont="1" applyBorder="1"/>
    <xf numFmtId="165" fontId="20" fillId="0" borderId="31" xfId="0" applyNumberFormat="1" applyFont="1" applyBorder="1" applyAlignment="1">
      <alignment horizontal="center"/>
    </xf>
    <xf numFmtId="165" fontId="20" fillId="0" borderId="17" xfId="0" applyNumberFormat="1" applyFont="1" applyBorder="1" applyAlignment="1">
      <alignment horizontal="center"/>
    </xf>
    <xf numFmtId="165" fontId="20" fillId="0" borderId="32" xfId="0" applyNumberFormat="1" applyFont="1" applyBorder="1" applyAlignment="1">
      <alignment horizontal="center"/>
    </xf>
    <xf numFmtId="165" fontId="20" fillId="0" borderId="16" xfId="0" applyNumberFormat="1" applyFont="1" applyBorder="1" applyAlignment="1">
      <alignment horizontal="center"/>
    </xf>
    <xf numFmtId="165" fontId="25" fillId="0" borderId="16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165" fontId="20" fillId="0" borderId="31" xfId="0" applyNumberFormat="1" applyFont="1" applyBorder="1" applyAlignment="1">
      <alignment horizontal="center" vertical="center"/>
    </xf>
    <xf numFmtId="165" fontId="20" fillId="0" borderId="32" xfId="0" applyNumberFormat="1" applyFont="1" applyBorder="1" applyAlignment="1">
      <alignment horizontal="center" vertical="center"/>
    </xf>
    <xf numFmtId="165" fontId="20" fillId="0" borderId="16" xfId="0" applyNumberFormat="1" applyFont="1" applyBorder="1" applyAlignment="1">
      <alignment horizontal="center" vertical="center"/>
    </xf>
    <xf numFmtId="165" fontId="20" fillId="0" borderId="17" xfId="0" applyNumberFormat="1" applyFont="1" applyBorder="1" applyAlignment="1">
      <alignment horizontal="center" vertical="center"/>
    </xf>
    <xf numFmtId="0" fontId="13" fillId="0" borderId="16" xfId="24" applyFont="1" applyFill="1" applyBorder="1" applyAlignment="1" applyProtection="1">
      <alignment horizontal="left" vertical="center" wrapText="1"/>
      <protection/>
    </xf>
    <xf numFmtId="3" fontId="1" fillId="0" borderId="16" xfId="0" applyNumberFormat="1" applyFont="1" applyBorder="1" applyAlignment="1">
      <alignment horizontal="center" vertical="center"/>
    </xf>
    <xf numFmtId="3" fontId="1" fillId="0" borderId="0" xfId="0" applyNumberFormat="1" applyFont="1" applyBorder="1"/>
    <xf numFmtId="0" fontId="23" fillId="0" borderId="61" xfId="0" applyFont="1" applyFill="1" applyBorder="1" applyAlignment="1">
      <alignment horizontal="left" vertical="center"/>
    </xf>
    <xf numFmtId="0" fontId="21" fillId="0" borderId="62" xfId="24" applyFont="1" applyFill="1" applyBorder="1" applyAlignment="1" applyProtection="1">
      <alignment horizontal="left" vertical="center" wrapText="1"/>
      <protection/>
    </xf>
    <xf numFmtId="165" fontId="21" fillId="0" borderId="62" xfId="25" applyNumberFormat="1" applyFont="1" applyFill="1" applyBorder="1" applyAlignment="1" applyProtection="1">
      <alignment horizontal="center" vertical="center" wrapText="1"/>
      <protection/>
    </xf>
    <xf numFmtId="165" fontId="21" fillId="0" borderId="62" xfId="24" applyNumberFormat="1" applyFont="1" applyFill="1" applyBorder="1" applyAlignment="1" applyProtection="1">
      <alignment horizontal="center" vertical="center" wrapText="1"/>
      <protection/>
    </xf>
    <xf numFmtId="164" fontId="21" fillId="0" borderId="62" xfId="27" applyNumberFormat="1" applyFont="1" applyFill="1" applyBorder="1" applyAlignment="1" applyProtection="1">
      <alignment horizontal="center" vertical="center"/>
      <protection/>
    </xf>
    <xf numFmtId="165" fontId="21" fillId="0" borderId="63" xfId="24" applyNumberFormat="1" applyFont="1" applyFill="1" applyBorder="1" applyAlignment="1" applyProtection="1">
      <alignment horizontal="center" vertical="center" wrapText="1"/>
      <protection/>
    </xf>
    <xf numFmtId="165" fontId="21" fillId="0" borderId="64" xfId="24" applyNumberFormat="1" applyFont="1" applyFill="1" applyBorder="1" applyAlignment="1" applyProtection="1">
      <alignment horizontal="center" vertical="center" wrapText="1"/>
      <protection/>
    </xf>
    <xf numFmtId="165" fontId="25" fillId="0" borderId="64" xfId="24" applyNumberFormat="1" applyFont="1" applyFill="1" applyBorder="1" applyAlignment="1" applyProtection="1">
      <alignment horizontal="center" vertical="center" wrapText="1"/>
      <protection/>
    </xf>
    <xf numFmtId="165" fontId="21" fillId="0" borderId="65" xfId="24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left" vertical="center"/>
    </xf>
    <xf numFmtId="165" fontId="25" fillId="0" borderId="25" xfId="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31" xfId="24" applyFont="1" applyFill="1" applyBorder="1" applyAlignment="1" applyProtection="1">
      <alignment horizontal="left" vertical="center" wrapText="1"/>
      <protection/>
    </xf>
    <xf numFmtId="165" fontId="21" fillId="3" borderId="11" xfId="25" applyNumberFormat="1" applyFont="1" applyFill="1" applyBorder="1" applyAlignment="1" applyProtection="1">
      <alignment horizontal="center" vertical="center" wrapText="1"/>
      <protection/>
    </xf>
    <xf numFmtId="165" fontId="21" fillId="3" borderId="12" xfId="24" applyNumberFormat="1" applyFont="1" applyFill="1" applyBorder="1" applyAlignment="1" applyProtection="1">
      <alignment horizontal="center" vertical="center" wrapText="1"/>
      <protection/>
    </xf>
    <xf numFmtId="164" fontId="21" fillId="3" borderId="12" xfId="27" applyNumberFormat="1" applyFont="1" applyFill="1" applyBorder="1" applyAlignment="1" applyProtection="1">
      <alignment horizontal="center" vertical="center"/>
      <protection/>
    </xf>
    <xf numFmtId="165" fontId="21" fillId="3" borderId="12" xfId="25" applyNumberFormat="1" applyFont="1" applyFill="1" applyBorder="1" applyAlignment="1" applyProtection="1">
      <alignment horizontal="center" vertical="center" wrapText="1"/>
      <protection/>
    </xf>
    <xf numFmtId="165" fontId="21" fillId="3" borderId="15" xfId="24" applyNumberFormat="1" applyFont="1" applyFill="1" applyBorder="1" applyAlignment="1" applyProtection="1">
      <alignment horizontal="center" vertical="center" wrapText="1"/>
      <protection/>
    </xf>
    <xf numFmtId="165" fontId="21" fillId="3" borderId="16" xfId="24" applyNumberFormat="1" applyFont="1" applyFill="1" applyBorder="1" applyAlignment="1" applyProtection="1">
      <alignment horizontal="center" vertical="center" wrapText="1"/>
      <protection/>
    </xf>
    <xf numFmtId="165" fontId="25" fillId="3" borderId="16" xfId="24" applyNumberFormat="1" applyFont="1" applyFill="1" applyBorder="1" applyAlignment="1" applyProtection="1">
      <alignment horizontal="center" vertical="center" wrapText="1"/>
      <protection/>
    </xf>
    <xf numFmtId="165" fontId="21" fillId="3" borderId="17" xfId="24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 vertical="center" wrapText="1"/>
    </xf>
    <xf numFmtId="0" fontId="13" fillId="0" borderId="49" xfId="24" applyFont="1" applyFill="1" applyBorder="1" applyAlignment="1" applyProtection="1">
      <alignment horizontal="left" vertical="center" wrapText="1"/>
      <protection/>
    </xf>
    <xf numFmtId="165" fontId="1" fillId="0" borderId="24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13" fillId="0" borderId="69" xfId="24" applyFont="1" applyFill="1" applyBorder="1" applyAlignment="1" applyProtection="1">
      <alignment horizontal="left" vertical="center" wrapText="1"/>
      <protection/>
    </xf>
    <xf numFmtId="165" fontId="1" fillId="0" borderId="44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3" fillId="0" borderId="70" xfId="24" applyFont="1" applyFill="1" applyBorder="1" applyAlignment="1" applyProtection="1">
      <alignment horizontal="left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13" fillId="0" borderId="71" xfId="24" applyFont="1" applyFill="1" applyBorder="1" applyAlignment="1" applyProtection="1">
      <alignment horizontal="left" vertical="center" wrapText="1"/>
      <protection/>
    </xf>
    <xf numFmtId="165" fontId="1" fillId="0" borderId="45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26" fillId="0" borderId="22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165" fontId="21" fillId="0" borderId="49" xfId="0" applyNumberFormat="1" applyFont="1" applyBorder="1" applyAlignment="1">
      <alignment horizontal="center" vertical="center"/>
    </xf>
    <xf numFmtId="165" fontId="25" fillId="0" borderId="24" xfId="0" applyNumberFormat="1" applyFont="1" applyBorder="1" applyAlignment="1">
      <alignment horizontal="center" vertical="center"/>
    </xf>
    <xf numFmtId="165" fontId="20" fillId="0" borderId="0" xfId="0" applyNumberFormat="1" applyFont="1" applyAlignment="1">
      <alignment horizontal="center" wrapText="1"/>
    </xf>
    <xf numFmtId="10" fontId="20" fillId="0" borderId="0" xfId="26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>
      <alignment horizontal="center" wrapText="1"/>
    </xf>
    <xf numFmtId="0" fontId="20" fillId="0" borderId="0" xfId="0" applyFont="1" applyAlignment="1">
      <alignment wrapText="1"/>
    </xf>
    <xf numFmtId="165" fontId="20" fillId="0" borderId="24" xfId="0" applyNumberFormat="1" applyFont="1" applyBorder="1" applyAlignment="1">
      <alignment horizontal="center" wrapText="1"/>
    </xf>
    <xf numFmtId="165" fontId="25" fillId="0" borderId="24" xfId="0" applyNumberFormat="1" applyFont="1" applyBorder="1" applyAlignment="1">
      <alignment horizontal="center" wrapText="1"/>
    </xf>
    <xf numFmtId="165" fontId="21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 wrapText="1"/>
    </xf>
    <xf numFmtId="0" fontId="23" fillId="0" borderId="24" xfId="0" applyFont="1" applyFill="1" applyBorder="1" applyAlignment="1">
      <alignment horizontal="left" vertical="center" wrapText="1"/>
    </xf>
    <xf numFmtId="164" fontId="2" fillId="0" borderId="45" xfId="26" applyNumberFormat="1" applyBorder="1" applyAlignment="1">
      <alignment horizontal="center" vertical="center"/>
    </xf>
    <xf numFmtId="164" fontId="2" fillId="0" borderId="22" xfId="26" applyNumberFormat="1" applyBorder="1" applyAlignment="1">
      <alignment horizontal="center" vertical="center"/>
    </xf>
    <xf numFmtId="164" fontId="17" fillId="0" borderId="22" xfId="26" applyNumberFormat="1" applyFont="1" applyBorder="1" applyAlignment="1">
      <alignment horizontal="center" vertical="center"/>
    </xf>
    <xf numFmtId="164" fontId="2" fillId="0" borderId="23" xfId="26" applyNumberFormat="1" applyBorder="1" applyAlignment="1">
      <alignment horizontal="center" vertical="center"/>
    </xf>
    <xf numFmtId="165" fontId="25" fillId="0" borderId="24" xfId="0" applyNumberFormat="1" applyFont="1" applyBorder="1" applyAlignment="1">
      <alignment horizontal="center"/>
    </xf>
    <xf numFmtId="0" fontId="21" fillId="3" borderId="12" xfId="24" applyFont="1" applyFill="1" applyBorder="1" applyAlignment="1" applyProtection="1">
      <alignment horizontal="left" vertical="center" wrapText="1"/>
      <protection/>
    </xf>
    <xf numFmtId="165" fontId="21" fillId="0" borderId="73" xfId="25" applyNumberFormat="1" applyFont="1" applyFill="1" applyBorder="1" applyAlignment="1" applyProtection="1">
      <alignment horizontal="center" vertical="center" wrapText="1"/>
      <protection/>
    </xf>
    <xf numFmtId="165" fontId="21" fillId="0" borderId="73" xfId="24" applyNumberFormat="1" applyFont="1" applyFill="1" applyBorder="1" applyAlignment="1" applyProtection="1">
      <alignment horizontal="center" vertical="center" wrapText="1"/>
      <protection/>
    </xf>
    <xf numFmtId="164" fontId="21" fillId="0" borderId="73" xfId="27" applyNumberFormat="1" applyFont="1" applyFill="1" applyBorder="1" applyAlignment="1" applyProtection="1">
      <alignment horizontal="center" vertical="center"/>
      <protection/>
    </xf>
    <xf numFmtId="165" fontId="25" fillId="0" borderId="25" xfId="0" applyNumberFormat="1" applyFont="1" applyBorder="1" applyAlignment="1">
      <alignment horizont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20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21" fillId="0" borderId="10" xfId="27" applyNumberFormat="1" applyFont="1" applyFill="1" applyBorder="1" applyAlignment="1" applyProtection="1">
      <alignment horizontal="center" vertical="center" wrapText="1"/>
      <protection/>
    </xf>
    <xf numFmtId="0" fontId="21" fillId="0" borderId="0" xfId="24" applyFont="1" applyBorder="1" applyAlignment="1" applyProtection="1">
      <alignment wrapText="1"/>
      <protection/>
    </xf>
    <xf numFmtId="164" fontId="21" fillId="0" borderId="12" xfId="27" applyNumberFormat="1" applyFont="1" applyFill="1" applyBorder="1" applyAlignment="1" applyProtection="1">
      <alignment horizontal="center" vertical="center" wrapText="1"/>
      <protection/>
    </xf>
    <xf numFmtId="164" fontId="21" fillId="0" borderId="14" xfId="27" applyNumberFormat="1" applyFont="1" applyFill="1" applyBorder="1" applyAlignment="1" applyProtection="1">
      <alignment horizontal="center" vertical="center" wrapText="1"/>
      <protection/>
    </xf>
    <xf numFmtId="165" fontId="1" fillId="0" borderId="33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3" fontId="15" fillId="0" borderId="25" xfId="0" applyNumberFormat="1" applyFont="1" applyBorder="1"/>
    <xf numFmtId="165" fontId="21" fillId="0" borderId="9" xfId="0" applyNumberFormat="1" applyFont="1" applyBorder="1" applyAlignment="1">
      <alignment horizontal="center" vertical="center"/>
    </xf>
    <xf numFmtId="165" fontId="21" fillId="0" borderId="61" xfId="0" applyNumberFormat="1" applyFont="1" applyBorder="1" applyAlignment="1">
      <alignment horizontal="center" vertical="center"/>
    </xf>
    <xf numFmtId="165" fontId="25" fillId="0" borderId="61" xfId="0" applyNumberFormat="1" applyFont="1" applyBorder="1" applyAlignment="1">
      <alignment horizontal="center" vertical="center"/>
    </xf>
    <xf numFmtId="164" fontId="2" fillId="0" borderId="25" xfId="26" applyNumberFormat="1" applyBorder="1" applyAlignment="1">
      <alignment horizontal="center" vertical="center"/>
    </xf>
    <xf numFmtId="164" fontId="2" fillId="0" borderId="26" xfId="26" applyNumberFormat="1" applyBorder="1" applyAlignment="1">
      <alignment horizontal="center" vertical="center"/>
    </xf>
    <xf numFmtId="164" fontId="17" fillId="0" borderId="26" xfId="26" applyNumberFormat="1" applyFont="1" applyBorder="1" applyAlignment="1">
      <alignment horizontal="center" vertical="center"/>
    </xf>
    <xf numFmtId="164" fontId="2" fillId="0" borderId="27" xfId="26" applyNumberForma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3" fontId="15" fillId="0" borderId="44" xfId="0" applyNumberFormat="1" applyFont="1" applyBorder="1"/>
    <xf numFmtId="3" fontId="15" fillId="0" borderId="45" xfId="0" applyNumberFormat="1" applyFont="1" applyBorder="1"/>
    <xf numFmtId="165" fontId="21" fillId="0" borderId="25" xfId="24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/>
    <xf numFmtId="0" fontId="0" fillId="2" borderId="62" xfId="0" applyFill="1" applyBorder="1"/>
    <xf numFmtId="0" fontId="0" fillId="2" borderId="0" xfId="0" applyFill="1" applyBorder="1"/>
    <xf numFmtId="0" fontId="0" fillId="2" borderId="77" xfId="0" applyFill="1" applyBorder="1"/>
    <xf numFmtId="0" fontId="0" fillId="2" borderId="2" xfId="0" applyFill="1" applyBorder="1"/>
    <xf numFmtId="0" fontId="0" fillId="2" borderId="78" xfId="0" applyFill="1" applyBorder="1"/>
    <xf numFmtId="164" fontId="2" fillId="0" borderId="79" xfId="26" applyNumberFormat="1" applyBorder="1" applyAlignment="1">
      <alignment horizontal="center" vertical="center"/>
    </xf>
    <xf numFmtId="164" fontId="2" fillId="0" borderId="80" xfId="26" applyNumberFormat="1" applyBorder="1" applyAlignment="1">
      <alignment horizontal="center" vertical="center"/>
    </xf>
    <xf numFmtId="164" fontId="17" fillId="0" borderId="80" xfId="26" applyNumberFormat="1" applyFont="1" applyBorder="1" applyAlignment="1">
      <alignment horizontal="center" vertical="center"/>
    </xf>
    <xf numFmtId="164" fontId="2" fillId="0" borderId="81" xfId="26" applyNumberForma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 wrapText="1"/>
      <protection/>
    </xf>
    <xf numFmtId="0" fontId="20" fillId="0" borderId="0" xfId="20" applyFont="1" applyBorder="1" applyAlignment="1">
      <alignment horizontal="left" vertical="center"/>
      <protection/>
    </xf>
    <xf numFmtId="165" fontId="20" fillId="0" borderId="0" xfId="20" applyNumberFormat="1" applyFont="1" applyBorder="1" applyAlignment="1">
      <alignment horizontal="center"/>
      <protection/>
    </xf>
    <xf numFmtId="0" fontId="10" fillId="0" borderId="0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/>
      <protection/>
    </xf>
    <xf numFmtId="0" fontId="20" fillId="0" borderId="0" xfId="20" applyFont="1" applyBorder="1">
      <alignment/>
      <protection/>
    </xf>
    <xf numFmtId="0" fontId="22" fillId="0" borderId="0" xfId="20" applyFont="1" applyFill="1" applyBorder="1" applyAlignment="1">
      <alignment horizontal="left" vertical="center" wrapText="1"/>
      <protection/>
    </xf>
    <xf numFmtId="165" fontId="25" fillId="0" borderId="0" xfId="20" applyNumberFormat="1" applyFont="1" applyBorder="1" applyAlignment="1">
      <alignment horizontal="center"/>
      <protection/>
    </xf>
    <xf numFmtId="0" fontId="20" fillId="0" borderId="0" xfId="20" applyFont="1" applyFill="1" applyBorder="1" applyAlignment="1">
      <alignment horizontal="center"/>
      <protection/>
    </xf>
    <xf numFmtId="164" fontId="2" fillId="0" borderId="0" xfId="26" applyNumberFormat="1" applyBorder="1" applyAlignment="1">
      <alignment horizontal="center" vertical="center"/>
    </xf>
    <xf numFmtId="164" fontId="17" fillId="0" borderId="0" xfId="26" applyNumberFormat="1" applyFont="1" applyBorder="1" applyAlignment="1">
      <alignment horizontal="center" vertical="center"/>
    </xf>
    <xf numFmtId="164" fontId="20" fillId="0" borderId="0" xfId="20" applyNumberFormat="1" applyFont="1" applyBorder="1">
      <alignment/>
      <protection/>
    </xf>
    <xf numFmtId="0" fontId="0" fillId="0" borderId="0" xfId="0" applyBorder="1"/>
    <xf numFmtId="0" fontId="30" fillId="0" borderId="0" xfId="0" applyFont="1"/>
    <xf numFmtId="0" fontId="12" fillId="0" borderId="2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6" fillId="0" borderId="0" xfId="21" applyAlignment="1" applyProtection="1">
      <alignment/>
      <protection/>
    </xf>
    <xf numFmtId="0" fontId="5" fillId="0" borderId="9" xfId="0" applyFont="1" applyBorder="1"/>
    <xf numFmtId="0" fontId="0" fillId="0" borderId="18" xfId="0" applyBorder="1"/>
    <xf numFmtId="0" fontId="0" fillId="0" borderId="19" xfId="0" applyBorder="1"/>
    <xf numFmtId="0" fontId="17" fillId="0" borderId="19" xfId="0" applyFont="1" applyBorder="1"/>
    <xf numFmtId="0" fontId="0" fillId="0" borderId="20" xfId="0" applyBorder="1"/>
    <xf numFmtId="0" fontId="5" fillId="0" borderId="11" xfId="0" applyFont="1" applyBorder="1"/>
    <xf numFmtId="0" fontId="0" fillId="0" borderId="15" xfId="0" applyBorder="1"/>
    <xf numFmtId="0" fontId="0" fillId="0" borderId="16" xfId="0" applyBorder="1"/>
    <xf numFmtId="0" fontId="17" fillId="0" borderId="16" xfId="0" applyFont="1" applyBorder="1"/>
    <xf numFmtId="0" fontId="0" fillId="0" borderId="17" xfId="0" applyBorder="1"/>
    <xf numFmtId="0" fontId="5" fillId="0" borderId="0" xfId="0" applyFont="1" applyAlignment="1">
      <alignment horizontal="right"/>
    </xf>
    <xf numFmtId="0" fontId="5" fillId="0" borderId="24" xfId="0" applyFont="1" applyBorder="1"/>
    <xf numFmtId="0" fontId="5" fillId="0" borderId="53" xfId="0" applyFont="1" applyBorder="1"/>
    <xf numFmtId="0" fontId="5" fillId="0" borderId="26" xfId="0" applyFont="1" applyBorder="1"/>
    <xf numFmtId="0" fontId="17" fillId="0" borderId="26" xfId="0" applyFont="1" applyBorder="1"/>
    <xf numFmtId="0" fontId="5" fillId="0" borderId="27" xfId="0" applyFont="1" applyBorder="1"/>
    <xf numFmtId="0" fontId="5" fillId="0" borderId="0" xfId="0" applyFont="1"/>
    <xf numFmtId="164" fontId="5" fillId="0" borderId="25" xfId="26" applyNumberFormat="1" applyFont="1" applyBorder="1" applyAlignment="1">
      <alignment horizontal="right" vertical="center"/>
    </xf>
    <xf numFmtId="164" fontId="5" fillId="0" borderId="26" xfId="26" applyNumberFormat="1" applyFont="1" applyBorder="1" applyAlignment="1">
      <alignment horizontal="right" vertical="center"/>
    </xf>
    <xf numFmtId="164" fontId="17" fillId="0" borderId="26" xfId="26" applyNumberFormat="1" applyFont="1" applyBorder="1" applyAlignment="1">
      <alignment horizontal="right" vertical="center"/>
    </xf>
    <xf numFmtId="164" fontId="5" fillId="0" borderId="27" xfId="26" applyNumberFormat="1" applyFont="1" applyBorder="1" applyAlignment="1">
      <alignment horizontal="right" vertical="center"/>
    </xf>
    <xf numFmtId="0" fontId="5" fillId="0" borderId="44" xfId="0" applyFont="1" applyBorder="1"/>
    <xf numFmtId="0" fontId="5" fillId="0" borderId="32" xfId="0" applyFont="1" applyBorder="1"/>
    <xf numFmtId="0" fontId="5" fillId="0" borderId="45" xfId="0" applyFont="1" applyBorder="1"/>
    <xf numFmtId="0" fontId="0" fillId="0" borderId="22" xfId="0" applyBorder="1"/>
    <xf numFmtId="0" fontId="17" fillId="0" borderId="22" xfId="0" applyFont="1" applyBorder="1"/>
    <xf numFmtId="0" fontId="0" fillId="0" borderId="23" xfId="0" applyBorder="1"/>
    <xf numFmtId="0" fontId="5" fillId="0" borderId="28" xfId="0" applyFont="1" applyBorder="1"/>
    <xf numFmtId="0" fontId="5" fillId="0" borderId="29" xfId="0" applyFont="1" applyBorder="1"/>
    <xf numFmtId="0" fontId="17" fillId="0" borderId="29" xfId="0" applyFont="1" applyBorder="1"/>
    <xf numFmtId="0" fontId="5" fillId="0" borderId="30" xfId="0" applyFont="1" applyBorder="1"/>
    <xf numFmtId="0" fontId="5" fillId="0" borderId="13" xfId="0" applyFont="1" applyBorder="1"/>
    <xf numFmtId="0" fontId="0" fillId="0" borderId="21" xfId="0" applyBorder="1"/>
    <xf numFmtId="0" fontId="5" fillId="0" borderId="82" xfId="0" applyFont="1" applyBorder="1"/>
    <xf numFmtId="0" fontId="5" fillId="0" borderId="83" xfId="0" applyFont="1" applyBorder="1"/>
    <xf numFmtId="164" fontId="5" fillId="0" borderId="25" xfId="26" applyNumberFormat="1" applyFont="1" applyBorder="1" applyAlignment="1">
      <alignment horizontal="center" vertical="center"/>
    </xf>
    <xf numFmtId="164" fontId="5" fillId="0" borderId="26" xfId="26" applyNumberFormat="1" applyFont="1" applyBorder="1" applyAlignment="1">
      <alignment horizontal="center" vertical="center"/>
    </xf>
    <xf numFmtId="164" fontId="5" fillId="0" borderId="27" xfId="26" applyNumberFormat="1" applyFont="1" applyBorder="1" applyAlignment="1">
      <alignment horizontal="center" vertical="center"/>
    </xf>
    <xf numFmtId="0" fontId="5" fillId="0" borderId="39" xfId="0" applyFont="1" applyBorder="1"/>
    <xf numFmtId="0" fontId="0" fillId="0" borderId="41" xfId="0" applyBorder="1"/>
    <xf numFmtId="0" fontId="0" fillId="0" borderId="42" xfId="0" applyBorder="1"/>
    <xf numFmtId="0" fontId="17" fillId="0" borderId="42" xfId="0" applyFont="1" applyBorder="1"/>
    <xf numFmtId="0" fontId="0" fillId="0" borderId="43" xfId="0" applyBorder="1"/>
    <xf numFmtId="0" fontId="0" fillId="0" borderId="84" xfId="0" applyBorder="1"/>
    <xf numFmtId="0" fontId="0" fillId="0" borderId="85" xfId="0" applyBorder="1"/>
    <xf numFmtId="0" fontId="17" fillId="0" borderId="85" xfId="0" applyFont="1" applyBorder="1"/>
    <xf numFmtId="0" fontId="0" fillId="0" borderId="86" xfId="0" applyBorder="1"/>
    <xf numFmtId="0" fontId="27" fillId="0" borderId="0" xfId="20" applyFont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12" fillId="0" borderId="87" xfId="20" applyFont="1" applyBorder="1" applyAlignment="1">
      <alignment horizontal="center" vertical="center"/>
      <protection/>
    </xf>
    <xf numFmtId="0" fontId="12" fillId="0" borderId="88" xfId="20" applyFont="1" applyBorder="1" applyAlignment="1">
      <alignment horizontal="center" vertical="center"/>
      <protection/>
    </xf>
    <xf numFmtId="0" fontId="12" fillId="0" borderId="89" xfId="20" applyFont="1" applyBorder="1" applyAlignment="1">
      <alignment horizontal="center" vertical="center"/>
      <protection/>
    </xf>
    <xf numFmtId="10" fontId="11" fillId="0" borderId="62" xfId="26" applyNumberFormat="1" applyFont="1" applyFill="1" applyBorder="1" applyAlignment="1" applyProtection="1">
      <alignment horizontal="center" vertical="center" wrapText="1"/>
      <protection/>
    </xf>
    <xf numFmtId="10" fontId="11" fillId="0" borderId="90" xfId="26" applyNumberFormat="1" applyFont="1" applyFill="1" applyBorder="1" applyAlignment="1" applyProtection="1">
      <alignment horizontal="center" vertical="center" wrapText="1"/>
      <protection/>
    </xf>
    <xf numFmtId="0" fontId="11" fillId="0" borderId="62" xfId="20" applyFont="1" applyBorder="1" applyAlignment="1">
      <alignment horizontal="center" vertical="center" wrapText="1"/>
      <protection/>
    </xf>
    <xf numFmtId="0" fontId="11" fillId="0" borderId="90" xfId="20" applyFont="1" applyBorder="1" applyAlignment="1">
      <alignment horizontal="center" vertical="center" wrapText="1"/>
      <protection/>
    </xf>
    <xf numFmtId="0" fontId="11" fillId="0" borderId="91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wrapText="1"/>
      <protection/>
    </xf>
    <xf numFmtId="0" fontId="11" fillId="0" borderId="61" xfId="20" applyFont="1" applyBorder="1" applyAlignment="1">
      <alignment horizontal="center" vertical="center" wrapText="1"/>
      <protection/>
    </xf>
    <xf numFmtId="0" fontId="11" fillId="0" borderId="82" xfId="20" applyFont="1" applyBorder="1" applyAlignment="1">
      <alignment horizontal="center" vertical="center" wrapText="1"/>
      <protection/>
    </xf>
    <xf numFmtId="0" fontId="11" fillId="0" borderId="92" xfId="20" applyFont="1" applyBorder="1" applyAlignment="1">
      <alignment horizontal="center" vertical="center" wrapText="1"/>
      <protection/>
    </xf>
    <xf numFmtId="0" fontId="11" fillId="0" borderId="72" xfId="20" applyFont="1" applyBorder="1" applyAlignment="1">
      <alignment horizontal="center" vertical="center" wrapText="1"/>
      <protection/>
    </xf>
    <xf numFmtId="0" fontId="11" fillId="0" borderId="79" xfId="20" applyFont="1" applyBorder="1" applyAlignment="1">
      <alignment horizontal="center" vertical="center" wrapText="1"/>
      <protection/>
    </xf>
    <xf numFmtId="0" fontId="11" fillId="0" borderId="64" xfId="20" applyFont="1" applyBorder="1" applyAlignment="1">
      <alignment horizontal="center" vertical="center" wrapText="1"/>
      <protection/>
    </xf>
    <xf numFmtId="0" fontId="11" fillId="0" borderId="67" xfId="20" applyFont="1" applyBorder="1" applyAlignment="1">
      <alignment horizontal="center" vertical="center" wrapText="1"/>
      <protection/>
    </xf>
    <xf numFmtId="10" fontId="11" fillId="0" borderId="64" xfId="26" applyNumberFormat="1" applyFont="1" applyFill="1" applyBorder="1" applyAlignment="1" applyProtection="1">
      <alignment horizontal="center" vertical="center" wrapText="1"/>
      <protection/>
    </xf>
    <xf numFmtId="10" fontId="11" fillId="0" borderId="67" xfId="26" applyNumberFormat="1" applyFont="1" applyFill="1" applyBorder="1" applyAlignment="1" applyProtection="1">
      <alignment horizontal="center" vertical="center" wrapText="1"/>
      <protection/>
    </xf>
    <xf numFmtId="0" fontId="11" fillId="0" borderId="65" xfId="20" applyFont="1" applyBorder="1" applyAlignment="1">
      <alignment horizontal="center" vertical="center" wrapText="1"/>
      <protection/>
    </xf>
    <xf numFmtId="0" fontId="11" fillId="0" borderId="68" xfId="20" applyFont="1" applyBorder="1" applyAlignment="1">
      <alignment horizontal="center" vertical="center" wrapText="1"/>
      <protection/>
    </xf>
    <xf numFmtId="0" fontId="11" fillId="0" borderId="4" xfId="20" applyFont="1" applyBorder="1" applyAlignment="1">
      <alignment horizontal="center" vertical="center" wrapText="1"/>
      <protection/>
    </xf>
    <xf numFmtId="0" fontId="11" fillId="0" borderId="5" xfId="20" applyFont="1" applyBorder="1" applyAlignment="1">
      <alignment horizontal="center" vertical="center" wrapText="1"/>
      <protection/>
    </xf>
    <xf numFmtId="0" fontId="11" fillId="0" borderId="93" xfId="20" applyFont="1" applyBorder="1" applyAlignment="1">
      <alignment horizontal="center" vertical="center" wrapText="1"/>
      <protection/>
    </xf>
    <xf numFmtId="0" fontId="11" fillId="0" borderId="63" xfId="20" applyFont="1" applyBorder="1" applyAlignment="1">
      <alignment horizontal="center" vertical="center" wrapText="1"/>
      <protection/>
    </xf>
    <xf numFmtId="0" fontId="11" fillId="0" borderId="94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11" fillId="0" borderId="95" xfId="20" applyFont="1" applyBorder="1" applyAlignment="1">
      <alignment horizontal="center" vertical="center" wrapText="1"/>
      <protection/>
    </xf>
    <xf numFmtId="10" fontId="11" fillId="0" borderId="95" xfId="26" applyNumberFormat="1" applyFont="1" applyFill="1" applyBorder="1" applyAlignment="1" applyProtection="1">
      <alignment horizontal="center" vertical="center" wrapText="1"/>
      <protection/>
    </xf>
    <xf numFmtId="0" fontId="11" fillId="0" borderId="96" xfId="20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/>
      <protection/>
    </xf>
    <xf numFmtId="0" fontId="12" fillId="0" borderId="62" xfId="20" applyFont="1" applyBorder="1" applyAlignment="1">
      <alignment horizontal="center" vertical="center"/>
      <protection/>
    </xf>
    <xf numFmtId="0" fontId="11" fillId="0" borderId="97" xfId="20" applyFont="1" applyBorder="1" applyAlignment="1">
      <alignment horizontal="center" vertical="center" wrapText="1"/>
      <protection/>
    </xf>
    <xf numFmtId="0" fontId="11" fillId="0" borderId="98" xfId="20" applyFont="1" applyBorder="1" applyAlignment="1">
      <alignment horizontal="center" vertical="center" wrapText="1"/>
      <protection/>
    </xf>
    <xf numFmtId="10" fontId="11" fillId="0" borderId="3" xfId="26" applyNumberFormat="1" applyFont="1" applyFill="1" applyBorder="1" applyAlignment="1" applyProtection="1">
      <alignment horizontal="center" vertical="center" wrapText="1"/>
      <protection/>
    </xf>
    <xf numFmtId="10" fontId="11" fillId="0" borderId="99" xfId="26" applyNumberFormat="1" applyFont="1" applyFill="1" applyBorder="1" applyAlignment="1" applyProtection="1">
      <alignment horizontal="center" vertical="center" wrapText="1"/>
      <protection/>
    </xf>
    <xf numFmtId="0" fontId="11" fillId="0" borderId="28" xfId="20" applyFont="1" applyBorder="1" applyAlignment="1">
      <alignment horizontal="center" vertical="center" wrapText="1"/>
      <protection/>
    </xf>
    <xf numFmtId="0" fontId="11" fillId="0" borderId="100" xfId="20" applyFont="1" applyBorder="1" applyAlignment="1">
      <alignment horizontal="center" vertical="center" wrapText="1"/>
      <protection/>
    </xf>
    <xf numFmtId="0" fontId="11" fillId="0" borderId="101" xfId="20" applyFont="1" applyBorder="1" applyAlignment="1">
      <alignment horizontal="center" vertical="center" wrapText="1"/>
      <protection/>
    </xf>
    <xf numFmtId="0" fontId="11" fillId="0" borderId="29" xfId="20" applyFont="1" applyBorder="1" applyAlignment="1">
      <alignment horizontal="center" vertical="center" wrapText="1"/>
      <protection/>
    </xf>
    <xf numFmtId="0" fontId="11" fillId="0" borderId="30" xfId="20" applyFont="1" applyBorder="1" applyAlignment="1">
      <alignment horizontal="center" vertical="center" wrapText="1"/>
      <protection/>
    </xf>
    <xf numFmtId="10" fontId="11" fillId="0" borderId="29" xfId="2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10" fontId="11" fillId="0" borderId="61" xfId="26" applyNumberFormat="1" applyFont="1" applyFill="1" applyBorder="1" applyAlignment="1" applyProtection="1">
      <alignment horizontal="center" vertical="center" wrapText="1"/>
      <protection/>
    </xf>
    <xf numFmtId="10" fontId="11" fillId="0" borderId="97" xfId="26" applyNumberFormat="1" applyFont="1" applyFill="1" applyBorder="1" applyAlignment="1" applyProtection="1">
      <alignment horizontal="center" vertical="center" wrapText="1"/>
      <protection/>
    </xf>
    <xf numFmtId="0" fontId="11" fillId="0" borderId="97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10" fontId="11" fillId="0" borderId="80" xfId="26" applyNumberFormat="1" applyFont="1" applyFill="1" applyBorder="1" applyAlignment="1" applyProtection="1">
      <alignment horizontal="center" vertical="center" wrapText="1"/>
      <protection/>
    </xf>
    <xf numFmtId="0" fontId="11" fillId="0" borderId="8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Lien hypertexte" xfId="21"/>
    <cellStyle name="Normal 2" xfId="22"/>
    <cellStyle name="Normal 3" xfId="23"/>
    <cellStyle name="Normal_calcul siéges cts et cti " xfId="24"/>
    <cellStyle name="Normal_Calcul sièges cts et cti  (2)" xfId="25"/>
    <cellStyle name="Pourcentage 2" xfId="26"/>
    <cellStyle name="Pourcentage_calcul siéges cts et cti 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styles" Target="styles.xml" /><Relationship Id="rId109" Type="http://schemas.openxmlformats.org/officeDocument/2006/relationships/sharedStrings" Target="sharedStrings.xml" /><Relationship Id="rId110" Type="http://schemas.openxmlformats.org/officeDocument/2006/relationships/externalLink" Target="externalLinks/externalLink1.xml" /><Relationship Id="rId1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A Corse du Sud'!L1C1" /><Relationship Id="rId2" Type="http://schemas.openxmlformats.org/officeDocument/2006/relationships/hyperlink" Target="#'2B Haute Corse'!L1C1" /><Relationship Id="rId3" Type="http://schemas.openxmlformats.org/officeDocument/2006/relationships/hyperlink" Target="#'13 Bouches du Rh&#244;ne'!L1C1" /><Relationship Id="rId4" Type="http://schemas.openxmlformats.org/officeDocument/2006/relationships/hyperlink" Target="#'84 Vaucluse'!L1C1" /><Relationship Id="rId5" Type="http://schemas.openxmlformats.org/officeDocument/2006/relationships/hyperlink" Target="#'83 Var'!L1C1" /><Relationship Id="rId6" Type="http://schemas.openxmlformats.org/officeDocument/2006/relationships/hyperlink" Target="#'04 Alpes de Haute Provence'!L1C1" /><Relationship Id="rId7" Type="http://schemas.openxmlformats.org/officeDocument/2006/relationships/hyperlink" Target="#'06 Alpes Maritimes'!L1C1" /><Relationship Id="rId8" Type="http://schemas.openxmlformats.org/officeDocument/2006/relationships/hyperlink" Target="#'05'!L1C1" /><Relationship Id="rId9" Type="http://schemas.openxmlformats.org/officeDocument/2006/relationships/hyperlink" Target="#'48 loz&#232;re'!L1C1" /><Relationship Id="rId10" Type="http://schemas.openxmlformats.org/officeDocument/2006/relationships/hyperlink" Target="#'03 Allier'!L1C1" /><Relationship Id="rId11" Type="http://schemas.openxmlformats.org/officeDocument/2006/relationships/hyperlink" Target="#'30 Gard'!L1C1" /><Relationship Id="rId12" Type="http://schemas.openxmlformats.org/officeDocument/2006/relationships/hyperlink" Target="#'11 Aude'!L1C1" /><Relationship Id="rId13" Type="http://schemas.openxmlformats.org/officeDocument/2006/relationships/hyperlink" Target="#'34 H&#233;rault'!L1C1" /><Relationship Id="rId14" Type="http://schemas.openxmlformats.org/officeDocument/2006/relationships/hyperlink" Target="#'66 Pyr&#233;n&#233;es Orientales'!L1C1" /><Relationship Id="rId15" Type="http://schemas.openxmlformats.org/officeDocument/2006/relationships/hyperlink" Target="#'15 Cantal'!L1C1" /><Relationship Id="rId16" Type="http://schemas.openxmlformats.org/officeDocument/2006/relationships/hyperlink" Target="#'43 Haute Loire'!L1C1" /><Relationship Id="rId17" Type="http://schemas.openxmlformats.org/officeDocument/2006/relationships/hyperlink" Target="#'63 Puy de D&#244;me'!L1C1" /><Relationship Id="rId18" Type="http://schemas.openxmlformats.org/officeDocument/2006/relationships/hyperlink" Target="#'65 Hautes Pyr&#233;n&#233;es'!L1C1" /><Relationship Id="rId19" Type="http://schemas.openxmlformats.org/officeDocument/2006/relationships/hyperlink" Target="#'64 Pyr&#233;n&#233;es Atlantiques'!L1C1" /><Relationship Id="rId20" Type="http://schemas.openxmlformats.org/officeDocument/2006/relationships/hyperlink" Target="#'40 Landes'!L1C1" /><Relationship Id="rId21" Type="http://schemas.openxmlformats.org/officeDocument/2006/relationships/hyperlink" Target="#'33 Gironde'!L1C1" /><Relationship Id="rId22" Type="http://schemas.openxmlformats.org/officeDocument/2006/relationships/hyperlink" Target="#'24 Dordogne'!L1C1" /><Relationship Id="rId23" Type="http://schemas.openxmlformats.org/officeDocument/2006/relationships/hyperlink" Target="#'47 Lot et Garonne'!L1C1" /><Relationship Id="rId24" Type="http://schemas.openxmlformats.org/officeDocument/2006/relationships/hyperlink" Target="#'46 Lot'!L1C1" /><Relationship Id="rId25" Type="http://schemas.openxmlformats.org/officeDocument/2006/relationships/hyperlink" Target="#'09 Ari&#232;ge'!L1C1" /><Relationship Id="rId26" Type="http://schemas.openxmlformats.org/officeDocument/2006/relationships/hyperlink" Target="#'32 Gers'!L1C1" /><Relationship Id="rId27" Type="http://schemas.openxmlformats.org/officeDocument/2006/relationships/hyperlink" Target="#'31 Haute Garonne'!L1C1" /><Relationship Id="rId28" Type="http://schemas.openxmlformats.org/officeDocument/2006/relationships/hyperlink" Target="#'82 Tarn et Garonne'!L1C1" /><Relationship Id="rId29" Type="http://schemas.openxmlformats.org/officeDocument/2006/relationships/hyperlink" Target="#'12 Aveyron'!L1C1" /><Relationship Id="rId30" Type="http://schemas.openxmlformats.org/officeDocument/2006/relationships/hyperlink" Target="#'81 Tarn'!L1C1" /><Relationship Id="rId31" Type="http://schemas.openxmlformats.org/officeDocument/2006/relationships/hyperlink" Target="#'01 Ain'!L1C1" /><Relationship Id="rId32" Type="http://schemas.openxmlformats.org/officeDocument/2006/relationships/hyperlink" Target="#'38 Is&#232;re'!L1C1" /><Relationship Id="rId33" Type="http://schemas.openxmlformats.org/officeDocument/2006/relationships/hyperlink" Target="#'74 Haute Savoie'!L1C1" /><Relationship Id="rId34" Type="http://schemas.openxmlformats.org/officeDocument/2006/relationships/hyperlink" Target="#'42 Loire'!L1C1" /><Relationship Id="rId35" Type="http://schemas.openxmlformats.org/officeDocument/2006/relationships/hyperlink" Target="#'69 Rh&#244;ne'!L1C1" /><Relationship Id="rId36" Type="http://schemas.openxmlformats.org/officeDocument/2006/relationships/hyperlink" Target="#'73 Savoie'!L1C1" /><Relationship Id="rId37" Type="http://schemas.openxmlformats.org/officeDocument/2006/relationships/hyperlink" Target="#'07 Ardeche'!L1C1" /><Relationship Id="rId38" Type="http://schemas.openxmlformats.org/officeDocument/2006/relationships/hyperlink" Target="#'26 Dr&#244;me'!L1C1" /><Relationship Id="rId39" Type="http://schemas.openxmlformats.org/officeDocument/2006/relationships/hyperlink" Target="#'17 Charentes Maritimes'!L1C1" /><Relationship Id="rId40" Type="http://schemas.openxmlformats.org/officeDocument/2006/relationships/hyperlink" Target="#'19 Corr&#232;ze'!L1C1" /><Relationship Id="rId41" Type="http://schemas.openxmlformats.org/officeDocument/2006/relationships/hyperlink" Target="#'23 Creuse'!L1C1" /><Relationship Id="rId42" Type="http://schemas.openxmlformats.org/officeDocument/2006/relationships/hyperlink" Target="#'87 Haute Vienne'!L1C1" /><Relationship Id="rId43" Type="http://schemas.openxmlformats.org/officeDocument/2006/relationships/hyperlink" Target="#'86 Vienne'!L1C1" /><Relationship Id="rId44" Type="http://schemas.openxmlformats.org/officeDocument/2006/relationships/hyperlink" Target="#'16 Charentes'!L1C1" /><Relationship Id="rId45" Type="http://schemas.openxmlformats.org/officeDocument/2006/relationships/hyperlink" Target="#'79 Deux S&#232;vres'!L1C1" /><Relationship Id="rId46" Type="http://schemas.openxmlformats.org/officeDocument/2006/relationships/hyperlink" Target="#'22 C&#244;tes d''Armor'!L1C1" /><Relationship Id="rId47" Type="http://schemas.openxmlformats.org/officeDocument/2006/relationships/hyperlink" Target="#'85 Vend&#233;e'!L1C1" /><Relationship Id="rId48" Type="http://schemas.openxmlformats.org/officeDocument/2006/relationships/hyperlink" Target="#'50 Manche'!L1C1" /><Relationship Id="rId49" Type="http://schemas.openxmlformats.org/officeDocument/2006/relationships/hyperlink" Target="#'56 Morbihan'!L1C1" /><Relationship Id="rId50" Type="http://schemas.openxmlformats.org/officeDocument/2006/relationships/hyperlink" Target="#'29 Finist&#232;re'!L1C1" /><Relationship Id="rId51" Type="http://schemas.openxmlformats.org/officeDocument/2006/relationships/hyperlink" Target="#'35 Ile et Vilaine'!L1C1" /><Relationship Id="rId52" Type="http://schemas.openxmlformats.org/officeDocument/2006/relationships/hyperlink" Target="#'44 Loire atlantique'!L1C1" /><Relationship Id="rId53" Type="http://schemas.openxmlformats.org/officeDocument/2006/relationships/hyperlink" Target="#'49 Maine et Loire'!L1C1" /><Relationship Id="rId54" Type="http://schemas.openxmlformats.org/officeDocument/2006/relationships/hyperlink" Target="#'72 Sarthe'!L1C1" /><Relationship Id="rId55" Type="http://schemas.openxmlformats.org/officeDocument/2006/relationships/hyperlink" Target="#'53 Mayenne'!L1C1" /><Relationship Id="rId56" Type="http://schemas.openxmlformats.org/officeDocument/2006/relationships/hyperlink" Target="#'14 Calvados'!L1C1" /><Relationship Id="rId57" Type="http://schemas.openxmlformats.org/officeDocument/2006/relationships/hyperlink" Target="#'61 Orne'!L1C1" /><Relationship Id="rId58" Type="http://schemas.openxmlformats.org/officeDocument/2006/relationships/hyperlink" Target="#'28 Eure et Loir'!L1C1" /><Relationship Id="rId59" Type="http://schemas.openxmlformats.org/officeDocument/2006/relationships/hyperlink" Target="#'89 Yonne'!L1C1" /><Relationship Id="rId60" Type="http://schemas.openxmlformats.org/officeDocument/2006/relationships/hyperlink" Target="#'70 Haute Sa&#244;ne'!L1C1" /><Relationship Id="rId61" Type="http://schemas.openxmlformats.org/officeDocument/2006/relationships/hyperlink" Target="#'76 Seine Maritime'!L1C1" /><Relationship Id="rId62" Type="http://schemas.openxmlformats.org/officeDocument/2006/relationships/hyperlink" Target="#'27 Eure'!L1C1" /><Relationship Id="rId63" Type="http://schemas.openxmlformats.org/officeDocument/2006/relationships/hyperlink" Target="#'37 Indre et Loire'!L1C1" /><Relationship Id="rId64" Type="http://schemas.openxmlformats.org/officeDocument/2006/relationships/hyperlink" Target="#'45 Loiret'!L1C1" /><Relationship Id="rId65" Type="http://schemas.openxmlformats.org/officeDocument/2006/relationships/hyperlink" Target="#'36 Indre'!L1C1" /><Relationship Id="rId66" Type="http://schemas.openxmlformats.org/officeDocument/2006/relationships/hyperlink" Target="#'41 Loir et Cher'!L1C1" /><Relationship Id="rId67" Type="http://schemas.openxmlformats.org/officeDocument/2006/relationships/hyperlink" Target="#'18 Cher'!L1C1" /><Relationship Id="rId68" Type="http://schemas.openxmlformats.org/officeDocument/2006/relationships/hyperlink" Target="#'21 Cote d''Or'!L1C1" /><Relationship Id="rId69" Type="http://schemas.openxmlformats.org/officeDocument/2006/relationships/hyperlink" Target="#'58 Ni&#232;vre'!L1C1" /><Relationship Id="rId70" Type="http://schemas.openxmlformats.org/officeDocument/2006/relationships/hyperlink" Target="#'71 Sa&#244;ne et Loire'!L1C1" /><Relationship Id="rId71" Type="http://schemas.openxmlformats.org/officeDocument/2006/relationships/hyperlink" Target="#'39 Jura'!L1C1" /><Relationship Id="rId72" Type="http://schemas.openxmlformats.org/officeDocument/2006/relationships/hyperlink" Target="#'51 Marne'!L1C1" /><Relationship Id="rId73" Type="http://schemas.openxmlformats.org/officeDocument/2006/relationships/hyperlink" Target="#'60 Oise'!L1C1" /><Relationship Id="rId74" Type="http://schemas.openxmlformats.org/officeDocument/2006/relationships/hyperlink" Target="#'62 Pas de Calais'!L1C1" /><Relationship Id="rId75" Type="http://schemas.openxmlformats.org/officeDocument/2006/relationships/hyperlink" Target="#'59 Nord'!L1C1" /><Relationship Id="rId76" Type="http://schemas.openxmlformats.org/officeDocument/2006/relationships/hyperlink" Target="#'02 Aisne'!L1C1" /><Relationship Id="rId77" Type="http://schemas.openxmlformats.org/officeDocument/2006/relationships/hyperlink" Target="#'80 Somme'!L1C1" /><Relationship Id="rId78" Type="http://schemas.openxmlformats.org/officeDocument/2006/relationships/hyperlink" Target="#'08 Ardennes'!L1C1" /><Relationship Id="rId79" Type="http://schemas.openxmlformats.org/officeDocument/2006/relationships/hyperlink" Target="#'10 Aube'!L1C1" /><Relationship Id="rId80" Type="http://schemas.openxmlformats.org/officeDocument/2006/relationships/hyperlink" Target="#'52 Haute Marne'!L1C1" /><Relationship Id="rId81" Type="http://schemas.openxmlformats.org/officeDocument/2006/relationships/hyperlink" Target="#'67 Bas Rhin'!L1C1" /><Relationship Id="rId82" Type="http://schemas.openxmlformats.org/officeDocument/2006/relationships/hyperlink" Target="#'54 Meurthe et Moselle'!L1C1" /><Relationship Id="rId83" Type="http://schemas.openxmlformats.org/officeDocument/2006/relationships/hyperlink" Target="#'77 Seine et Marne'!L1C1" /><Relationship Id="rId84" Type="http://schemas.openxmlformats.org/officeDocument/2006/relationships/hyperlink" Target="#'68 Haut Rhin'!L1C1" /><Relationship Id="rId85" Type="http://schemas.openxmlformats.org/officeDocument/2006/relationships/hyperlink" Target="#'55 Meuse'!L1C1" /><Relationship Id="rId86" Type="http://schemas.openxmlformats.org/officeDocument/2006/relationships/hyperlink" Target="#'57 Moselle'!L1C1" /><Relationship Id="rId87" Type="http://schemas.openxmlformats.org/officeDocument/2006/relationships/hyperlink" Target="#'88 Vosges'!L1C1" /><Relationship Id="rId88" Type="http://schemas.openxmlformats.org/officeDocument/2006/relationships/hyperlink" Target="#'91 Essone'!L1C1" /><Relationship Id="rId89" Type="http://schemas.openxmlformats.org/officeDocument/2006/relationships/hyperlink" Target="#'78 Yvelines'!L1C1" /><Relationship Id="rId90" Type="http://schemas.openxmlformats.org/officeDocument/2006/relationships/hyperlink" Target="#'95 Val d''Oise'!L1C1" /><Relationship Id="rId91" Type="http://schemas.openxmlformats.org/officeDocument/2006/relationships/hyperlink" Target="#'25 Doubs'!L1C1" /><Relationship Id="rId92" Type="http://schemas.openxmlformats.org/officeDocument/2006/relationships/hyperlink" Target="#'90 Territoire de Belfort'!L1C1" /><Relationship Id="rId93" Type="http://schemas.openxmlformats.org/officeDocument/2006/relationships/hyperlink" Target="#'93 Seine St Denis'!L1C1" /><Relationship Id="rId94" Type="http://schemas.openxmlformats.org/officeDocument/2006/relationships/hyperlink" Target="#'75 Paris'!L1C1" /><Relationship Id="rId95" Type="http://schemas.openxmlformats.org/officeDocument/2006/relationships/hyperlink" Target="#'92 Haut de Seine'!L1C1" /><Relationship Id="rId96" Type="http://schemas.openxmlformats.org/officeDocument/2006/relationships/hyperlink" Target="#'94 Val de Marne'!L1C1" /><Relationship Id="rId97" Type="http://schemas.openxmlformats.org/officeDocument/2006/relationships/hyperlink" Target="#'975 St Pierre et Miquelon'!L1C1" /><Relationship Id="rId98" Type="http://schemas.openxmlformats.org/officeDocument/2006/relationships/hyperlink" Target="#'987 Polyn&#233;sie Francaise'!L1C1" /><Relationship Id="rId99" Type="http://schemas.openxmlformats.org/officeDocument/2006/relationships/hyperlink" Target="#'986 Wallis et Futuna'!L1C1" /><Relationship Id="rId100" Type="http://schemas.openxmlformats.org/officeDocument/2006/relationships/hyperlink" Target="#'988 Nouvelle Cal&#233;donie'!L1C1" /><Relationship Id="rId101" Type="http://schemas.openxmlformats.org/officeDocument/2006/relationships/hyperlink" Target="#'976 Mayotte'!L1C1" /><Relationship Id="rId102" Type="http://schemas.openxmlformats.org/officeDocument/2006/relationships/hyperlink" Target="#'972 Martinique'!L1C1" /><Relationship Id="rId103" Type="http://schemas.openxmlformats.org/officeDocument/2006/relationships/hyperlink" Target="#'974 La R&#233;union'!L1C1" /><Relationship Id="rId104" Type="http://schemas.openxmlformats.org/officeDocument/2006/relationships/hyperlink" Target="#'973 Guyane'!L1C1" /><Relationship Id="rId105" Type="http://schemas.openxmlformats.org/officeDocument/2006/relationships/hyperlink" Target="#'971 Guadeloupe'!L1C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152400</xdr:rowOff>
    </xdr:from>
    <xdr:to>
      <xdr:col>12</xdr:col>
      <xdr:colOff>561975</xdr:colOff>
      <xdr:row>47</xdr:row>
      <xdr:rowOff>180975</xdr:rowOff>
    </xdr:to>
    <xdr:grpSp>
      <xdr:nvGrpSpPr>
        <xdr:cNvPr id="2" name="CarteFrance"/>
        <xdr:cNvGrpSpPr/>
      </xdr:nvGrpSpPr>
      <xdr:grpSpPr>
        <a:xfrm>
          <a:off x="962025" y="542925"/>
          <a:ext cx="8743950" cy="8601075"/>
          <a:chOff x="1209675" y="400050"/>
          <a:chExt cx="8164754" cy="7392001"/>
        </a:xfrm>
      </xdr:grpSpPr>
      <xdr:grpSp>
        <xdr:nvGrpSpPr>
          <xdr:cNvPr id="3" name="Groupe 5"/>
          <xdr:cNvGrpSpPr/>
        </xdr:nvGrpSpPr>
        <xdr:grpSpPr>
          <a:xfrm>
            <a:off x="1209675" y="505386"/>
            <a:ext cx="7609551" cy="7286665"/>
            <a:chOff x="1209675" y="504825"/>
            <a:chExt cx="7609812" cy="7287226"/>
          </a:xfrm>
        </xdr:grpSpPr>
        <xdr:sp macro="" textlink="">
          <xdr:nvSpPr>
            <xdr:cNvPr id="9" name="FR-2A">
              <a:hlinkClick r:id="rId1"/>
            </xdr:cNvPr>
            <xdr:cNvSpPr>
              <a:spLocks noChangeArrowheads="1"/>
            </xdr:cNvSpPr>
          </xdr:nvSpPr>
          <xdr:spPr bwMode="auto">
            <a:xfrm>
              <a:off x="8243044" y="7043289"/>
              <a:ext cx="525077" cy="748762"/>
            </a:xfrm>
            <a:custGeom>
              <a:avLst/>
              <a:gdLst>
                <a:gd name="T0" fmla="*/ 0 w 526"/>
                <a:gd name="T1" fmla="*/ 29 h 745"/>
                <a:gd name="T2" fmla="*/ 70 w 526"/>
                <a:gd name="T3" fmla="*/ 73 h 745"/>
                <a:gd name="T4" fmla="*/ 47 w 526"/>
                <a:gd name="T5" fmla="*/ 102 h 745"/>
                <a:gd name="T6" fmla="*/ 5 w 526"/>
                <a:gd name="T7" fmla="*/ 128 h 745"/>
                <a:gd name="T8" fmla="*/ 23 w 526"/>
                <a:gd name="T9" fmla="*/ 196 h 745"/>
                <a:gd name="T10" fmla="*/ 101 w 526"/>
                <a:gd name="T11" fmla="*/ 219 h 745"/>
                <a:gd name="T12" fmla="*/ 107 w 526"/>
                <a:gd name="T13" fmla="*/ 266 h 745"/>
                <a:gd name="T14" fmla="*/ 70 w 526"/>
                <a:gd name="T15" fmla="*/ 302 h 745"/>
                <a:gd name="T16" fmla="*/ 62 w 526"/>
                <a:gd name="T17" fmla="*/ 367 h 745"/>
                <a:gd name="T18" fmla="*/ 112 w 526"/>
                <a:gd name="T19" fmla="*/ 373 h 745"/>
                <a:gd name="T20" fmla="*/ 159 w 526"/>
                <a:gd name="T21" fmla="*/ 365 h 745"/>
                <a:gd name="T22" fmla="*/ 159 w 526"/>
                <a:gd name="T23" fmla="*/ 422 h 745"/>
                <a:gd name="T24" fmla="*/ 107 w 526"/>
                <a:gd name="T25" fmla="*/ 492 h 745"/>
                <a:gd name="T26" fmla="*/ 245 w 526"/>
                <a:gd name="T27" fmla="*/ 513 h 745"/>
                <a:gd name="T28" fmla="*/ 188 w 526"/>
                <a:gd name="T29" fmla="*/ 549 h 745"/>
                <a:gd name="T30" fmla="*/ 187 w 526"/>
                <a:gd name="T31" fmla="*/ 550 h 745"/>
                <a:gd name="T32" fmla="*/ 186 w 526"/>
                <a:gd name="T33" fmla="*/ 551 h 745"/>
                <a:gd name="T34" fmla="*/ 185 w 526"/>
                <a:gd name="T35" fmla="*/ 552 h 745"/>
                <a:gd name="T36" fmla="*/ 185 w 526"/>
                <a:gd name="T37" fmla="*/ 553 h 745"/>
                <a:gd name="T38" fmla="*/ 185 w 526"/>
                <a:gd name="T39" fmla="*/ 555 h 745"/>
                <a:gd name="T40" fmla="*/ 192 w 526"/>
                <a:gd name="T41" fmla="*/ 628 h 745"/>
                <a:gd name="T42" fmla="*/ 328 w 526"/>
                <a:gd name="T43" fmla="*/ 680 h 745"/>
                <a:gd name="T44" fmla="*/ 377 w 526"/>
                <a:gd name="T45" fmla="*/ 701 h 745"/>
                <a:gd name="T46" fmla="*/ 403 w 526"/>
                <a:gd name="T47" fmla="*/ 727 h 745"/>
                <a:gd name="T48" fmla="*/ 453 w 526"/>
                <a:gd name="T49" fmla="*/ 745 h 745"/>
                <a:gd name="T50" fmla="*/ 437 w 526"/>
                <a:gd name="T51" fmla="*/ 690 h 745"/>
                <a:gd name="T52" fmla="*/ 461 w 526"/>
                <a:gd name="T53" fmla="*/ 638 h 745"/>
                <a:gd name="T54" fmla="*/ 510 w 526"/>
                <a:gd name="T55" fmla="*/ 589 h 745"/>
                <a:gd name="T56" fmla="*/ 482 w 526"/>
                <a:gd name="T57" fmla="*/ 558 h 745"/>
                <a:gd name="T58" fmla="*/ 461 w 526"/>
                <a:gd name="T59" fmla="*/ 550 h 745"/>
                <a:gd name="T60" fmla="*/ 515 w 526"/>
                <a:gd name="T61" fmla="*/ 516 h 745"/>
                <a:gd name="T62" fmla="*/ 518 w 526"/>
                <a:gd name="T63" fmla="*/ 386 h 745"/>
                <a:gd name="T64" fmla="*/ 472 w 526"/>
                <a:gd name="T65" fmla="*/ 378 h 745"/>
                <a:gd name="T66" fmla="*/ 413 w 526"/>
                <a:gd name="T67" fmla="*/ 343 h 745"/>
                <a:gd name="T68" fmla="*/ 403 w 526"/>
                <a:gd name="T69" fmla="*/ 321 h 745"/>
                <a:gd name="T70" fmla="*/ 392 w 526"/>
                <a:gd name="T71" fmla="*/ 246 h 745"/>
                <a:gd name="T72" fmla="*/ 349 w 526"/>
                <a:gd name="T73" fmla="*/ 234 h 745"/>
                <a:gd name="T74" fmla="*/ 330 w 526"/>
                <a:gd name="T75" fmla="*/ 178 h 745"/>
                <a:gd name="T76" fmla="*/ 288 w 526"/>
                <a:gd name="T77" fmla="*/ 135 h 745"/>
                <a:gd name="T78" fmla="*/ 255 w 526"/>
                <a:gd name="T79" fmla="*/ 114 h 745"/>
                <a:gd name="T80" fmla="*/ 193 w 526"/>
                <a:gd name="T81" fmla="*/ 78 h 745"/>
                <a:gd name="T82" fmla="*/ 175 w 526"/>
                <a:gd name="T83" fmla="*/ 31 h 745"/>
                <a:gd name="T84" fmla="*/ 120 w 526"/>
                <a:gd name="T85" fmla="*/ 29 h 745"/>
                <a:gd name="T86" fmla="*/ 55 w 526"/>
                <a:gd name="T87" fmla="*/ 20 h 745"/>
                <a:gd name="T88" fmla="*/ 20 w 526"/>
                <a:gd name="T89" fmla="*/ 0 h 745"/>
                <a:gd name="T90" fmla="*/ 0 w 526"/>
                <a:gd name="T91" fmla="*/ 0 h 745"/>
                <a:gd name="T92" fmla="*/ 526 w 526"/>
                <a:gd name="T93" fmla="*/ 745 h 7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T90" t="T91" r="T92" b="T93"/>
              <a:pathLst>
                <a:path h="745" w="526">
                  <a:moveTo>
                    <a:pt x="0" y="0"/>
                  </a:moveTo>
                  <a:lnTo>
                    <a:pt x="0" y="29"/>
                  </a:lnTo>
                  <a:lnTo>
                    <a:pt x="26" y="47"/>
                  </a:lnTo>
                  <a:lnTo>
                    <a:pt x="70" y="73"/>
                  </a:lnTo>
                  <a:lnTo>
                    <a:pt x="73" y="94"/>
                  </a:lnTo>
                  <a:lnTo>
                    <a:pt x="47" y="102"/>
                  </a:lnTo>
                  <a:lnTo>
                    <a:pt x="5" y="110"/>
                  </a:lnTo>
                  <a:lnTo>
                    <a:pt x="5" y="128"/>
                  </a:lnTo>
                  <a:lnTo>
                    <a:pt x="20" y="143"/>
                  </a:lnTo>
                  <a:lnTo>
                    <a:pt x="23" y="196"/>
                  </a:lnTo>
                  <a:lnTo>
                    <a:pt x="80" y="214"/>
                  </a:lnTo>
                  <a:lnTo>
                    <a:pt x="101" y="219"/>
                  </a:lnTo>
                  <a:lnTo>
                    <a:pt x="120" y="248"/>
                  </a:lnTo>
                  <a:lnTo>
                    <a:pt x="107" y="266"/>
                  </a:lnTo>
                  <a:lnTo>
                    <a:pt x="86" y="273"/>
                  </a:lnTo>
                  <a:lnTo>
                    <a:pt x="70" y="302"/>
                  </a:lnTo>
                  <a:lnTo>
                    <a:pt x="55" y="321"/>
                  </a:lnTo>
                  <a:lnTo>
                    <a:pt x="62" y="367"/>
                  </a:lnTo>
                  <a:lnTo>
                    <a:pt x="101" y="365"/>
                  </a:lnTo>
                  <a:lnTo>
                    <a:pt x="112" y="373"/>
                  </a:lnTo>
                  <a:lnTo>
                    <a:pt x="148" y="354"/>
                  </a:lnTo>
                  <a:lnTo>
                    <a:pt x="159" y="365"/>
                  </a:lnTo>
                  <a:lnTo>
                    <a:pt x="140" y="404"/>
                  </a:lnTo>
                  <a:lnTo>
                    <a:pt x="159" y="422"/>
                  </a:lnTo>
                  <a:lnTo>
                    <a:pt x="127" y="446"/>
                  </a:lnTo>
                  <a:lnTo>
                    <a:pt x="107" y="492"/>
                  </a:lnTo>
                  <a:lnTo>
                    <a:pt x="164" y="506"/>
                  </a:lnTo>
                  <a:lnTo>
                    <a:pt x="245" y="513"/>
                  </a:lnTo>
                  <a:lnTo>
                    <a:pt x="211" y="552"/>
                  </a:lnTo>
                  <a:cubicBezTo>
                    <a:pt x="211" y="552"/>
                    <a:pt x="195" y="546"/>
                    <a:pt x="188" y="549"/>
                  </a:cubicBezTo>
                  <a:lnTo>
                    <a:pt x="187" y="550"/>
                  </a:lnTo>
                  <a:cubicBezTo>
                    <a:pt x="187" y="550"/>
                    <a:pt x="186" y="550"/>
                    <a:pt x="186" y="551"/>
                  </a:cubicBezTo>
                  <a:lnTo>
                    <a:pt x="185" y="551"/>
                  </a:lnTo>
                  <a:lnTo>
                    <a:pt x="185" y="552"/>
                  </a:lnTo>
                  <a:cubicBezTo>
                    <a:pt x="185" y="552"/>
                    <a:pt x="185" y="552"/>
                    <a:pt x="185" y="553"/>
                  </a:cubicBezTo>
                  <a:lnTo>
                    <a:pt x="185" y="554"/>
                  </a:lnTo>
                  <a:cubicBezTo>
                    <a:pt x="184" y="554"/>
                    <a:pt x="185" y="555"/>
                    <a:pt x="185" y="555"/>
                  </a:cubicBezTo>
                  <a:cubicBezTo>
                    <a:pt x="185" y="568"/>
                    <a:pt x="166" y="587"/>
                    <a:pt x="167" y="599"/>
                  </a:cubicBezTo>
                  <a:lnTo>
                    <a:pt x="192" y="628"/>
                  </a:lnTo>
                  <a:lnTo>
                    <a:pt x="240" y="656"/>
                  </a:lnTo>
                  <a:lnTo>
                    <a:pt x="328" y="680"/>
                  </a:lnTo>
                  <a:lnTo>
                    <a:pt x="354" y="690"/>
                  </a:lnTo>
                  <a:lnTo>
                    <a:pt x="377" y="701"/>
                  </a:lnTo>
                  <a:lnTo>
                    <a:pt x="362" y="729"/>
                  </a:lnTo>
                  <a:lnTo>
                    <a:pt x="403" y="727"/>
                  </a:lnTo>
                  <a:lnTo>
                    <a:pt x="411" y="745"/>
                  </a:lnTo>
                  <a:lnTo>
                    <a:pt x="453" y="745"/>
                  </a:lnTo>
                  <a:lnTo>
                    <a:pt x="463" y="696"/>
                  </a:lnTo>
                  <a:lnTo>
                    <a:pt x="437" y="690"/>
                  </a:lnTo>
                  <a:lnTo>
                    <a:pt x="474" y="651"/>
                  </a:lnTo>
                  <a:lnTo>
                    <a:pt x="461" y="638"/>
                  </a:lnTo>
                  <a:lnTo>
                    <a:pt x="463" y="615"/>
                  </a:lnTo>
                  <a:lnTo>
                    <a:pt x="510" y="589"/>
                  </a:lnTo>
                  <a:lnTo>
                    <a:pt x="513" y="560"/>
                  </a:lnTo>
                  <a:lnTo>
                    <a:pt x="482" y="558"/>
                  </a:lnTo>
                  <a:lnTo>
                    <a:pt x="461" y="576"/>
                  </a:lnTo>
                  <a:lnTo>
                    <a:pt x="461" y="550"/>
                  </a:lnTo>
                  <a:lnTo>
                    <a:pt x="502" y="547"/>
                  </a:lnTo>
                  <a:lnTo>
                    <a:pt x="515" y="516"/>
                  </a:lnTo>
                  <a:lnTo>
                    <a:pt x="526" y="425"/>
                  </a:lnTo>
                  <a:lnTo>
                    <a:pt x="518" y="386"/>
                  </a:lnTo>
                  <a:lnTo>
                    <a:pt x="517" y="348"/>
                  </a:lnTo>
                  <a:lnTo>
                    <a:pt x="472" y="378"/>
                  </a:lnTo>
                  <a:lnTo>
                    <a:pt x="417" y="380"/>
                  </a:lnTo>
                  <a:lnTo>
                    <a:pt x="413" y="343"/>
                  </a:lnTo>
                  <a:lnTo>
                    <a:pt x="420" y="333"/>
                  </a:lnTo>
                  <a:lnTo>
                    <a:pt x="403" y="321"/>
                  </a:lnTo>
                  <a:lnTo>
                    <a:pt x="399" y="258"/>
                  </a:lnTo>
                  <a:lnTo>
                    <a:pt x="392" y="246"/>
                  </a:lnTo>
                  <a:lnTo>
                    <a:pt x="363" y="246"/>
                  </a:lnTo>
                  <a:lnTo>
                    <a:pt x="349" y="234"/>
                  </a:lnTo>
                  <a:lnTo>
                    <a:pt x="349" y="189"/>
                  </a:lnTo>
                  <a:lnTo>
                    <a:pt x="330" y="178"/>
                  </a:lnTo>
                  <a:lnTo>
                    <a:pt x="316" y="171"/>
                  </a:lnTo>
                  <a:lnTo>
                    <a:pt x="288" y="135"/>
                  </a:lnTo>
                  <a:lnTo>
                    <a:pt x="290" y="114"/>
                  </a:lnTo>
                  <a:lnTo>
                    <a:pt x="255" y="114"/>
                  </a:lnTo>
                  <a:lnTo>
                    <a:pt x="243" y="78"/>
                  </a:lnTo>
                  <a:lnTo>
                    <a:pt x="193" y="78"/>
                  </a:lnTo>
                  <a:lnTo>
                    <a:pt x="167" y="43"/>
                  </a:lnTo>
                  <a:lnTo>
                    <a:pt x="175" y="31"/>
                  </a:lnTo>
                  <a:lnTo>
                    <a:pt x="158" y="22"/>
                  </a:lnTo>
                  <a:lnTo>
                    <a:pt x="120" y="29"/>
                  </a:lnTo>
                  <a:lnTo>
                    <a:pt x="106" y="20"/>
                  </a:lnTo>
                  <a:lnTo>
                    <a:pt x="55" y="20"/>
                  </a:lnTo>
                  <a:lnTo>
                    <a:pt x="50" y="6"/>
                  </a:lnTo>
                  <a:lnTo>
                    <a:pt x="2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2A</a:t>
              </a:r>
            </a:p>
          </xdr:txBody>
        </xdr:sp>
        <xdr:sp macro="" textlink="">
          <xdr:nvSpPr>
            <xdr:cNvPr id="10" name="FR-2B">
              <a:hlinkClick r:id="rId2"/>
            </xdr:cNvPr>
            <xdr:cNvSpPr>
              <a:spLocks noChangeArrowheads="1"/>
            </xdr:cNvSpPr>
          </xdr:nvSpPr>
          <xdr:spPr bwMode="auto">
            <a:xfrm>
              <a:off x="8262068" y="6518608"/>
              <a:ext cx="557419" cy="905438"/>
            </a:xfrm>
            <a:custGeom>
              <a:avLst/>
              <a:gdLst>
                <a:gd name="T0" fmla="*/ 375 w 558"/>
                <a:gd name="T1" fmla="*/ 27 h 901"/>
                <a:gd name="T2" fmla="*/ 402 w 558"/>
                <a:gd name="T3" fmla="*/ 79 h 901"/>
                <a:gd name="T4" fmla="*/ 389 w 558"/>
                <a:gd name="T5" fmla="*/ 117 h 901"/>
                <a:gd name="T6" fmla="*/ 373 w 558"/>
                <a:gd name="T7" fmla="*/ 159 h 901"/>
                <a:gd name="T8" fmla="*/ 399 w 558"/>
                <a:gd name="T9" fmla="*/ 219 h 901"/>
                <a:gd name="T10" fmla="*/ 365 w 558"/>
                <a:gd name="T11" fmla="*/ 261 h 901"/>
                <a:gd name="T12" fmla="*/ 308 w 558"/>
                <a:gd name="T13" fmla="*/ 235 h 901"/>
                <a:gd name="T14" fmla="*/ 269 w 558"/>
                <a:gd name="T15" fmla="*/ 229 h 901"/>
                <a:gd name="T16" fmla="*/ 230 w 558"/>
                <a:gd name="T17" fmla="*/ 300 h 901"/>
                <a:gd name="T18" fmla="*/ 110 w 558"/>
                <a:gd name="T19" fmla="*/ 357 h 901"/>
                <a:gd name="T20" fmla="*/ 74 w 558"/>
                <a:gd name="T21" fmla="*/ 383 h 901"/>
                <a:gd name="T22" fmla="*/ 53 w 558"/>
                <a:gd name="T23" fmla="*/ 412 h 901"/>
                <a:gd name="T24" fmla="*/ 29 w 558"/>
                <a:gd name="T25" fmla="*/ 461 h 901"/>
                <a:gd name="T26" fmla="*/ 8 w 558"/>
                <a:gd name="T27" fmla="*/ 500 h 901"/>
                <a:gd name="T28" fmla="*/ 30 w 558"/>
                <a:gd name="T29" fmla="*/ 527 h 901"/>
                <a:gd name="T30" fmla="*/ 86 w 558"/>
                <a:gd name="T31" fmla="*/ 541 h 901"/>
                <a:gd name="T32" fmla="*/ 138 w 558"/>
                <a:gd name="T33" fmla="*/ 543 h 901"/>
                <a:gd name="T34" fmla="*/ 147 w 558"/>
                <a:gd name="T35" fmla="*/ 564 h 901"/>
                <a:gd name="T36" fmla="*/ 223 w 558"/>
                <a:gd name="T37" fmla="*/ 599 h 901"/>
                <a:gd name="T38" fmla="*/ 270 w 558"/>
                <a:gd name="T39" fmla="*/ 635 h 901"/>
                <a:gd name="T40" fmla="*/ 296 w 558"/>
                <a:gd name="T41" fmla="*/ 692 h 901"/>
                <a:gd name="T42" fmla="*/ 329 w 558"/>
                <a:gd name="T43" fmla="*/ 710 h 901"/>
                <a:gd name="T44" fmla="*/ 343 w 558"/>
                <a:gd name="T45" fmla="*/ 767 h 901"/>
                <a:gd name="T46" fmla="*/ 379 w 558"/>
                <a:gd name="T47" fmla="*/ 779 h 901"/>
                <a:gd name="T48" fmla="*/ 400 w 558"/>
                <a:gd name="T49" fmla="*/ 854 h 901"/>
                <a:gd name="T50" fmla="*/ 397 w 558"/>
                <a:gd name="T51" fmla="*/ 901 h 901"/>
                <a:gd name="T52" fmla="*/ 497 w 558"/>
                <a:gd name="T53" fmla="*/ 869 h 901"/>
                <a:gd name="T54" fmla="*/ 558 w 558"/>
                <a:gd name="T55" fmla="*/ 704 h 901"/>
                <a:gd name="T56" fmla="*/ 532 w 558"/>
                <a:gd name="T57" fmla="*/ 508 h 901"/>
                <a:gd name="T58" fmla="*/ 506 w 558"/>
                <a:gd name="T59" fmla="*/ 323 h 901"/>
                <a:gd name="T60" fmla="*/ 467 w 558"/>
                <a:gd name="T61" fmla="*/ 201 h 901"/>
                <a:gd name="T62" fmla="*/ 462 w 558"/>
                <a:gd name="T63" fmla="*/ 86 h 901"/>
                <a:gd name="T64" fmla="*/ 438 w 558"/>
                <a:gd name="T65" fmla="*/ 13 h 901"/>
                <a:gd name="T66" fmla="*/ 0 w 558"/>
                <a:gd name="T67" fmla="*/ 0 h 901"/>
                <a:gd name="T68" fmla="*/ 558 w 558"/>
                <a:gd name="T69" fmla="*/ 901 h 9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T66" t="T67" r="T68" b="T69"/>
              <a:pathLst>
                <a:path h="901" w="558">
                  <a:moveTo>
                    <a:pt x="415" y="0"/>
                  </a:moveTo>
                  <a:lnTo>
                    <a:pt x="375" y="27"/>
                  </a:lnTo>
                  <a:lnTo>
                    <a:pt x="381" y="52"/>
                  </a:lnTo>
                  <a:lnTo>
                    <a:pt x="402" y="79"/>
                  </a:lnTo>
                  <a:lnTo>
                    <a:pt x="378" y="97"/>
                  </a:lnTo>
                  <a:lnTo>
                    <a:pt x="389" y="117"/>
                  </a:lnTo>
                  <a:lnTo>
                    <a:pt x="373" y="136"/>
                  </a:lnTo>
                  <a:lnTo>
                    <a:pt x="373" y="159"/>
                  </a:lnTo>
                  <a:lnTo>
                    <a:pt x="399" y="183"/>
                  </a:lnTo>
                  <a:lnTo>
                    <a:pt x="399" y="219"/>
                  </a:lnTo>
                  <a:lnTo>
                    <a:pt x="383" y="253"/>
                  </a:lnTo>
                  <a:lnTo>
                    <a:pt x="365" y="261"/>
                  </a:lnTo>
                  <a:lnTo>
                    <a:pt x="345" y="232"/>
                  </a:lnTo>
                  <a:lnTo>
                    <a:pt x="308" y="235"/>
                  </a:lnTo>
                  <a:lnTo>
                    <a:pt x="300" y="229"/>
                  </a:lnTo>
                  <a:lnTo>
                    <a:pt x="269" y="229"/>
                  </a:lnTo>
                  <a:lnTo>
                    <a:pt x="240" y="256"/>
                  </a:lnTo>
                  <a:lnTo>
                    <a:pt x="230" y="300"/>
                  </a:lnTo>
                  <a:lnTo>
                    <a:pt x="162" y="313"/>
                  </a:lnTo>
                  <a:lnTo>
                    <a:pt x="110" y="357"/>
                  </a:lnTo>
                  <a:lnTo>
                    <a:pt x="100" y="386"/>
                  </a:lnTo>
                  <a:lnTo>
                    <a:pt x="74" y="383"/>
                  </a:lnTo>
                  <a:lnTo>
                    <a:pt x="60" y="367"/>
                  </a:lnTo>
                  <a:lnTo>
                    <a:pt x="53" y="412"/>
                  </a:lnTo>
                  <a:lnTo>
                    <a:pt x="35" y="419"/>
                  </a:lnTo>
                  <a:lnTo>
                    <a:pt x="29" y="461"/>
                  </a:lnTo>
                  <a:lnTo>
                    <a:pt x="37" y="479"/>
                  </a:lnTo>
                  <a:lnTo>
                    <a:pt x="8" y="500"/>
                  </a:lnTo>
                  <a:lnTo>
                    <a:pt x="0" y="521"/>
                  </a:lnTo>
                  <a:lnTo>
                    <a:pt x="30" y="527"/>
                  </a:lnTo>
                  <a:lnTo>
                    <a:pt x="35" y="541"/>
                  </a:lnTo>
                  <a:lnTo>
                    <a:pt x="86" y="541"/>
                  </a:lnTo>
                  <a:lnTo>
                    <a:pt x="100" y="550"/>
                  </a:lnTo>
                  <a:lnTo>
                    <a:pt x="138" y="543"/>
                  </a:lnTo>
                  <a:lnTo>
                    <a:pt x="155" y="552"/>
                  </a:lnTo>
                  <a:lnTo>
                    <a:pt x="147" y="564"/>
                  </a:lnTo>
                  <a:lnTo>
                    <a:pt x="173" y="599"/>
                  </a:lnTo>
                  <a:lnTo>
                    <a:pt x="223" y="599"/>
                  </a:lnTo>
                  <a:lnTo>
                    <a:pt x="235" y="635"/>
                  </a:lnTo>
                  <a:lnTo>
                    <a:pt x="270" y="635"/>
                  </a:lnTo>
                  <a:lnTo>
                    <a:pt x="268" y="656"/>
                  </a:lnTo>
                  <a:lnTo>
                    <a:pt x="296" y="692"/>
                  </a:lnTo>
                  <a:lnTo>
                    <a:pt x="310" y="699"/>
                  </a:lnTo>
                  <a:lnTo>
                    <a:pt x="329" y="710"/>
                  </a:lnTo>
                  <a:lnTo>
                    <a:pt x="329" y="755"/>
                  </a:lnTo>
                  <a:lnTo>
                    <a:pt x="343" y="767"/>
                  </a:lnTo>
                  <a:lnTo>
                    <a:pt x="372" y="767"/>
                  </a:lnTo>
                  <a:lnTo>
                    <a:pt x="379" y="779"/>
                  </a:lnTo>
                  <a:lnTo>
                    <a:pt x="383" y="842"/>
                  </a:lnTo>
                  <a:lnTo>
                    <a:pt x="400" y="854"/>
                  </a:lnTo>
                  <a:lnTo>
                    <a:pt x="393" y="864"/>
                  </a:lnTo>
                  <a:lnTo>
                    <a:pt x="397" y="901"/>
                  </a:lnTo>
                  <a:lnTo>
                    <a:pt x="452" y="899"/>
                  </a:lnTo>
                  <a:lnTo>
                    <a:pt x="497" y="869"/>
                  </a:lnTo>
                  <a:lnTo>
                    <a:pt x="495" y="792"/>
                  </a:lnTo>
                  <a:lnTo>
                    <a:pt x="558" y="704"/>
                  </a:lnTo>
                  <a:lnTo>
                    <a:pt x="558" y="558"/>
                  </a:lnTo>
                  <a:lnTo>
                    <a:pt x="532" y="508"/>
                  </a:lnTo>
                  <a:lnTo>
                    <a:pt x="524" y="352"/>
                  </a:lnTo>
                  <a:lnTo>
                    <a:pt x="506" y="323"/>
                  </a:lnTo>
                  <a:lnTo>
                    <a:pt x="472" y="297"/>
                  </a:lnTo>
                  <a:lnTo>
                    <a:pt x="467" y="201"/>
                  </a:lnTo>
                  <a:lnTo>
                    <a:pt x="482" y="157"/>
                  </a:lnTo>
                  <a:lnTo>
                    <a:pt x="462" y="86"/>
                  </a:lnTo>
                  <a:lnTo>
                    <a:pt x="449" y="29"/>
                  </a:lnTo>
                  <a:lnTo>
                    <a:pt x="438" y="13"/>
                  </a:lnTo>
                  <a:lnTo>
                    <a:pt x="415" y="0"/>
                  </a:lnTo>
                  <a:close/>
                </a:path>
              </a:pathLst>
            </a:custGeom>
            <a:solidFill>
              <a:srgbClr val="604A7B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2B</a:t>
              </a:r>
            </a:p>
          </xdr:txBody>
        </xdr:sp>
        <xdr:sp macro="" textlink="">
          <xdr:nvSpPr>
            <xdr:cNvPr id="11" name="FR-13">
              <a:hlinkClick r:id="rId3"/>
            </xdr:cNvPr>
            <xdr:cNvSpPr>
              <a:spLocks noChangeArrowheads="1"/>
            </xdr:cNvSpPr>
          </xdr:nvSpPr>
          <xdr:spPr bwMode="auto">
            <a:xfrm>
              <a:off x="5876392" y="5944739"/>
              <a:ext cx="848494" cy="572047"/>
            </a:xfrm>
            <a:custGeom>
              <a:avLst/>
              <a:gdLst>
                <a:gd name="T0" fmla="*/ 280 w 850"/>
                <a:gd name="T1" fmla="*/ 0 h 569"/>
                <a:gd name="T2" fmla="*/ 207 w 850"/>
                <a:gd name="T3" fmla="*/ 42 h 569"/>
                <a:gd name="T4" fmla="*/ 188 w 850"/>
                <a:gd name="T5" fmla="*/ 182 h 569"/>
                <a:gd name="T6" fmla="*/ 111 w 850"/>
                <a:gd name="T7" fmla="*/ 171 h 569"/>
                <a:gd name="T8" fmla="*/ 89 w 850"/>
                <a:gd name="T9" fmla="*/ 230 h 569"/>
                <a:gd name="T10" fmla="*/ 107 w 850"/>
                <a:gd name="T11" fmla="*/ 256 h 569"/>
                <a:gd name="T12" fmla="*/ 23 w 850"/>
                <a:gd name="T13" fmla="*/ 308 h 569"/>
                <a:gd name="T14" fmla="*/ 0 w 850"/>
                <a:gd name="T15" fmla="*/ 362 h 569"/>
                <a:gd name="T16" fmla="*/ 82 w 850"/>
                <a:gd name="T17" fmla="*/ 365 h 569"/>
                <a:gd name="T18" fmla="*/ 192 w 850"/>
                <a:gd name="T19" fmla="*/ 373 h 569"/>
                <a:gd name="T20" fmla="*/ 212 w 850"/>
                <a:gd name="T21" fmla="*/ 394 h 569"/>
                <a:gd name="T22" fmla="*/ 173 w 850"/>
                <a:gd name="T23" fmla="*/ 394 h 569"/>
                <a:gd name="T24" fmla="*/ 147 w 850"/>
                <a:gd name="T25" fmla="*/ 438 h 569"/>
                <a:gd name="T26" fmla="*/ 259 w 850"/>
                <a:gd name="T27" fmla="*/ 462 h 569"/>
                <a:gd name="T28" fmla="*/ 348 w 850"/>
                <a:gd name="T29" fmla="*/ 446 h 569"/>
                <a:gd name="T30" fmla="*/ 301 w 850"/>
                <a:gd name="T31" fmla="*/ 402 h 569"/>
                <a:gd name="T32" fmla="*/ 332 w 850"/>
                <a:gd name="T33" fmla="*/ 376 h 569"/>
                <a:gd name="T34" fmla="*/ 382 w 850"/>
                <a:gd name="T35" fmla="*/ 397 h 569"/>
                <a:gd name="T36" fmla="*/ 405 w 850"/>
                <a:gd name="T37" fmla="*/ 446 h 569"/>
                <a:gd name="T38" fmla="*/ 554 w 850"/>
                <a:gd name="T39" fmla="*/ 449 h 569"/>
                <a:gd name="T40" fmla="*/ 592 w 850"/>
                <a:gd name="T41" fmla="*/ 433 h 569"/>
                <a:gd name="T42" fmla="*/ 600 w 850"/>
                <a:gd name="T43" fmla="*/ 457 h 569"/>
                <a:gd name="T44" fmla="*/ 559 w 850"/>
                <a:gd name="T45" fmla="*/ 493 h 569"/>
                <a:gd name="T46" fmla="*/ 616 w 850"/>
                <a:gd name="T47" fmla="*/ 495 h 569"/>
                <a:gd name="T48" fmla="*/ 606 w 850"/>
                <a:gd name="T49" fmla="*/ 522 h 569"/>
                <a:gd name="T50" fmla="*/ 590 w 850"/>
                <a:gd name="T51" fmla="*/ 540 h 569"/>
                <a:gd name="T52" fmla="*/ 717 w 850"/>
                <a:gd name="T53" fmla="*/ 540 h 569"/>
                <a:gd name="T54" fmla="*/ 780 w 850"/>
                <a:gd name="T55" fmla="*/ 561 h 569"/>
                <a:gd name="T56" fmla="*/ 786 w 850"/>
                <a:gd name="T57" fmla="*/ 569 h 569"/>
                <a:gd name="T58" fmla="*/ 789 w 850"/>
                <a:gd name="T59" fmla="*/ 518 h 569"/>
                <a:gd name="T60" fmla="*/ 807 w 850"/>
                <a:gd name="T61" fmla="*/ 496 h 569"/>
                <a:gd name="T62" fmla="*/ 831 w 850"/>
                <a:gd name="T63" fmla="*/ 482 h 569"/>
                <a:gd name="T64" fmla="*/ 829 w 850"/>
                <a:gd name="T65" fmla="*/ 468 h 569"/>
                <a:gd name="T66" fmla="*/ 810 w 850"/>
                <a:gd name="T67" fmla="*/ 449 h 569"/>
                <a:gd name="T68" fmla="*/ 791 w 850"/>
                <a:gd name="T69" fmla="*/ 449 h 569"/>
                <a:gd name="T70" fmla="*/ 779 w 850"/>
                <a:gd name="T71" fmla="*/ 435 h 569"/>
                <a:gd name="T72" fmla="*/ 800 w 850"/>
                <a:gd name="T73" fmla="*/ 416 h 569"/>
                <a:gd name="T74" fmla="*/ 800 w 850"/>
                <a:gd name="T75" fmla="*/ 409 h 569"/>
                <a:gd name="T76" fmla="*/ 777 w 850"/>
                <a:gd name="T77" fmla="*/ 397 h 569"/>
                <a:gd name="T78" fmla="*/ 777 w 850"/>
                <a:gd name="T79" fmla="*/ 378 h 569"/>
                <a:gd name="T80" fmla="*/ 829 w 850"/>
                <a:gd name="T81" fmla="*/ 381 h 569"/>
                <a:gd name="T82" fmla="*/ 841 w 850"/>
                <a:gd name="T83" fmla="*/ 371 h 569"/>
                <a:gd name="T84" fmla="*/ 796 w 850"/>
                <a:gd name="T85" fmla="*/ 329 h 569"/>
                <a:gd name="T86" fmla="*/ 798 w 850"/>
                <a:gd name="T87" fmla="*/ 279 h 569"/>
                <a:gd name="T88" fmla="*/ 770 w 850"/>
                <a:gd name="T89" fmla="*/ 256 h 569"/>
                <a:gd name="T90" fmla="*/ 793 w 850"/>
                <a:gd name="T91" fmla="*/ 209 h 569"/>
                <a:gd name="T92" fmla="*/ 850 w 850"/>
                <a:gd name="T93" fmla="*/ 171 h 569"/>
                <a:gd name="T94" fmla="*/ 807 w 850"/>
                <a:gd name="T95" fmla="*/ 143 h 569"/>
                <a:gd name="T96" fmla="*/ 777 w 850"/>
                <a:gd name="T97" fmla="*/ 166 h 569"/>
                <a:gd name="T98" fmla="*/ 706 w 850"/>
                <a:gd name="T99" fmla="*/ 183 h 569"/>
                <a:gd name="T100" fmla="*/ 650 w 850"/>
                <a:gd name="T101" fmla="*/ 175 h 569"/>
                <a:gd name="T102" fmla="*/ 548 w 850"/>
                <a:gd name="T103" fmla="*/ 133 h 569"/>
                <a:gd name="T104" fmla="*/ 487 w 850"/>
                <a:gd name="T105" fmla="*/ 135 h 569"/>
                <a:gd name="T106" fmla="*/ 435 w 850"/>
                <a:gd name="T107" fmla="*/ 112 h 569"/>
                <a:gd name="T108" fmla="*/ 416 w 850"/>
                <a:gd name="T109" fmla="*/ 86 h 569"/>
                <a:gd name="T110" fmla="*/ 376 w 850"/>
                <a:gd name="T111" fmla="*/ 41 h 569"/>
                <a:gd name="T112" fmla="*/ 282 w 850"/>
                <a:gd name="T113" fmla="*/ 1 h 569"/>
                <a:gd name="T114" fmla="*/ 280 w 850"/>
                <a:gd name="T115" fmla="*/ 0 h 569"/>
                <a:gd name="T116" fmla="*/ 0 w 850"/>
                <a:gd name="T117" fmla="*/ 0 h 569"/>
                <a:gd name="T118" fmla="*/ 850 w 850"/>
                <a:gd name="T119" fmla="*/ 569 h 5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T116" t="T117" r="T118" b="T119"/>
              <a:pathLst>
                <a:path h="569" w="850">
                  <a:moveTo>
                    <a:pt x="280" y="0"/>
                  </a:moveTo>
                  <a:lnTo>
                    <a:pt x="207" y="42"/>
                  </a:lnTo>
                  <a:lnTo>
                    <a:pt x="188" y="182"/>
                  </a:lnTo>
                  <a:lnTo>
                    <a:pt x="111" y="171"/>
                  </a:lnTo>
                  <a:lnTo>
                    <a:pt x="89" y="230"/>
                  </a:lnTo>
                  <a:lnTo>
                    <a:pt x="107" y="256"/>
                  </a:lnTo>
                  <a:lnTo>
                    <a:pt x="23" y="308"/>
                  </a:lnTo>
                  <a:lnTo>
                    <a:pt x="0" y="362"/>
                  </a:lnTo>
                  <a:lnTo>
                    <a:pt x="82" y="365"/>
                  </a:lnTo>
                  <a:lnTo>
                    <a:pt x="192" y="373"/>
                  </a:lnTo>
                  <a:lnTo>
                    <a:pt x="212" y="394"/>
                  </a:lnTo>
                  <a:lnTo>
                    <a:pt x="173" y="394"/>
                  </a:lnTo>
                  <a:lnTo>
                    <a:pt x="147" y="438"/>
                  </a:lnTo>
                  <a:lnTo>
                    <a:pt x="259" y="462"/>
                  </a:lnTo>
                  <a:lnTo>
                    <a:pt x="348" y="446"/>
                  </a:lnTo>
                  <a:lnTo>
                    <a:pt x="301" y="402"/>
                  </a:lnTo>
                  <a:lnTo>
                    <a:pt x="332" y="376"/>
                  </a:lnTo>
                  <a:lnTo>
                    <a:pt x="382" y="397"/>
                  </a:lnTo>
                  <a:lnTo>
                    <a:pt x="405" y="446"/>
                  </a:lnTo>
                  <a:lnTo>
                    <a:pt x="554" y="449"/>
                  </a:lnTo>
                  <a:lnTo>
                    <a:pt x="592" y="433"/>
                  </a:lnTo>
                  <a:lnTo>
                    <a:pt x="600" y="457"/>
                  </a:lnTo>
                  <a:lnTo>
                    <a:pt x="559" y="493"/>
                  </a:lnTo>
                  <a:lnTo>
                    <a:pt x="616" y="495"/>
                  </a:lnTo>
                  <a:lnTo>
                    <a:pt x="606" y="522"/>
                  </a:lnTo>
                  <a:lnTo>
                    <a:pt x="590" y="540"/>
                  </a:lnTo>
                  <a:lnTo>
                    <a:pt x="717" y="540"/>
                  </a:lnTo>
                  <a:lnTo>
                    <a:pt x="780" y="561"/>
                  </a:lnTo>
                  <a:lnTo>
                    <a:pt x="786" y="569"/>
                  </a:lnTo>
                  <a:lnTo>
                    <a:pt x="789" y="518"/>
                  </a:lnTo>
                  <a:lnTo>
                    <a:pt x="807" y="496"/>
                  </a:lnTo>
                  <a:lnTo>
                    <a:pt x="831" y="482"/>
                  </a:lnTo>
                  <a:lnTo>
                    <a:pt x="829" y="468"/>
                  </a:lnTo>
                  <a:lnTo>
                    <a:pt x="810" y="449"/>
                  </a:lnTo>
                  <a:lnTo>
                    <a:pt x="791" y="449"/>
                  </a:lnTo>
                  <a:lnTo>
                    <a:pt x="779" y="435"/>
                  </a:lnTo>
                  <a:lnTo>
                    <a:pt x="800" y="416"/>
                  </a:lnTo>
                  <a:lnTo>
                    <a:pt x="800" y="409"/>
                  </a:lnTo>
                  <a:lnTo>
                    <a:pt x="777" y="397"/>
                  </a:lnTo>
                  <a:lnTo>
                    <a:pt x="777" y="378"/>
                  </a:lnTo>
                  <a:lnTo>
                    <a:pt x="829" y="381"/>
                  </a:lnTo>
                  <a:lnTo>
                    <a:pt x="841" y="371"/>
                  </a:lnTo>
                  <a:lnTo>
                    <a:pt x="796" y="329"/>
                  </a:lnTo>
                  <a:lnTo>
                    <a:pt x="798" y="279"/>
                  </a:lnTo>
                  <a:lnTo>
                    <a:pt x="770" y="256"/>
                  </a:lnTo>
                  <a:lnTo>
                    <a:pt x="793" y="209"/>
                  </a:lnTo>
                  <a:lnTo>
                    <a:pt x="850" y="171"/>
                  </a:lnTo>
                  <a:lnTo>
                    <a:pt x="807" y="143"/>
                  </a:lnTo>
                  <a:lnTo>
                    <a:pt x="777" y="166"/>
                  </a:lnTo>
                  <a:lnTo>
                    <a:pt x="706" y="183"/>
                  </a:lnTo>
                  <a:lnTo>
                    <a:pt x="650" y="175"/>
                  </a:lnTo>
                  <a:lnTo>
                    <a:pt x="548" y="133"/>
                  </a:lnTo>
                  <a:lnTo>
                    <a:pt x="487" y="135"/>
                  </a:lnTo>
                  <a:lnTo>
                    <a:pt x="435" y="112"/>
                  </a:lnTo>
                  <a:lnTo>
                    <a:pt x="416" y="86"/>
                  </a:lnTo>
                  <a:lnTo>
                    <a:pt x="376" y="41"/>
                  </a:lnTo>
                  <a:lnTo>
                    <a:pt x="282" y="1"/>
                  </a:lnTo>
                  <a:lnTo>
                    <a:pt x="280" y="0"/>
                  </a:lnTo>
                  <a:close/>
                </a:path>
              </a:pathLst>
            </a:custGeom>
            <a:solidFill>
              <a:srgbClr val="FF00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13</a:t>
              </a:r>
            </a:p>
          </xdr:txBody>
        </xdr:sp>
        <xdr:sp macro="" textlink="">
          <xdr:nvSpPr>
            <xdr:cNvPr id="12" name="FR-84">
              <a:hlinkClick r:id="rId4"/>
            </xdr:cNvPr>
            <xdr:cNvSpPr>
              <a:spLocks noChangeArrowheads="1"/>
            </xdr:cNvSpPr>
          </xdr:nvSpPr>
          <xdr:spPr bwMode="auto">
            <a:xfrm>
              <a:off x="6057125" y="5562160"/>
              <a:ext cx="627809" cy="564760"/>
            </a:xfrm>
            <a:custGeom>
              <a:avLst/>
              <a:gdLst>
                <a:gd name="T0" fmla="*/ 196 w 629"/>
                <a:gd name="T1" fmla="*/ 0 h 563"/>
                <a:gd name="T2" fmla="*/ 159 w 629"/>
                <a:gd name="T3" fmla="*/ 3 h 563"/>
                <a:gd name="T4" fmla="*/ 131 w 629"/>
                <a:gd name="T5" fmla="*/ 47 h 563"/>
                <a:gd name="T6" fmla="*/ 139 w 629"/>
                <a:gd name="T7" fmla="*/ 93 h 563"/>
                <a:gd name="T8" fmla="*/ 183 w 629"/>
                <a:gd name="T9" fmla="*/ 99 h 563"/>
                <a:gd name="T10" fmla="*/ 175 w 629"/>
                <a:gd name="T11" fmla="*/ 120 h 563"/>
                <a:gd name="T12" fmla="*/ 141 w 629"/>
                <a:gd name="T13" fmla="*/ 122 h 563"/>
                <a:gd name="T14" fmla="*/ 102 w 629"/>
                <a:gd name="T15" fmla="*/ 161 h 563"/>
                <a:gd name="T16" fmla="*/ 92 w 629"/>
                <a:gd name="T17" fmla="*/ 148 h 563"/>
                <a:gd name="T18" fmla="*/ 99 w 629"/>
                <a:gd name="T19" fmla="*/ 96 h 563"/>
                <a:gd name="T20" fmla="*/ 84 w 629"/>
                <a:gd name="T21" fmla="*/ 78 h 563"/>
                <a:gd name="T22" fmla="*/ 14 w 629"/>
                <a:gd name="T23" fmla="*/ 88 h 563"/>
                <a:gd name="T24" fmla="*/ 0 w 629"/>
                <a:gd name="T25" fmla="*/ 116 h 563"/>
                <a:gd name="T26" fmla="*/ 7 w 629"/>
                <a:gd name="T27" fmla="*/ 120 h 563"/>
                <a:gd name="T28" fmla="*/ 51 w 629"/>
                <a:gd name="T29" fmla="*/ 194 h 563"/>
                <a:gd name="T30" fmla="*/ 51 w 629"/>
                <a:gd name="T31" fmla="*/ 253 h 563"/>
                <a:gd name="T32" fmla="*/ 129 w 629"/>
                <a:gd name="T33" fmla="*/ 330 h 563"/>
                <a:gd name="T34" fmla="*/ 129 w 629"/>
                <a:gd name="T35" fmla="*/ 363 h 563"/>
                <a:gd name="T36" fmla="*/ 99 w 629"/>
                <a:gd name="T37" fmla="*/ 380 h 563"/>
                <a:gd name="T38" fmla="*/ 101 w 629"/>
                <a:gd name="T39" fmla="*/ 381 h 563"/>
                <a:gd name="T40" fmla="*/ 195 w 629"/>
                <a:gd name="T41" fmla="*/ 421 h 563"/>
                <a:gd name="T42" fmla="*/ 235 w 629"/>
                <a:gd name="T43" fmla="*/ 466 h 563"/>
                <a:gd name="T44" fmla="*/ 254 w 629"/>
                <a:gd name="T45" fmla="*/ 492 h 563"/>
                <a:gd name="T46" fmla="*/ 306 w 629"/>
                <a:gd name="T47" fmla="*/ 515 h 563"/>
                <a:gd name="T48" fmla="*/ 367 w 629"/>
                <a:gd name="T49" fmla="*/ 513 h 563"/>
                <a:gd name="T50" fmla="*/ 469 w 629"/>
                <a:gd name="T51" fmla="*/ 555 h 563"/>
                <a:gd name="T52" fmla="*/ 525 w 629"/>
                <a:gd name="T53" fmla="*/ 563 h 563"/>
                <a:gd name="T54" fmla="*/ 596 w 629"/>
                <a:gd name="T55" fmla="*/ 546 h 563"/>
                <a:gd name="T56" fmla="*/ 625 w 629"/>
                <a:gd name="T57" fmla="*/ 523 h 563"/>
                <a:gd name="T58" fmla="*/ 629 w 629"/>
                <a:gd name="T59" fmla="*/ 504 h 563"/>
                <a:gd name="T60" fmla="*/ 575 w 629"/>
                <a:gd name="T61" fmla="*/ 443 h 563"/>
                <a:gd name="T62" fmla="*/ 516 w 629"/>
                <a:gd name="T63" fmla="*/ 443 h 563"/>
                <a:gd name="T64" fmla="*/ 516 w 629"/>
                <a:gd name="T65" fmla="*/ 421 h 563"/>
                <a:gd name="T66" fmla="*/ 537 w 629"/>
                <a:gd name="T67" fmla="*/ 398 h 563"/>
                <a:gd name="T68" fmla="*/ 537 w 629"/>
                <a:gd name="T69" fmla="*/ 372 h 563"/>
                <a:gd name="T70" fmla="*/ 490 w 629"/>
                <a:gd name="T71" fmla="*/ 348 h 563"/>
                <a:gd name="T72" fmla="*/ 485 w 629"/>
                <a:gd name="T73" fmla="*/ 310 h 563"/>
                <a:gd name="T74" fmla="*/ 511 w 629"/>
                <a:gd name="T75" fmla="*/ 299 h 563"/>
                <a:gd name="T76" fmla="*/ 511 w 629"/>
                <a:gd name="T77" fmla="*/ 266 h 563"/>
                <a:gd name="T78" fmla="*/ 483 w 629"/>
                <a:gd name="T79" fmla="*/ 261 h 563"/>
                <a:gd name="T80" fmla="*/ 481 w 629"/>
                <a:gd name="T81" fmla="*/ 225 h 563"/>
                <a:gd name="T82" fmla="*/ 480 w 629"/>
                <a:gd name="T83" fmla="*/ 223 h 563"/>
                <a:gd name="T84" fmla="*/ 456 w 629"/>
                <a:gd name="T85" fmla="*/ 221 h 563"/>
                <a:gd name="T86" fmla="*/ 417 w 629"/>
                <a:gd name="T87" fmla="*/ 193 h 563"/>
                <a:gd name="T88" fmla="*/ 407 w 629"/>
                <a:gd name="T89" fmla="*/ 159 h 563"/>
                <a:gd name="T90" fmla="*/ 334 w 629"/>
                <a:gd name="T91" fmla="*/ 153 h 563"/>
                <a:gd name="T92" fmla="*/ 279 w 629"/>
                <a:gd name="T93" fmla="*/ 148 h 563"/>
                <a:gd name="T94" fmla="*/ 274 w 629"/>
                <a:gd name="T95" fmla="*/ 117 h 563"/>
                <a:gd name="T96" fmla="*/ 292 w 629"/>
                <a:gd name="T97" fmla="*/ 78 h 563"/>
                <a:gd name="T98" fmla="*/ 259 w 629"/>
                <a:gd name="T99" fmla="*/ 107 h 563"/>
                <a:gd name="T100" fmla="*/ 206 w 629"/>
                <a:gd name="T101" fmla="*/ 101 h 563"/>
                <a:gd name="T102" fmla="*/ 196 w 629"/>
                <a:gd name="T103" fmla="*/ 83 h 563"/>
                <a:gd name="T104" fmla="*/ 232 w 629"/>
                <a:gd name="T105" fmla="*/ 34 h 563"/>
                <a:gd name="T106" fmla="*/ 196 w 629"/>
                <a:gd name="T107" fmla="*/ 0 h 563"/>
                <a:gd name="T108" fmla="*/ 0 w 629"/>
                <a:gd name="T109" fmla="*/ 0 h 563"/>
                <a:gd name="T110" fmla="*/ 629 w 629"/>
                <a:gd name="T111" fmla="*/ 563 h 5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T108" t="T109" r="T110" b="T111"/>
              <a:pathLst>
                <a:path h="563" w="629">
                  <a:moveTo>
                    <a:pt x="196" y="0"/>
                  </a:moveTo>
                  <a:lnTo>
                    <a:pt x="159" y="3"/>
                  </a:lnTo>
                  <a:lnTo>
                    <a:pt x="131" y="47"/>
                  </a:lnTo>
                  <a:lnTo>
                    <a:pt x="139" y="93"/>
                  </a:lnTo>
                  <a:lnTo>
                    <a:pt x="183" y="99"/>
                  </a:lnTo>
                  <a:lnTo>
                    <a:pt x="175" y="120"/>
                  </a:lnTo>
                  <a:lnTo>
                    <a:pt x="141" y="122"/>
                  </a:lnTo>
                  <a:lnTo>
                    <a:pt x="102" y="161"/>
                  </a:lnTo>
                  <a:lnTo>
                    <a:pt x="92" y="148"/>
                  </a:lnTo>
                  <a:lnTo>
                    <a:pt x="99" y="96"/>
                  </a:lnTo>
                  <a:lnTo>
                    <a:pt x="84" y="78"/>
                  </a:lnTo>
                  <a:lnTo>
                    <a:pt x="14" y="88"/>
                  </a:lnTo>
                  <a:lnTo>
                    <a:pt x="0" y="116"/>
                  </a:lnTo>
                  <a:lnTo>
                    <a:pt x="7" y="120"/>
                  </a:lnTo>
                  <a:lnTo>
                    <a:pt x="51" y="194"/>
                  </a:lnTo>
                  <a:lnTo>
                    <a:pt x="51" y="253"/>
                  </a:lnTo>
                  <a:lnTo>
                    <a:pt x="129" y="330"/>
                  </a:lnTo>
                  <a:lnTo>
                    <a:pt x="129" y="363"/>
                  </a:lnTo>
                  <a:lnTo>
                    <a:pt x="99" y="380"/>
                  </a:lnTo>
                  <a:lnTo>
                    <a:pt x="101" y="381"/>
                  </a:lnTo>
                  <a:lnTo>
                    <a:pt x="195" y="421"/>
                  </a:lnTo>
                  <a:lnTo>
                    <a:pt x="235" y="466"/>
                  </a:lnTo>
                  <a:lnTo>
                    <a:pt x="254" y="492"/>
                  </a:lnTo>
                  <a:lnTo>
                    <a:pt x="306" y="515"/>
                  </a:lnTo>
                  <a:lnTo>
                    <a:pt x="367" y="513"/>
                  </a:lnTo>
                  <a:lnTo>
                    <a:pt x="469" y="555"/>
                  </a:lnTo>
                  <a:lnTo>
                    <a:pt x="525" y="563"/>
                  </a:lnTo>
                  <a:lnTo>
                    <a:pt x="596" y="546"/>
                  </a:lnTo>
                  <a:lnTo>
                    <a:pt x="625" y="523"/>
                  </a:lnTo>
                  <a:lnTo>
                    <a:pt x="629" y="504"/>
                  </a:lnTo>
                  <a:lnTo>
                    <a:pt x="575" y="443"/>
                  </a:lnTo>
                  <a:lnTo>
                    <a:pt x="516" y="443"/>
                  </a:lnTo>
                  <a:lnTo>
                    <a:pt x="516" y="421"/>
                  </a:lnTo>
                  <a:lnTo>
                    <a:pt x="537" y="398"/>
                  </a:lnTo>
                  <a:lnTo>
                    <a:pt x="537" y="372"/>
                  </a:lnTo>
                  <a:lnTo>
                    <a:pt x="490" y="348"/>
                  </a:lnTo>
                  <a:lnTo>
                    <a:pt x="485" y="310"/>
                  </a:lnTo>
                  <a:lnTo>
                    <a:pt x="511" y="299"/>
                  </a:lnTo>
                  <a:lnTo>
                    <a:pt x="511" y="266"/>
                  </a:lnTo>
                  <a:lnTo>
                    <a:pt x="483" y="261"/>
                  </a:lnTo>
                  <a:lnTo>
                    <a:pt x="481" y="225"/>
                  </a:lnTo>
                  <a:lnTo>
                    <a:pt x="480" y="223"/>
                  </a:lnTo>
                  <a:lnTo>
                    <a:pt x="456" y="221"/>
                  </a:lnTo>
                  <a:lnTo>
                    <a:pt x="417" y="193"/>
                  </a:lnTo>
                  <a:lnTo>
                    <a:pt x="407" y="159"/>
                  </a:lnTo>
                  <a:lnTo>
                    <a:pt x="334" y="153"/>
                  </a:lnTo>
                  <a:lnTo>
                    <a:pt x="279" y="148"/>
                  </a:lnTo>
                  <a:lnTo>
                    <a:pt x="274" y="117"/>
                  </a:lnTo>
                  <a:lnTo>
                    <a:pt x="292" y="78"/>
                  </a:lnTo>
                  <a:lnTo>
                    <a:pt x="259" y="107"/>
                  </a:lnTo>
                  <a:lnTo>
                    <a:pt x="206" y="101"/>
                  </a:lnTo>
                  <a:lnTo>
                    <a:pt x="196" y="83"/>
                  </a:lnTo>
                  <a:lnTo>
                    <a:pt x="232" y="34"/>
                  </a:lnTo>
                  <a:lnTo>
                    <a:pt x="196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84</a:t>
              </a:r>
            </a:p>
          </xdr:txBody>
        </xdr:sp>
        <xdr:sp macro="" textlink="">
          <xdr:nvSpPr>
            <xdr:cNvPr id="13" name="FR-83">
              <a:hlinkClick r:id="rId5"/>
            </xdr:cNvPr>
            <xdr:cNvSpPr>
              <a:spLocks noChangeArrowheads="1"/>
            </xdr:cNvSpPr>
          </xdr:nvSpPr>
          <xdr:spPr bwMode="auto">
            <a:xfrm>
              <a:off x="6644983" y="5988463"/>
              <a:ext cx="702005" cy="615771"/>
            </a:xfrm>
            <a:custGeom>
              <a:avLst/>
              <a:gdLst>
                <a:gd name="T0" fmla="*/ 511 w 703"/>
                <a:gd name="T1" fmla="*/ 2 h 613"/>
                <a:gd name="T2" fmla="*/ 422 w 703"/>
                <a:gd name="T3" fmla="*/ 19 h 613"/>
                <a:gd name="T4" fmla="*/ 318 w 703"/>
                <a:gd name="T5" fmla="*/ 35 h 613"/>
                <a:gd name="T6" fmla="*/ 240 w 703"/>
                <a:gd name="T7" fmla="*/ 80 h 613"/>
                <a:gd name="T8" fmla="*/ 108 w 703"/>
                <a:gd name="T9" fmla="*/ 59 h 613"/>
                <a:gd name="T10" fmla="*/ 36 w 703"/>
                <a:gd name="T11" fmla="*/ 99 h 613"/>
                <a:gd name="T12" fmla="*/ 80 w 703"/>
                <a:gd name="T13" fmla="*/ 127 h 613"/>
                <a:gd name="T14" fmla="*/ 0 w 703"/>
                <a:gd name="T15" fmla="*/ 212 h 613"/>
                <a:gd name="T16" fmla="*/ 26 w 703"/>
                <a:gd name="T17" fmla="*/ 285 h 613"/>
                <a:gd name="T18" fmla="*/ 59 w 703"/>
                <a:gd name="T19" fmla="*/ 337 h 613"/>
                <a:gd name="T20" fmla="*/ 7 w 703"/>
                <a:gd name="T21" fmla="*/ 353 h 613"/>
                <a:gd name="T22" fmla="*/ 30 w 703"/>
                <a:gd name="T23" fmla="*/ 372 h 613"/>
                <a:gd name="T24" fmla="*/ 21 w 703"/>
                <a:gd name="T25" fmla="*/ 405 h 613"/>
                <a:gd name="T26" fmla="*/ 59 w 703"/>
                <a:gd name="T27" fmla="*/ 424 h 613"/>
                <a:gd name="T28" fmla="*/ 37 w 703"/>
                <a:gd name="T29" fmla="*/ 452 h 613"/>
                <a:gd name="T30" fmla="*/ 16 w 703"/>
                <a:gd name="T31" fmla="*/ 525 h 613"/>
                <a:gd name="T32" fmla="*/ 70 w 703"/>
                <a:gd name="T33" fmla="*/ 556 h 613"/>
                <a:gd name="T34" fmla="*/ 112 w 703"/>
                <a:gd name="T35" fmla="*/ 613 h 613"/>
                <a:gd name="T36" fmla="*/ 185 w 703"/>
                <a:gd name="T37" fmla="*/ 566 h 613"/>
                <a:gd name="T38" fmla="*/ 263 w 703"/>
                <a:gd name="T39" fmla="*/ 595 h 613"/>
                <a:gd name="T40" fmla="*/ 299 w 703"/>
                <a:gd name="T41" fmla="*/ 611 h 613"/>
                <a:gd name="T42" fmla="*/ 278 w 703"/>
                <a:gd name="T43" fmla="*/ 561 h 613"/>
                <a:gd name="T44" fmla="*/ 351 w 703"/>
                <a:gd name="T45" fmla="*/ 551 h 613"/>
                <a:gd name="T46" fmla="*/ 380 w 703"/>
                <a:gd name="T47" fmla="*/ 571 h 613"/>
                <a:gd name="T48" fmla="*/ 403 w 703"/>
                <a:gd name="T49" fmla="*/ 524 h 613"/>
                <a:gd name="T50" fmla="*/ 479 w 703"/>
                <a:gd name="T51" fmla="*/ 506 h 613"/>
                <a:gd name="T52" fmla="*/ 531 w 703"/>
                <a:gd name="T53" fmla="*/ 493 h 613"/>
                <a:gd name="T54" fmla="*/ 572 w 703"/>
                <a:gd name="T55" fmla="*/ 407 h 613"/>
                <a:gd name="T56" fmla="*/ 560 w 703"/>
                <a:gd name="T57" fmla="*/ 384 h 613"/>
                <a:gd name="T58" fmla="*/ 586 w 703"/>
                <a:gd name="T59" fmla="*/ 314 h 613"/>
                <a:gd name="T60" fmla="*/ 703 w 703"/>
                <a:gd name="T61" fmla="*/ 256 h 613"/>
                <a:gd name="T62" fmla="*/ 674 w 703"/>
                <a:gd name="T63" fmla="*/ 209 h 613"/>
                <a:gd name="T64" fmla="*/ 679 w 703"/>
                <a:gd name="T65" fmla="*/ 179 h 613"/>
                <a:gd name="T66" fmla="*/ 643 w 703"/>
                <a:gd name="T67" fmla="*/ 141 h 613"/>
                <a:gd name="T68" fmla="*/ 599 w 703"/>
                <a:gd name="T69" fmla="*/ 113 h 613"/>
                <a:gd name="T70" fmla="*/ 563 w 703"/>
                <a:gd name="T71" fmla="*/ 49 h 613"/>
                <a:gd name="T72" fmla="*/ 521 w 703"/>
                <a:gd name="T73" fmla="*/ 19 h 613"/>
                <a:gd name="T74" fmla="*/ 0 w 703"/>
                <a:gd name="T75" fmla="*/ 0 h 613"/>
                <a:gd name="T76" fmla="*/ 703 w 703"/>
                <a:gd name="T77" fmla="*/ 613 h 6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T74" t="T75" r="T76" b="T77"/>
              <a:pathLst>
                <a:path h="613" w="703">
                  <a:moveTo>
                    <a:pt x="551" y="0"/>
                  </a:moveTo>
                  <a:lnTo>
                    <a:pt x="511" y="2"/>
                  </a:lnTo>
                  <a:lnTo>
                    <a:pt x="492" y="21"/>
                  </a:lnTo>
                  <a:lnTo>
                    <a:pt x="422" y="19"/>
                  </a:lnTo>
                  <a:lnTo>
                    <a:pt x="360" y="63"/>
                  </a:lnTo>
                  <a:lnTo>
                    <a:pt x="318" y="35"/>
                  </a:lnTo>
                  <a:lnTo>
                    <a:pt x="252" y="56"/>
                  </a:lnTo>
                  <a:lnTo>
                    <a:pt x="240" y="80"/>
                  </a:lnTo>
                  <a:lnTo>
                    <a:pt x="193" y="115"/>
                  </a:lnTo>
                  <a:lnTo>
                    <a:pt x="108" y="59"/>
                  </a:lnTo>
                  <a:lnTo>
                    <a:pt x="40" y="81"/>
                  </a:lnTo>
                  <a:lnTo>
                    <a:pt x="36" y="99"/>
                  </a:lnTo>
                  <a:lnTo>
                    <a:pt x="37" y="99"/>
                  </a:lnTo>
                  <a:lnTo>
                    <a:pt x="80" y="127"/>
                  </a:lnTo>
                  <a:lnTo>
                    <a:pt x="23" y="165"/>
                  </a:lnTo>
                  <a:lnTo>
                    <a:pt x="0" y="212"/>
                  </a:lnTo>
                  <a:lnTo>
                    <a:pt x="28" y="235"/>
                  </a:lnTo>
                  <a:lnTo>
                    <a:pt x="26" y="285"/>
                  </a:lnTo>
                  <a:lnTo>
                    <a:pt x="71" y="327"/>
                  </a:lnTo>
                  <a:lnTo>
                    <a:pt x="59" y="337"/>
                  </a:lnTo>
                  <a:lnTo>
                    <a:pt x="7" y="334"/>
                  </a:lnTo>
                  <a:lnTo>
                    <a:pt x="7" y="353"/>
                  </a:lnTo>
                  <a:lnTo>
                    <a:pt x="30" y="365"/>
                  </a:lnTo>
                  <a:lnTo>
                    <a:pt x="30" y="372"/>
                  </a:lnTo>
                  <a:lnTo>
                    <a:pt x="9" y="391"/>
                  </a:lnTo>
                  <a:lnTo>
                    <a:pt x="21" y="405"/>
                  </a:lnTo>
                  <a:lnTo>
                    <a:pt x="40" y="405"/>
                  </a:lnTo>
                  <a:lnTo>
                    <a:pt x="59" y="424"/>
                  </a:lnTo>
                  <a:lnTo>
                    <a:pt x="61" y="438"/>
                  </a:lnTo>
                  <a:lnTo>
                    <a:pt x="37" y="452"/>
                  </a:lnTo>
                  <a:lnTo>
                    <a:pt x="19" y="474"/>
                  </a:lnTo>
                  <a:lnTo>
                    <a:pt x="16" y="525"/>
                  </a:lnTo>
                  <a:lnTo>
                    <a:pt x="23" y="535"/>
                  </a:lnTo>
                  <a:lnTo>
                    <a:pt x="70" y="556"/>
                  </a:lnTo>
                  <a:lnTo>
                    <a:pt x="83" y="608"/>
                  </a:lnTo>
                  <a:lnTo>
                    <a:pt x="112" y="613"/>
                  </a:lnTo>
                  <a:lnTo>
                    <a:pt x="138" y="595"/>
                  </a:lnTo>
                  <a:lnTo>
                    <a:pt x="185" y="566"/>
                  </a:lnTo>
                  <a:lnTo>
                    <a:pt x="265" y="574"/>
                  </a:lnTo>
                  <a:lnTo>
                    <a:pt x="263" y="595"/>
                  </a:lnTo>
                  <a:lnTo>
                    <a:pt x="237" y="608"/>
                  </a:lnTo>
                  <a:lnTo>
                    <a:pt x="299" y="611"/>
                  </a:lnTo>
                  <a:lnTo>
                    <a:pt x="284" y="595"/>
                  </a:lnTo>
                  <a:lnTo>
                    <a:pt x="278" y="561"/>
                  </a:lnTo>
                  <a:lnTo>
                    <a:pt x="312" y="538"/>
                  </a:lnTo>
                  <a:lnTo>
                    <a:pt x="351" y="551"/>
                  </a:lnTo>
                  <a:lnTo>
                    <a:pt x="367" y="556"/>
                  </a:lnTo>
                  <a:lnTo>
                    <a:pt x="380" y="571"/>
                  </a:lnTo>
                  <a:lnTo>
                    <a:pt x="398" y="559"/>
                  </a:lnTo>
                  <a:lnTo>
                    <a:pt x="403" y="524"/>
                  </a:lnTo>
                  <a:lnTo>
                    <a:pt x="424" y="506"/>
                  </a:lnTo>
                  <a:lnTo>
                    <a:pt x="479" y="506"/>
                  </a:lnTo>
                  <a:lnTo>
                    <a:pt x="495" y="483"/>
                  </a:lnTo>
                  <a:lnTo>
                    <a:pt x="531" y="493"/>
                  </a:lnTo>
                  <a:lnTo>
                    <a:pt x="572" y="475"/>
                  </a:lnTo>
                  <a:lnTo>
                    <a:pt x="572" y="407"/>
                  </a:lnTo>
                  <a:lnTo>
                    <a:pt x="518" y="410"/>
                  </a:lnTo>
                  <a:lnTo>
                    <a:pt x="560" y="384"/>
                  </a:lnTo>
                  <a:lnTo>
                    <a:pt x="580" y="355"/>
                  </a:lnTo>
                  <a:lnTo>
                    <a:pt x="586" y="314"/>
                  </a:lnTo>
                  <a:lnTo>
                    <a:pt x="661" y="303"/>
                  </a:lnTo>
                  <a:lnTo>
                    <a:pt x="703" y="256"/>
                  </a:lnTo>
                  <a:lnTo>
                    <a:pt x="674" y="226"/>
                  </a:lnTo>
                  <a:lnTo>
                    <a:pt x="674" y="209"/>
                  </a:lnTo>
                  <a:lnTo>
                    <a:pt x="660" y="195"/>
                  </a:lnTo>
                  <a:lnTo>
                    <a:pt x="679" y="179"/>
                  </a:lnTo>
                  <a:lnTo>
                    <a:pt x="674" y="153"/>
                  </a:lnTo>
                  <a:lnTo>
                    <a:pt x="643" y="141"/>
                  </a:lnTo>
                  <a:lnTo>
                    <a:pt x="627" y="141"/>
                  </a:lnTo>
                  <a:lnTo>
                    <a:pt x="599" y="113"/>
                  </a:lnTo>
                  <a:lnTo>
                    <a:pt x="594" y="63"/>
                  </a:lnTo>
                  <a:lnTo>
                    <a:pt x="563" y="49"/>
                  </a:lnTo>
                  <a:lnTo>
                    <a:pt x="532" y="47"/>
                  </a:lnTo>
                  <a:lnTo>
                    <a:pt x="521" y="19"/>
                  </a:lnTo>
                  <a:lnTo>
                    <a:pt x="551" y="0"/>
                  </a:lnTo>
                  <a:close/>
                </a:path>
              </a:pathLst>
            </a:custGeom>
            <a:solidFill>
              <a:srgbClr val="604A7B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83</a:t>
              </a:r>
            </a:p>
          </xdr:txBody>
        </xdr:sp>
        <xdr:sp macro="" textlink="">
          <xdr:nvSpPr>
            <xdr:cNvPr id="14" name="FR-04">
              <a:hlinkClick r:id="rId6"/>
            </xdr:cNvPr>
            <xdr:cNvSpPr>
              <a:spLocks noChangeArrowheads="1"/>
            </xdr:cNvSpPr>
          </xdr:nvSpPr>
          <xdr:spPr bwMode="auto">
            <a:xfrm>
              <a:off x="6536543" y="5334434"/>
              <a:ext cx="785713" cy="768802"/>
            </a:xfrm>
            <a:custGeom>
              <a:avLst/>
              <a:gdLst>
                <a:gd name="T0" fmla="*/ 712 w 788"/>
                <a:gd name="T1" fmla="*/ 42 h 766"/>
                <a:gd name="T2" fmla="*/ 658 w 788"/>
                <a:gd name="T3" fmla="*/ 95 h 766"/>
                <a:gd name="T4" fmla="*/ 623 w 788"/>
                <a:gd name="T5" fmla="*/ 122 h 766"/>
                <a:gd name="T6" fmla="*/ 599 w 788"/>
                <a:gd name="T7" fmla="*/ 172 h 766"/>
                <a:gd name="T8" fmla="*/ 474 w 788"/>
                <a:gd name="T9" fmla="*/ 149 h 766"/>
                <a:gd name="T10" fmla="*/ 399 w 788"/>
                <a:gd name="T11" fmla="*/ 165 h 766"/>
                <a:gd name="T12" fmla="*/ 399 w 788"/>
                <a:gd name="T13" fmla="*/ 182 h 766"/>
                <a:gd name="T14" fmla="*/ 394 w 788"/>
                <a:gd name="T15" fmla="*/ 231 h 766"/>
                <a:gd name="T16" fmla="*/ 349 w 788"/>
                <a:gd name="T17" fmla="*/ 186 h 766"/>
                <a:gd name="T18" fmla="*/ 309 w 788"/>
                <a:gd name="T19" fmla="*/ 165 h 766"/>
                <a:gd name="T20" fmla="*/ 288 w 788"/>
                <a:gd name="T21" fmla="*/ 193 h 766"/>
                <a:gd name="T22" fmla="*/ 215 w 788"/>
                <a:gd name="T23" fmla="*/ 267 h 766"/>
                <a:gd name="T24" fmla="*/ 224 w 788"/>
                <a:gd name="T25" fmla="*/ 295 h 766"/>
                <a:gd name="T26" fmla="*/ 210 w 788"/>
                <a:gd name="T27" fmla="*/ 332 h 766"/>
                <a:gd name="T28" fmla="*/ 170 w 788"/>
                <a:gd name="T29" fmla="*/ 311 h 766"/>
                <a:gd name="T30" fmla="*/ 217 w 788"/>
                <a:gd name="T31" fmla="*/ 377 h 766"/>
                <a:gd name="T32" fmla="*/ 173 w 788"/>
                <a:gd name="T33" fmla="*/ 375 h 766"/>
                <a:gd name="T34" fmla="*/ 85 w 788"/>
                <a:gd name="T35" fmla="*/ 412 h 766"/>
                <a:gd name="T36" fmla="*/ 83 w 788"/>
                <a:gd name="T37" fmla="*/ 427 h 766"/>
                <a:gd name="T38" fmla="*/ 47 w 788"/>
                <a:gd name="T39" fmla="*/ 391 h 766"/>
                <a:gd name="T40" fmla="*/ 10 w 788"/>
                <a:gd name="T41" fmla="*/ 451 h 766"/>
                <a:gd name="T42" fmla="*/ 1 w 788"/>
                <a:gd name="T43" fmla="*/ 452 h 766"/>
                <a:gd name="T44" fmla="*/ 31 w 788"/>
                <a:gd name="T45" fmla="*/ 493 h 766"/>
                <a:gd name="T46" fmla="*/ 5 w 788"/>
                <a:gd name="T47" fmla="*/ 537 h 766"/>
                <a:gd name="T48" fmla="*/ 57 w 788"/>
                <a:gd name="T49" fmla="*/ 599 h 766"/>
                <a:gd name="T50" fmla="*/ 36 w 788"/>
                <a:gd name="T51" fmla="*/ 648 h 766"/>
                <a:gd name="T52" fmla="*/ 95 w 788"/>
                <a:gd name="T53" fmla="*/ 670 h 766"/>
                <a:gd name="T54" fmla="*/ 149 w 788"/>
                <a:gd name="T55" fmla="*/ 732 h 766"/>
                <a:gd name="T56" fmla="*/ 302 w 788"/>
                <a:gd name="T57" fmla="*/ 766 h 766"/>
                <a:gd name="T58" fmla="*/ 361 w 788"/>
                <a:gd name="T59" fmla="*/ 707 h 766"/>
                <a:gd name="T60" fmla="*/ 469 w 788"/>
                <a:gd name="T61" fmla="*/ 714 h 766"/>
                <a:gd name="T62" fmla="*/ 601 w 788"/>
                <a:gd name="T63" fmla="*/ 672 h 766"/>
                <a:gd name="T64" fmla="*/ 660 w 788"/>
                <a:gd name="T65" fmla="*/ 651 h 766"/>
                <a:gd name="T66" fmla="*/ 651 w 788"/>
                <a:gd name="T67" fmla="*/ 627 h 766"/>
                <a:gd name="T68" fmla="*/ 658 w 788"/>
                <a:gd name="T69" fmla="*/ 594 h 766"/>
                <a:gd name="T70" fmla="*/ 705 w 788"/>
                <a:gd name="T71" fmla="*/ 582 h 766"/>
                <a:gd name="T72" fmla="*/ 769 w 788"/>
                <a:gd name="T73" fmla="*/ 582 h 766"/>
                <a:gd name="T74" fmla="*/ 743 w 788"/>
                <a:gd name="T75" fmla="*/ 530 h 766"/>
                <a:gd name="T76" fmla="*/ 679 w 788"/>
                <a:gd name="T77" fmla="*/ 481 h 766"/>
                <a:gd name="T78" fmla="*/ 649 w 788"/>
                <a:gd name="T79" fmla="*/ 403 h 766"/>
                <a:gd name="T80" fmla="*/ 672 w 788"/>
                <a:gd name="T81" fmla="*/ 309 h 766"/>
                <a:gd name="T82" fmla="*/ 701 w 788"/>
                <a:gd name="T83" fmla="*/ 255 h 766"/>
                <a:gd name="T84" fmla="*/ 741 w 788"/>
                <a:gd name="T85" fmla="*/ 234 h 766"/>
                <a:gd name="T86" fmla="*/ 778 w 788"/>
                <a:gd name="T87" fmla="*/ 178 h 766"/>
                <a:gd name="T88" fmla="*/ 731 w 788"/>
                <a:gd name="T89" fmla="*/ 152 h 766"/>
                <a:gd name="T90" fmla="*/ 729 w 788"/>
                <a:gd name="T91" fmla="*/ 95 h 766"/>
                <a:gd name="T92" fmla="*/ 768 w 788"/>
                <a:gd name="T93" fmla="*/ 9 h 766"/>
                <a:gd name="T94" fmla="*/ 741 w 788"/>
                <a:gd name="T95" fmla="*/ 0 h 766"/>
                <a:gd name="T96" fmla="*/ 0 w 788"/>
                <a:gd name="T97" fmla="*/ 0 h 766"/>
                <a:gd name="T98" fmla="*/ 788 w 788"/>
                <a:gd name="T99" fmla="*/ 766 h 7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T96" t="T97" r="T98" b="T99"/>
              <a:pathLst>
                <a:path h="766" w="788">
                  <a:moveTo>
                    <a:pt x="741" y="0"/>
                  </a:moveTo>
                  <a:lnTo>
                    <a:pt x="712" y="42"/>
                  </a:lnTo>
                  <a:lnTo>
                    <a:pt x="672" y="66"/>
                  </a:lnTo>
                  <a:lnTo>
                    <a:pt x="658" y="95"/>
                  </a:lnTo>
                  <a:lnTo>
                    <a:pt x="623" y="97"/>
                  </a:lnTo>
                  <a:lnTo>
                    <a:pt x="623" y="122"/>
                  </a:lnTo>
                  <a:lnTo>
                    <a:pt x="613" y="137"/>
                  </a:lnTo>
                  <a:lnTo>
                    <a:pt x="599" y="172"/>
                  </a:lnTo>
                  <a:lnTo>
                    <a:pt x="514" y="170"/>
                  </a:lnTo>
                  <a:lnTo>
                    <a:pt x="474" y="149"/>
                  </a:lnTo>
                  <a:lnTo>
                    <a:pt x="448" y="167"/>
                  </a:lnTo>
                  <a:lnTo>
                    <a:pt x="399" y="165"/>
                  </a:lnTo>
                  <a:lnTo>
                    <a:pt x="387" y="182"/>
                  </a:lnTo>
                  <a:lnTo>
                    <a:pt x="399" y="182"/>
                  </a:lnTo>
                  <a:lnTo>
                    <a:pt x="406" y="226"/>
                  </a:lnTo>
                  <a:lnTo>
                    <a:pt x="394" y="231"/>
                  </a:lnTo>
                  <a:lnTo>
                    <a:pt x="349" y="203"/>
                  </a:lnTo>
                  <a:lnTo>
                    <a:pt x="349" y="186"/>
                  </a:lnTo>
                  <a:lnTo>
                    <a:pt x="324" y="165"/>
                  </a:lnTo>
                  <a:lnTo>
                    <a:pt x="309" y="165"/>
                  </a:lnTo>
                  <a:lnTo>
                    <a:pt x="309" y="189"/>
                  </a:lnTo>
                  <a:lnTo>
                    <a:pt x="288" y="193"/>
                  </a:lnTo>
                  <a:lnTo>
                    <a:pt x="243" y="219"/>
                  </a:lnTo>
                  <a:lnTo>
                    <a:pt x="215" y="267"/>
                  </a:lnTo>
                  <a:lnTo>
                    <a:pt x="208" y="290"/>
                  </a:lnTo>
                  <a:lnTo>
                    <a:pt x="224" y="295"/>
                  </a:lnTo>
                  <a:lnTo>
                    <a:pt x="227" y="332"/>
                  </a:lnTo>
                  <a:lnTo>
                    <a:pt x="210" y="332"/>
                  </a:lnTo>
                  <a:lnTo>
                    <a:pt x="184" y="309"/>
                  </a:lnTo>
                  <a:lnTo>
                    <a:pt x="170" y="311"/>
                  </a:lnTo>
                  <a:lnTo>
                    <a:pt x="177" y="332"/>
                  </a:lnTo>
                  <a:lnTo>
                    <a:pt x="217" y="377"/>
                  </a:lnTo>
                  <a:lnTo>
                    <a:pt x="191" y="387"/>
                  </a:lnTo>
                  <a:lnTo>
                    <a:pt x="173" y="375"/>
                  </a:lnTo>
                  <a:lnTo>
                    <a:pt x="125" y="375"/>
                  </a:lnTo>
                  <a:lnTo>
                    <a:pt x="85" y="412"/>
                  </a:lnTo>
                  <a:lnTo>
                    <a:pt x="83" y="427"/>
                  </a:lnTo>
                  <a:lnTo>
                    <a:pt x="68" y="409"/>
                  </a:lnTo>
                  <a:lnTo>
                    <a:pt x="47" y="391"/>
                  </a:lnTo>
                  <a:lnTo>
                    <a:pt x="34" y="430"/>
                  </a:lnTo>
                  <a:lnTo>
                    <a:pt x="10" y="451"/>
                  </a:lnTo>
                  <a:lnTo>
                    <a:pt x="0" y="450"/>
                  </a:lnTo>
                  <a:lnTo>
                    <a:pt x="1" y="452"/>
                  </a:lnTo>
                  <a:lnTo>
                    <a:pt x="3" y="488"/>
                  </a:lnTo>
                  <a:lnTo>
                    <a:pt x="31" y="493"/>
                  </a:lnTo>
                  <a:lnTo>
                    <a:pt x="31" y="526"/>
                  </a:lnTo>
                  <a:lnTo>
                    <a:pt x="5" y="537"/>
                  </a:lnTo>
                  <a:lnTo>
                    <a:pt x="10" y="575"/>
                  </a:lnTo>
                  <a:lnTo>
                    <a:pt x="57" y="599"/>
                  </a:lnTo>
                  <a:lnTo>
                    <a:pt x="57" y="625"/>
                  </a:lnTo>
                  <a:lnTo>
                    <a:pt x="36" y="648"/>
                  </a:lnTo>
                  <a:lnTo>
                    <a:pt x="36" y="670"/>
                  </a:lnTo>
                  <a:lnTo>
                    <a:pt x="95" y="670"/>
                  </a:lnTo>
                  <a:lnTo>
                    <a:pt x="149" y="731"/>
                  </a:lnTo>
                  <a:lnTo>
                    <a:pt x="149" y="732"/>
                  </a:lnTo>
                  <a:lnTo>
                    <a:pt x="217" y="710"/>
                  </a:lnTo>
                  <a:lnTo>
                    <a:pt x="302" y="766"/>
                  </a:lnTo>
                  <a:lnTo>
                    <a:pt x="349" y="731"/>
                  </a:lnTo>
                  <a:lnTo>
                    <a:pt x="361" y="707"/>
                  </a:lnTo>
                  <a:lnTo>
                    <a:pt x="427" y="686"/>
                  </a:lnTo>
                  <a:lnTo>
                    <a:pt x="469" y="714"/>
                  </a:lnTo>
                  <a:lnTo>
                    <a:pt x="531" y="670"/>
                  </a:lnTo>
                  <a:lnTo>
                    <a:pt x="601" y="672"/>
                  </a:lnTo>
                  <a:lnTo>
                    <a:pt x="620" y="653"/>
                  </a:lnTo>
                  <a:lnTo>
                    <a:pt x="660" y="651"/>
                  </a:lnTo>
                  <a:lnTo>
                    <a:pt x="661" y="651"/>
                  </a:lnTo>
                  <a:lnTo>
                    <a:pt x="651" y="627"/>
                  </a:lnTo>
                  <a:lnTo>
                    <a:pt x="663" y="613"/>
                  </a:lnTo>
                  <a:lnTo>
                    <a:pt x="658" y="594"/>
                  </a:lnTo>
                  <a:lnTo>
                    <a:pt x="696" y="594"/>
                  </a:lnTo>
                  <a:lnTo>
                    <a:pt x="705" y="582"/>
                  </a:lnTo>
                  <a:lnTo>
                    <a:pt x="741" y="563"/>
                  </a:lnTo>
                  <a:lnTo>
                    <a:pt x="769" y="582"/>
                  </a:lnTo>
                  <a:lnTo>
                    <a:pt x="788" y="570"/>
                  </a:lnTo>
                  <a:lnTo>
                    <a:pt x="743" y="530"/>
                  </a:lnTo>
                  <a:lnTo>
                    <a:pt x="696" y="486"/>
                  </a:lnTo>
                  <a:lnTo>
                    <a:pt x="679" y="481"/>
                  </a:lnTo>
                  <a:lnTo>
                    <a:pt x="677" y="445"/>
                  </a:lnTo>
                  <a:lnTo>
                    <a:pt x="649" y="403"/>
                  </a:lnTo>
                  <a:lnTo>
                    <a:pt x="658" y="342"/>
                  </a:lnTo>
                  <a:lnTo>
                    <a:pt x="672" y="309"/>
                  </a:lnTo>
                  <a:lnTo>
                    <a:pt x="698" y="287"/>
                  </a:lnTo>
                  <a:lnTo>
                    <a:pt x="701" y="255"/>
                  </a:lnTo>
                  <a:lnTo>
                    <a:pt x="736" y="236"/>
                  </a:lnTo>
                  <a:lnTo>
                    <a:pt x="741" y="234"/>
                  </a:lnTo>
                  <a:lnTo>
                    <a:pt x="741" y="183"/>
                  </a:lnTo>
                  <a:lnTo>
                    <a:pt x="778" y="178"/>
                  </a:lnTo>
                  <a:lnTo>
                    <a:pt x="757" y="160"/>
                  </a:lnTo>
                  <a:lnTo>
                    <a:pt x="731" y="152"/>
                  </a:lnTo>
                  <a:lnTo>
                    <a:pt x="718" y="118"/>
                  </a:lnTo>
                  <a:lnTo>
                    <a:pt x="729" y="95"/>
                  </a:lnTo>
                  <a:lnTo>
                    <a:pt x="775" y="45"/>
                  </a:lnTo>
                  <a:lnTo>
                    <a:pt x="768" y="9"/>
                  </a:lnTo>
                  <a:lnTo>
                    <a:pt x="774" y="2"/>
                  </a:lnTo>
                  <a:lnTo>
                    <a:pt x="741" y="0"/>
                  </a:lnTo>
                  <a:close/>
                </a:path>
              </a:pathLst>
            </a:custGeom>
            <a:solidFill>
              <a:srgbClr val="77933C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04</a:t>
              </a:r>
            </a:p>
          </xdr:txBody>
        </xdr:sp>
        <xdr:sp macro="" textlink="">
          <xdr:nvSpPr>
            <xdr:cNvPr id="15" name="FR-06">
              <a:hlinkClick r:id="rId7"/>
            </xdr:cNvPr>
            <xdr:cNvSpPr>
              <a:spLocks noChangeArrowheads="1"/>
            </xdr:cNvSpPr>
          </xdr:nvSpPr>
          <xdr:spPr bwMode="auto">
            <a:xfrm>
              <a:off x="7166255" y="5571269"/>
              <a:ext cx="570736" cy="675890"/>
            </a:xfrm>
            <a:custGeom>
              <a:avLst/>
              <a:gdLst>
                <a:gd name="T0" fmla="*/ 111 w 572"/>
                <a:gd name="T1" fmla="*/ 0 h 673"/>
                <a:gd name="T2" fmla="*/ 106 w 572"/>
                <a:gd name="T3" fmla="*/ 2 h 673"/>
                <a:gd name="T4" fmla="*/ 71 w 572"/>
                <a:gd name="T5" fmla="*/ 21 h 673"/>
                <a:gd name="T6" fmla="*/ 68 w 572"/>
                <a:gd name="T7" fmla="*/ 53 h 673"/>
                <a:gd name="T8" fmla="*/ 42 w 572"/>
                <a:gd name="T9" fmla="*/ 75 h 673"/>
                <a:gd name="T10" fmla="*/ 28 w 572"/>
                <a:gd name="T11" fmla="*/ 108 h 673"/>
                <a:gd name="T12" fmla="*/ 19 w 572"/>
                <a:gd name="T13" fmla="*/ 169 h 673"/>
                <a:gd name="T14" fmla="*/ 47 w 572"/>
                <a:gd name="T15" fmla="*/ 211 h 673"/>
                <a:gd name="T16" fmla="*/ 49 w 572"/>
                <a:gd name="T17" fmla="*/ 247 h 673"/>
                <a:gd name="T18" fmla="*/ 66 w 572"/>
                <a:gd name="T19" fmla="*/ 252 h 673"/>
                <a:gd name="T20" fmla="*/ 113 w 572"/>
                <a:gd name="T21" fmla="*/ 296 h 673"/>
                <a:gd name="T22" fmla="*/ 158 w 572"/>
                <a:gd name="T23" fmla="*/ 336 h 673"/>
                <a:gd name="T24" fmla="*/ 139 w 572"/>
                <a:gd name="T25" fmla="*/ 348 h 673"/>
                <a:gd name="T26" fmla="*/ 111 w 572"/>
                <a:gd name="T27" fmla="*/ 329 h 673"/>
                <a:gd name="T28" fmla="*/ 75 w 572"/>
                <a:gd name="T29" fmla="*/ 348 h 673"/>
                <a:gd name="T30" fmla="*/ 66 w 572"/>
                <a:gd name="T31" fmla="*/ 360 h 673"/>
                <a:gd name="T32" fmla="*/ 28 w 572"/>
                <a:gd name="T33" fmla="*/ 360 h 673"/>
                <a:gd name="T34" fmla="*/ 33 w 572"/>
                <a:gd name="T35" fmla="*/ 379 h 673"/>
                <a:gd name="T36" fmla="*/ 21 w 572"/>
                <a:gd name="T37" fmla="*/ 393 h 673"/>
                <a:gd name="T38" fmla="*/ 31 w 572"/>
                <a:gd name="T39" fmla="*/ 417 h 673"/>
                <a:gd name="T40" fmla="*/ 0 w 572"/>
                <a:gd name="T41" fmla="*/ 436 h 673"/>
                <a:gd name="T42" fmla="*/ 11 w 572"/>
                <a:gd name="T43" fmla="*/ 464 h 673"/>
                <a:gd name="T44" fmla="*/ 42 w 572"/>
                <a:gd name="T45" fmla="*/ 466 h 673"/>
                <a:gd name="T46" fmla="*/ 73 w 572"/>
                <a:gd name="T47" fmla="*/ 480 h 673"/>
                <a:gd name="T48" fmla="*/ 78 w 572"/>
                <a:gd name="T49" fmla="*/ 530 h 673"/>
                <a:gd name="T50" fmla="*/ 106 w 572"/>
                <a:gd name="T51" fmla="*/ 558 h 673"/>
                <a:gd name="T52" fmla="*/ 122 w 572"/>
                <a:gd name="T53" fmla="*/ 558 h 673"/>
                <a:gd name="T54" fmla="*/ 153 w 572"/>
                <a:gd name="T55" fmla="*/ 570 h 673"/>
                <a:gd name="T56" fmla="*/ 158 w 572"/>
                <a:gd name="T57" fmla="*/ 596 h 673"/>
                <a:gd name="T58" fmla="*/ 139 w 572"/>
                <a:gd name="T59" fmla="*/ 612 h 673"/>
                <a:gd name="T60" fmla="*/ 153 w 572"/>
                <a:gd name="T61" fmla="*/ 626 h 673"/>
                <a:gd name="T62" fmla="*/ 153 w 572"/>
                <a:gd name="T63" fmla="*/ 643 h 673"/>
                <a:gd name="T64" fmla="*/ 182 w 572"/>
                <a:gd name="T65" fmla="*/ 673 h 673"/>
                <a:gd name="T66" fmla="*/ 184 w 572"/>
                <a:gd name="T67" fmla="*/ 671 h 673"/>
                <a:gd name="T68" fmla="*/ 187 w 572"/>
                <a:gd name="T69" fmla="*/ 611 h 673"/>
                <a:gd name="T70" fmla="*/ 239 w 572"/>
                <a:gd name="T71" fmla="*/ 621 h 673"/>
                <a:gd name="T72" fmla="*/ 257 w 572"/>
                <a:gd name="T73" fmla="*/ 598 h 673"/>
                <a:gd name="T74" fmla="*/ 284 w 572"/>
                <a:gd name="T75" fmla="*/ 603 h 673"/>
                <a:gd name="T76" fmla="*/ 286 w 572"/>
                <a:gd name="T77" fmla="*/ 522 h 673"/>
                <a:gd name="T78" fmla="*/ 346 w 572"/>
                <a:gd name="T79" fmla="*/ 517 h 673"/>
                <a:gd name="T80" fmla="*/ 398 w 572"/>
                <a:gd name="T81" fmla="*/ 470 h 673"/>
                <a:gd name="T82" fmla="*/ 445 w 572"/>
                <a:gd name="T83" fmla="*/ 470 h 673"/>
                <a:gd name="T84" fmla="*/ 447 w 572"/>
                <a:gd name="T85" fmla="*/ 441 h 673"/>
                <a:gd name="T86" fmla="*/ 494 w 572"/>
                <a:gd name="T87" fmla="*/ 413 h 673"/>
                <a:gd name="T88" fmla="*/ 468 w 572"/>
                <a:gd name="T89" fmla="*/ 353 h 673"/>
                <a:gd name="T90" fmla="*/ 507 w 572"/>
                <a:gd name="T91" fmla="*/ 319 h 673"/>
                <a:gd name="T92" fmla="*/ 499 w 572"/>
                <a:gd name="T93" fmla="*/ 280 h 673"/>
                <a:gd name="T94" fmla="*/ 557 w 572"/>
                <a:gd name="T95" fmla="*/ 262 h 673"/>
                <a:gd name="T96" fmla="*/ 572 w 572"/>
                <a:gd name="T97" fmla="*/ 205 h 673"/>
                <a:gd name="T98" fmla="*/ 565 w 572"/>
                <a:gd name="T99" fmla="*/ 166 h 673"/>
                <a:gd name="T100" fmla="*/ 551 w 572"/>
                <a:gd name="T101" fmla="*/ 142 h 673"/>
                <a:gd name="T102" fmla="*/ 541 w 572"/>
                <a:gd name="T103" fmla="*/ 108 h 673"/>
                <a:gd name="T104" fmla="*/ 502 w 572"/>
                <a:gd name="T105" fmla="*/ 111 h 673"/>
                <a:gd name="T106" fmla="*/ 380 w 572"/>
                <a:gd name="T107" fmla="*/ 155 h 673"/>
                <a:gd name="T108" fmla="*/ 341 w 572"/>
                <a:gd name="T109" fmla="*/ 155 h 673"/>
                <a:gd name="T110" fmla="*/ 273 w 572"/>
                <a:gd name="T111" fmla="*/ 101 h 673"/>
                <a:gd name="T112" fmla="*/ 205 w 572"/>
                <a:gd name="T113" fmla="*/ 82 h 673"/>
                <a:gd name="T114" fmla="*/ 166 w 572"/>
                <a:gd name="T115" fmla="*/ 82 h 673"/>
                <a:gd name="T116" fmla="*/ 166 w 572"/>
                <a:gd name="T117" fmla="*/ 35 h 673"/>
                <a:gd name="T118" fmla="*/ 111 w 572"/>
                <a:gd name="T119" fmla="*/ 0 h 673"/>
                <a:gd name="T120" fmla="*/ 0 w 572"/>
                <a:gd name="T121" fmla="*/ 0 h 673"/>
                <a:gd name="T122" fmla="*/ 572 w 572"/>
                <a:gd name="T123" fmla="*/ 673 h 6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</a:cxnLst>
              <a:rect l="T120" t="T121" r="T122" b="T123"/>
              <a:pathLst>
                <a:path h="673" w="572">
                  <a:moveTo>
                    <a:pt x="111" y="0"/>
                  </a:moveTo>
                  <a:lnTo>
                    <a:pt x="106" y="2"/>
                  </a:lnTo>
                  <a:lnTo>
                    <a:pt x="71" y="21"/>
                  </a:lnTo>
                  <a:lnTo>
                    <a:pt x="68" y="53"/>
                  </a:lnTo>
                  <a:lnTo>
                    <a:pt x="42" y="75"/>
                  </a:lnTo>
                  <a:lnTo>
                    <a:pt x="28" y="108"/>
                  </a:lnTo>
                  <a:lnTo>
                    <a:pt x="19" y="169"/>
                  </a:lnTo>
                  <a:lnTo>
                    <a:pt x="47" y="211"/>
                  </a:lnTo>
                  <a:lnTo>
                    <a:pt x="49" y="247"/>
                  </a:lnTo>
                  <a:lnTo>
                    <a:pt x="66" y="252"/>
                  </a:lnTo>
                  <a:lnTo>
                    <a:pt x="113" y="296"/>
                  </a:lnTo>
                  <a:lnTo>
                    <a:pt x="158" y="336"/>
                  </a:lnTo>
                  <a:lnTo>
                    <a:pt x="139" y="348"/>
                  </a:lnTo>
                  <a:lnTo>
                    <a:pt x="111" y="329"/>
                  </a:lnTo>
                  <a:lnTo>
                    <a:pt x="75" y="348"/>
                  </a:lnTo>
                  <a:lnTo>
                    <a:pt x="66" y="360"/>
                  </a:lnTo>
                  <a:lnTo>
                    <a:pt x="28" y="360"/>
                  </a:lnTo>
                  <a:lnTo>
                    <a:pt x="33" y="379"/>
                  </a:lnTo>
                  <a:lnTo>
                    <a:pt x="21" y="393"/>
                  </a:lnTo>
                  <a:lnTo>
                    <a:pt x="31" y="417"/>
                  </a:lnTo>
                  <a:lnTo>
                    <a:pt x="0" y="436"/>
                  </a:lnTo>
                  <a:lnTo>
                    <a:pt x="11" y="464"/>
                  </a:lnTo>
                  <a:lnTo>
                    <a:pt x="42" y="466"/>
                  </a:lnTo>
                  <a:lnTo>
                    <a:pt x="73" y="480"/>
                  </a:lnTo>
                  <a:lnTo>
                    <a:pt x="78" y="530"/>
                  </a:lnTo>
                  <a:lnTo>
                    <a:pt x="106" y="558"/>
                  </a:lnTo>
                  <a:lnTo>
                    <a:pt x="122" y="558"/>
                  </a:lnTo>
                  <a:lnTo>
                    <a:pt x="153" y="570"/>
                  </a:lnTo>
                  <a:lnTo>
                    <a:pt x="158" y="596"/>
                  </a:lnTo>
                  <a:lnTo>
                    <a:pt x="139" y="612"/>
                  </a:lnTo>
                  <a:lnTo>
                    <a:pt x="153" y="626"/>
                  </a:lnTo>
                  <a:lnTo>
                    <a:pt x="153" y="643"/>
                  </a:lnTo>
                  <a:lnTo>
                    <a:pt x="182" y="673"/>
                  </a:lnTo>
                  <a:lnTo>
                    <a:pt x="184" y="671"/>
                  </a:lnTo>
                  <a:lnTo>
                    <a:pt x="187" y="611"/>
                  </a:lnTo>
                  <a:lnTo>
                    <a:pt x="239" y="621"/>
                  </a:lnTo>
                  <a:lnTo>
                    <a:pt x="257" y="598"/>
                  </a:lnTo>
                  <a:lnTo>
                    <a:pt x="284" y="603"/>
                  </a:lnTo>
                  <a:lnTo>
                    <a:pt x="286" y="522"/>
                  </a:lnTo>
                  <a:lnTo>
                    <a:pt x="346" y="517"/>
                  </a:lnTo>
                  <a:lnTo>
                    <a:pt x="398" y="470"/>
                  </a:lnTo>
                  <a:lnTo>
                    <a:pt x="445" y="470"/>
                  </a:lnTo>
                  <a:lnTo>
                    <a:pt x="447" y="441"/>
                  </a:lnTo>
                  <a:lnTo>
                    <a:pt x="494" y="413"/>
                  </a:lnTo>
                  <a:lnTo>
                    <a:pt x="468" y="353"/>
                  </a:lnTo>
                  <a:lnTo>
                    <a:pt x="507" y="319"/>
                  </a:lnTo>
                  <a:lnTo>
                    <a:pt x="499" y="280"/>
                  </a:lnTo>
                  <a:lnTo>
                    <a:pt x="557" y="262"/>
                  </a:lnTo>
                  <a:lnTo>
                    <a:pt x="572" y="205"/>
                  </a:lnTo>
                  <a:lnTo>
                    <a:pt x="565" y="166"/>
                  </a:lnTo>
                  <a:lnTo>
                    <a:pt x="551" y="142"/>
                  </a:lnTo>
                  <a:lnTo>
                    <a:pt x="541" y="108"/>
                  </a:lnTo>
                  <a:lnTo>
                    <a:pt x="502" y="111"/>
                  </a:lnTo>
                  <a:lnTo>
                    <a:pt x="380" y="155"/>
                  </a:lnTo>
                  <a:lnTo>
                    <a:pt x="341" y="155"/>
                  </a:lnTo>
                  <a:lnTo>
                    <a:pt x="273" y="101"/>
                  </a:lnTo>
                  <a:lnTo>
                    <a:pt x="205" y="82"/>
                  </a:lnTo>
                  <a:lnTo>
                    <a:pt x="166" y="82"/>
                  </a:lnTo>
                  <a:lnTo>
                    <a:pt x="166" y="35"/>
                  </a:lnTo>
                  <a:lnTo>
                    <a:pt x="111" y="0"/>
                  </a:lnTo>
                  <a:close/>
                </a:path>
              </a:pathLst>
            </a:custGeom>
            <a:solidFill>
              <a:srgbClr val="9933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06</a:t>
              </a:r>
            </a:p>
          </xdr:txBody>
        </xdr:sp>
        <xdr:sp macro="" textlink="">
          <xdr:nvSpPr>
            <xdr:cNvPr id="16" name="FR-05">
              <a:hlinkClick r:id="rId8"/>
            </xdr:cNvPr>
            <xdr:cNvSpPr>
              <a:spLocks noChangeArrowheads="1"/>
            </xdr:cNvSpPr>
          </xdr:nvSpPr>
          <xdr:spPr bwMode="auto">
            <a:xfrm>
              <a:off x="6490885" y="4997400"/>
              <a:ext cx="873226" cy="752406"/>
            </a:xfrm>
            <a:custGeom>
              <a:avLst/>
              <a:gdLst>
                <a:gd name="T0" fmla="*/ 544 w 874"/>
                <a:gd name="T1" fmla="*/ 11 h 748"/>
                <a:gd name="T2" fmla="*/ 492 w 874"/>
                <a:gd name="T3" fmla="*/ 55 h 748"/>
                <a:gd name="T4" fmla="*/ 469 w 874"/>
                <a:gd name="T5" fmla="*/ 3 h 748"/>
                <a:gd name="T6" fmla="*/ 403 w 874"/>
                <a:gd name="T7" fmla="*/ 24 h 748"/>
                <a:gd name="T8" fmla="*/ 401 w 874"/>
                <a:gd name="T9" fmla="*/ 91 h 748"/>
                <a:gd name="T10" fmla="*/ 466 w 874"/>
                <a:gd name="T11" fmla="*/ 131 h 748"/>
                <a:gd name="T12" fmla="*/ 487 w 874"/>
                <a:gd name="T13" fmla="*/ 198 h 748"/>
                <a:gd name="T14" fmla="*/ 416 w 874"/>
                <a:gd name="T15" fmla="*/ 219 h 748"/>
                <a:gd name="T16" fmla="*/ 323 w 874"/>
                <a:gd name="T17" fmla="*/ 237 h 748"/>
                <a:gd name="T18" fmla="*/ 266 w 874"/>
                <a:gd name="T19" fmla="*/ 253 h 748"/>
                <a:gd name="T20" fmla="*/ 258 w 874"/>
                <a:gd name="T21" fmla="*/ 297 h 748"/>
                <a:gd name="T22" fmla="*/ 193 w 874"/>
                <a:gd name="T23" fmla="*/ 328 h 748"/>
                <a:gd name="T24" fmla="*/ 206 w 874"/>
                <a:gd name="T25" fmla="*/ 357 h 748"/>
                <a:gd name="T26" fmla="*/ 107 w 874"/>
                <a:gd name="T27" fmla="*/ 381 h 748"/>
                <a:gd name="T28" fmla="*/ 88 w 874"/>
                <a:gd name="T29" fmla="*/ 461 h 748"/>
                <a:gd name="T30" fmla="*/ 88 w 874"/>
                <a:gd name="T31" fmla="*/ 518 h 748"/>
                <a:gd name="T32" fmla="*/ 11 w 874"/>
                <a:gd name="T33" fmla="*/ 498 h 748"/>
                <a:gd name="T34" fmla="*/ 31 w 874"/>
                <a:gd name="T35" fmla="*/ 539 h 748"/>
                <a:gd name="T36" fmla="*/ 11 w 874"/>
                <a:gd name="T37" fmla="*/ 604 h 748"/>
                <a:gd name="T38" fmla="*/ 115 w 874"/>
                <a:gd name="T39" fmla="*/ 662 h 748"/>
                <a:gd name="T40" fmla="*/ 132 w 874"/>
                <a:gd name="T41" fmla="*/ 748 h 748"/>
                <a:gd name="T42" fmla="*/ 172 w 874"/>
                <a:gd name="T43" fmla="*/ 711 h 748"/>
                <a:gd name="T44" fmla="*/ 238 w 874"/>
                <a:gd name="T45" fmla="*/ 723 h 748"/>
                <a:gd name="T46" fmla="*/ 224 w 874"/>
                <a:gd name="T47" fmla="*/ 668 h 748"/>
                <a:gd name="T48" fmla="*/ 231 w 874"/>
                <a:gd name="T49" fmla="*/ 645 h 748"/>
                <a:gd name="T50" fmla="*/ 274 w 874"/>
                <a:gd name="T51" fmla="*/ 668 h 748"/>
                <a:gd name="T52" fmla="*/ 255 w 874"/>
                <a:gd name="T53" fmla="*/ 626 h 748"/>
                <a:gd name="T54" fmla="*/ 290 w 874"/>
                <a:gd name="T55" fmla="*/ 555 h 748"/>
                <a:gd name="T56" fmla="*/ 356 w 874"/>
                <a:gd name="T57" fmla="*/ 525 h 748"/>
                <a:gd name="T58" fmla="*/ 371 w 874"/>
                <a:gd name="T59" fmla="*/ 501 h 748"/>
                <a:gd name="T60" fmla="*/ 396 w 874"/>
                <a:gd name="T61" fmla="*/ 539 h 748"/>
                <a:gd name="T62" fmla="*/ 453 w 874"/>
                <a:gd name="T63" fmla="*/ 562 h 748"/>
                <a:gd name="T64" fmla="*/ 434 w 874"/>
                <a:gd name="T65" fmla="*/ 518 h 748"/>
                <a:gd name="T66" fmla="*/ 495 w 874"/>
                <a:gd name="T67" fmla="*/ 503 h 748"/>
                <a:gd name="T68" fmla="*/ 561 w 874"/>
                <a:gd name="T69" fmla="*/ 506 h 748"/>
                <a:gd name="T70" fmla="*/ 660 w 874"/>
                <a:gd name="T71" fmla="*/ 473 h 748"/>
                <a:gd name="T72" fmla="*/ 670 w 874"/>
                <a:gd name="T73" fmla="*/ 433 h 748"/>
                <a:gd name="T74" fmla="*/ 719 w 874"/>
                <a:gd name="T75" fmla="*/ 402 h 748"/>
                <a:gd name="T76" fmla="*/ 788 w 874"/>
                <a:gd name="T77" fmla="*/ 336 h 748"/>
                <a:gd name="T78" fmla="*/ 846 w 874"/>
                <a:gd name="T79" fmla="*/ 311 h 748"/>
                <a:gd name="T80" fmla="*/ 874 w 874"/>
                <a:gd name="T81" fmla="*/ 290 h 748"/>
                <a:gd name="T82" fmla="*/ 830 w 874"/>
                <a:gd name="T83" fmla="*/ 196 h 748"/>
                <a:gd name="T84" fmla="*/ 765 w 874"/>
                <a:gd name="T85" fmla="*/ 191 h 748"/>
                <a:gd name="T86" fmla="*/ 687 w 874"/>
                <a:gd name="T87" fmla="*/ 79 h 748"/>
                <a:gd name="T88" fmla="*/ 635 w 874"/>
                <a:gd name="T89" fmla="*/ 40 h 748"/>
                <a:gd name="T90" fmla="*/ 568 w 874"/>
                <a:gd name="T91" fmla="*/ 0 h 748"/>
                <a:gd name="T92" fmla="*/ 0 w 874"/>
                <a:gd name="T93" fmla="*/ 0 h 748"/>
                <a:gd name="T94" fmla="*/ 874 w 874"/>
                <a:gd name="T95" fmla="*/ 748 h 7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T92" t="T93" r="T94" b="T95"/>
              <a:pathLst>
                <a:path h="748" w="874">
                  <a:moveTo>
                    <a:pt x="568" y="0"/>
                  </a:moveTo>
                  <a:lnTo>
                    <a:pt x="544" y="11"/>
                  </a:lnTo>
                  <a:lnTo>
                    <a:pt x="539" y="50"/>
                  </a:lnTo>
                  <a:lnTo>
                    <a:pt x="492" y="55"/>
                  </a:lnTo>
                  <a:lnTo>
                    <a:pt x="484" y="18"/>
                  </a:lnTo>
                  <a:lnTo>
                    <a:pt x="469" y="3"/>
                  </a:lnTo>
                  <a:lnTo>
                    <a:pt x="422" y="8"/>
                  </a:lnTo>
                  <a:lnTo>
                    <a:pt x="403" y="24"/>
                  </a:lnTo>
                  <a:lnTo>
                    <a:pt x="393" y="78"/>
                  </a:lnTo>
                  <a:lnTo>
                    <a:pt x="401" y="91"/>
                  </a:lnTo>
                  <a:lnTo>
                    <a:pt x="456" y="97"/>
                  </a:lnTo>
                  <a:lnTo>
                    <a:pt x="466" y="131"/>
                  </a:lnTo>
                  <a:lnTo>
                    <a:pt x="487" y="141"/>
                  </a:lnTo>
                  <a:lnTo>
                    <a:pt x="487" y="198"/>
                  </a:lnTo>
                  <a:lnTo>
                    <a:pt x="437" y="196"/>
                  </a:lnTo>
                  <a:lnTo>
                    <a:pt x="416" y="219"/>
                  </a:lnTo>
                  <a:lnTo>
                    <a:pt x="357" y="208"/>
                  </a:lnTo>
                  <a:lnTo>
                    <a:pt x="323" y="237"/>
                  </a:lnTo>
                  <a:lnTo>
                    <a:pt x="299" y="227"/>
                  </a:lnTo>
                  <a:lnTo>
                    <a:pt x="266" y="253"/>
                  </a:lnTo>
                  <a:lnTo>
                    <a:pt x="278" y="276"/>
                  </a:lnTo>
                  <a:lnTo>
                    <a:pt x="258" y="297"/>
                  </a:lnTo>
                  <a:lnTo>
                    <a:pt x="193" y="297"/>
                  </a:lnTo>
                  <a:lnTo>
                    <a:pt x="193" y="328"/>
                  </a:lnTo>
                  <a:lnTo>
                    <a:pt x="213" y="339"/>
                  </a:lnTo>
                  <a:lnTo>
                    <a:pt x="206" y="357"/>
                  </a:lnTo>
                  <a:lnTo>
                    <a:pt x="161" y="375"/>
                  </a:lnTo>
                  <a:lnTo>
                    <a:pt x="107" y="381"/>
                  </a:lnTo>
                  <a:lnTo>
                    <a:pt x="91" y="430"/>
                  </a:lnTo>
                  <a:lnTo>
                    <a:pt x="88" y="461"/>
                  </a:lnTo>
                  <a:lnTo>
                    <a:pt x="117" y="485"/>
                  </a:lnTo>
                  <a:lnTo>
                    <a:pt x="88" y="518"/>
                  </a:lnTo>
                  <a:lnTo>
                    <a:pt x="52" y="500"/>
                  </a:lnTo>
                  <a:lnTo>
                    <a:pt x="11" y="498"/>
                  </a:lnTo>
                  <a:lnTo>
                    <a:pt x="5" y="521"/>
                  </a:lnTo>
                  <a:lnTo>
                    <a:pt x="31" y="539"/>
                  </a:lnTo>
                  <a:lnTo>
                    <a:pt x="0" y="560"/>
                  </a:lnTo>
                  <a:lnTo>
                    <a:pt x="11" y="604"/>
                  </a:lnTo>
                  <a:lnTo>
                    <a:pt x="99" y="628"/>
                  </a:lnTo>
                  <a:lnTo>
                    <a:pt x="115" y="662"/>
                  </a:lnTo>
                  <a:lnTo>
                    <a:pt x="141" y="667"/>
                  </a:lnTo>
                  <a:lnTo>
                    <a:pt x="132" y="748"/>
                  </a:lnTo>
                  <a:lnTo>
                    <a:pt x="172" y="711"/>
                  </a:lnTo>
                  <a:lnTo>
                    <a:pt x="220" y="711"/>
                  </a:lnTo>
                  <a:lnTo>
                    <a:pt x="238" y="723"/>
                  </a:lnTo>
                  <a:lnTo>
                    <a:pt x="264" y="713"/>
                  </a:lnTo>
                  <a:lnTo>
                    <a:pt x="224" y="668"/>
                  </a:lnTo>
                  <a:lnTo>
                    <a:pt x="217" y="647"/>
                  </a:lnTo>
                  <a:lnTo>
                    <a:pt x="231" y="645"/>
                  </a:lnTo>
                  <a:lnTo>
                    <a:pt x="257" y="668"/>
                  </a:lnTo>
                  <a:lnTo>
                    <a:pt x="274" y="668"/>
                  </a:lnTo>
                  <a:lnTo>
                    <a:pt x="271" y="631"/>
                  </a:lnTo>
                  <a:lnTo>
                    <a:pt x="255" y="626"/>
                  </a:lnTo>
                  <a:lnTo>
                    <a:pt x="262" y="603"/>
                  </a:lnTo>
                  <a:lnTo>
                    <a:pt x="290" y="555"/>
                  </a:lnTo>
                  <a:lnTo>
                    <a:pt x="335" y="529"/>
                  </a:lnTo>
                  <a:lnTo>
                    <a:pt x="356" y="525"/>
                  </a:lnTo>
                  <a:lnTo>
                    <a:pt x="356" y="501"/>
                  </a:lnTo>
                  <a:lnTo>
                    <a:pt x="371" y="501"/>
                  </a:lnTo>
                  <a:lnTo>
                    <a:pt x="396" y="522"/>
                  </a:lnTo>
                  <a:lnTo>
                    <a:pt x="396" y="539"/>
                  </a:lnTo>
                  <a:lnTo>
                    <a:pt x="441" y="567"/>
                  </a:lnTo>
                  <a:lnTo>
                    <a:pt x="453" y="562"/>
                  </a:lnTo>
                  <a:lnTo>
                    <a:pt x="446" y="518"/>
                  </a:lnTo>
                  <a:lnTo>
                    <a:pt x="434" y="518"/>
                  </a:lnTo>
                  <a:lnTo>
                    <a:pt x="446" y="501"/>
                  </a:lnTo>
                  <a:lnTo>
                    <a:pt x="495" y="503"/>
                  </a:lnTo>
                  <a:lnTo>
                    <a:pt x="521" y="485"/>
                  </a:lnTo>
                  <a:lnTo>
                    <a:pt x="561" y="506"/>
                  </a:lnTo>
                  <a:lnTo>
                    <a:pt x="646" y="508"/>
                  </a:lnTo>
                  <a:lnTo>
                    <a:pt x="660" y="473"/>
                  </a:lnTo>
                  <a:lnTo>
                    <a:pt x="670" y="458"/>
                  </a:lnTo>
                  <a:lnTo>
                    <a:pt x="670" y="433"/>
                  </a:lnTo>
                  <a:lnTo>
                    <a:pt x="705" y="431"/>
                  </a:lnTo>
                  <a:lnTo>
                    <a:pt x="719" y="402"/>
                  </a:lnTo>
                  <a:lnTo>
                    <a:pt x="759" y="378"/>
                  </a:lnTo>
                  <a:lnTo>
                    <a:pt x="788" y="336"/>
                  </a:lnTo>
                  <a:lnTo>
                    <a:pt x="821" y="338"/>
                  </a:lnTo>
                  <a:lnTo>
                    <a:pt x="846" y="311"/>
                  </a:lnTo>
                  <a:lnTo>
                    <a:pt x="874" y="313"/>
                  </a:lnTo>
                  <a:lnTo>
                    <a:pt x="874" y="290"/>
                  </a:lnTo>
                  <a:lnTo>
                    <a:pt x="838" y="272"/>
                  </a:lnTo>
                  <a:lnTo>
                    <a:pt x="830" y="196"/>
                  </a:lnTo>
                  <a:lnTo>
                    <a:pt x="801" y="186"/>
                  </a:lnTo>
                  <a:lnTo>
                    <a:pt x="765" y="191"/>
                  </a:lnTo>
                  <a:lnTo>
                    <a:pt x="697" y="157"/>
                  </a:lnTo>
                  <a:lnTo>
                    <a:pt x="687" y="79"/>
                  </a:lnTo>
                  <a:lnTo>
                    <a:pt x="648" y="66"/>
                  </a:lnTo>
                  <a:lnTo>
                    <a:pt x="635" y="40"/>
                  </a:lnTo>
                  <a:lnTo>
                    <a:pt x="618" y="3"/>
                  </a:lnTo>
                  <a:lnTo>
                    <a:pt x="568" y="0"/>
                  </a:lnTo>
                  <a:close/>
                </a:path>
              </a:pathLst>
            </a:custGeom>
            <a:solidFill>
              <a:srgbClr val="E46C0A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05</a:t>
              </a:r>
            </a:p>
          </xdr:txBody>
        </xdr:sp>
        <xdr:sp macro="" textlink="">
          <xdr:nvSpPr>
            <xdr:cNvPr id="17" name="FR-48">
              <a:hlinkClick r:id="rId9"/>
            </xdr:cNvPr>
            <xdr:cNvSpPr>
              <a:spLocks noChangeArrowheads="1"/>
            </xdr:cNvSpPr>
          </xdr:nvSpPr>
          <xdr:spPr bwMode="auto">
            <a:xfrm>
              <a:off x="5157265" y="5172293"/>
              <a:ext cx="551711" cy="654029"/>
            </a:xfrm>
            <a:custGeom>
              <a:avLst/>
              <a:gdLst>
                <a:gd name="T0" fmla="*/ 214 w 553"/>
                <a:gd name="T1" fmla="*/ 0 h 651"/>
                <a:gd name="T2" fmla="*/ 141 w 553"/>
                <a:gd name="T3" fmla="*/ 26 h 651"/>
                <a:gd name="T4" fmla="*/ 120 w 553"/>
                <a:gd name="T5" fmla="*/ 73 h 651"/>
                <a:gd name="T6" fmla="*/ 74 w 553"/>
                <a:gd name="T7" fmla="*/ 41 h 651"/>
                <a:gd name="T8" fmla="*/ 37 w 553"/>
                <a:gd name="T9" fmla="*/ 156 h 651"/>
                <a:gd name="T10" fmla="*/ 0 w 553"/>
                <a:gd name="T11" fmla="*/ 242 h 651"/>
                <a:gd name="T12" fmla="*/ 54 w 553"/>
                <a:gd name="T13" fmla="*/ 309 h 651"/>
                <a:gd name="T14" fmla="*/ 50 w 553"/>
                <a:gd name="T15" fmla="*/ 361 h 651"/>
                <a:gd name="T16" fmla="*/ 87 w 553"/>
                <a:gd name="T17" fmla="*/ 387 h 651"/>
                <a:gd name="T18" fmla="*/ 87 w 553"/>
                <a:gd name="T19" fmla="*/ 449 h 651"/>
                <a:gd name="T20" fmla="*/ 98 w 553"/>
                <a:gd name="T21" fmla="*/ 538 h 651"/>
                <a:gd name="T22" fmla="*/ 142 w 553"/>
                <a:gd name="T23" fmla="*/ 556 h 651"/>
                <a:gd name="T24" fmla="*/ 139 w 553"/>
                <a:gd name="T25" fmla="*/ 586 h 651"/>
                <a:gd name="T26" fmla="*/ 201 w 553"/>
                <a:gd name="T27" fmla="*/ 575 h 651"/>
                <a:gd name="T28" fmla="*/ 223 w 553"/>
                <a:gd name="T29" fmla="*/ 586 h 651"/>
                <a:gd name="T30" fmla="*/ 210 w 553"/>
                <a:gd name="T31" fmla="*/ 598 h 651"/>
                <a:gd name="T32" fmla="*/ 290 w 553"/>
                <a:gd name="T33" fmla="*/ 651 h 651"/>
                <a:gd name="T34" fmla="*/ 359 w 553"/>
                <a:gd name="T35" fmla="*/ 637 h 651"/>
                <a:gd name="T36" fmla="*/ 370 w 553"/>
                <a:gd name="T37" fmla="*/ 621 h 651"/>
                <a:gd name="T38" fmla="*/ 361 w 553"/>
                <a:gd name="T39" fmla="*/ 597 h 651"/>
                <a:gd name="T40" fmla="*/ 389 w 553"/>
                <a:gd name="T41" fmla="*/ 590 h 651"/>
                <a:gd name="T42" fmla="*/ 429 w 553"/>
                <a:gd name="T43" fmla="*/ 628 h 651"/>
                <a:gd name="T44" fmla="*/ 497 w 553"/>
                <a:gd name="T45" fmla="*/ 635 h 651"/>
                <a:gd name="T46" fmla="*/ 528 w 553"/>
                <a:gd name="T47" fmla="*/ 588 h 651"/>
                <a:gd name="T48" fmla="*/ 528 w 553"/>
                <a:gd name="T49" fmla="*/ 548 h 651"/>
                <a:gd name="T50" fmla="*/ 547 w 553"/>
                <a:gd name="T51" fmla="*/ 526 h 651"/>
                <a:gd name="T52" fmla="*/ 530 w 553"/>
                <a:gd name="T53" fmla="*/ 522 h 651"/>
                <a:gd name="T54" fmla="*/ 530 w 553"/>
                <a:gd name="T55" fmla="*/ 468 h 651"/>
                <a:gd name="T56" fmla="*/ 493 w 553"/>
                <a:gd name="T57" fmla="*/ 428 h 651"/>
                <a:gd name="T58" fmla="*/ 524 w 553"/>
                <a:gd name="T59" fmla="*/ 423 h 651"/>
                <a:gd name="T60" fmla="*/ 540 w 553"/>
                <a:gd name="T61" fmla="*/ 408 h 651"/>
                <a:gd name="T62" fmla="*/ 553 w 553"/>
                <a:gd name="T63" fmla="*/ 383 h 651"/>
                <a:gd name="T64" fmla="*/ 540 w 553"/>
                <a:gd name="T65" fmla="*/ 376 h 651"/>
                <a:gd name="T66" fmla="*/ 547 w 553"/>
                <a:gd name="T67" fmla="*/ 321 h 651"/>
                <a:gd name="T68" fmla="*/ 503 w 553"/>
                <a:gd name="T69" fmla="*/ 273 h 651"/>
                <a:gd name="T70" fmla="*/ 485 w 553"/>
                <a:gd name="T71" fmla="*/ 177 h 651"/>
                <a:gd name="T72" fmla="*/ 419 w 553"/>
                <a:gd name="T73" fmla="*/ 92 h 651"/>
                <a:gd name="T74" fmla="*/ 370 w 553"/>
                <a:gd name="T75" fmla="*/ 104 h 651"/>
                <a:gd name="T76" fmla="*/ 360 w 553"/>
                <a:gd name="T77" fmla="*/ 68 h 651"/>
                <a:gd name="T78" fmla="*/ 334 w 553"/>
                <a:gd name="T79" fmla="*/ 68 h 651"/>
                <a:gd name="T80" fmla="*/ 329 w 553"/>
                <a:gd name="T81" fmla="*/ 99 h 651"/>
                <a:gd name="T82" fmla="*/ 261 w 553"/>
                <a:gd name="T83" fmla="*/ 120 h 651"/>
                <a:gd name="T84" fmla="*/ 214 w 553"/>
                <a:gd name="T85" fmla="*/ 0 h 651"/>
                <a:gd name="T86" fmla="*/ 0 w 553"/>
                <a:gd name="T87" fmla="*/ 0 h 651"/>
                <a:gd name="T88" fmla="*/ 553 w 553"/>
                <a:gd name="T89" fmla="*/ 651 h 6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T86" t="T87" r="T88" b="T89"/>
              <a:pathLst>
                <a:path h="651" w="553">
                  <a:moveTo>
                    <a:pt x="214" y="0"/>
                  </a:moveTo>
                  <a:lnTo>
                    <a:pt x="141" y="26"/>
                  </a:lnTo>
                  <a:lnTo>
                    <a:pt x="120" y="73"/>
                  </a:lnTo>
                  <a:lnTo>
                    <a:pt x="74" y="41"/>
                  </a:lnTo>
                  <a:lnTo>
                    <a:pt x="37" y="156"/>
                  </a:lnTo>
                  <a:lnTo>
                    <a:pt x="0" y="242"/>
                  </a:lnTo>
                  <a:lnTo>
                    <a:pt x="54" y="309"/>
                  </a:lnTo>
                  <a:lnTo>
                    <a:pt x="50" y="361"/>
                  </a:lnTo>
                  <a:lnTo>
                    <a:pt x="87" y="387"/>
                  </a:lnTo>
                  <a:lnTo>
                    <a:pt x="87" y="449"/>
                  </a:lnTo>
                  <a:lnTo>
                    <a:pt x="98" y="538"/>
                  </a:lnTo>
                  <a:lnTo>
                    <a:pt x="142" y="556"/>
                  </a:lnTo>
                  <a:lnTo>
                    <a:pt x="139" y="586"/>
                  </a:lnTo>
                  <a:lnTo>
                    <a:pt x="201" y="575"/>
                  </a:lnTo>
                  <a:lnTo>
                    <a:pt x="223" y="586"/>
                  </a:lnTo>
                  <a:lnTo>
                    <a:pt x="210" y="598"/>
                  </a:lnTo>
                  <a:lnTo>
                    <a:pt x="290" y="651"/>
                  </a:lnTo>
                  <a:lnTo>
                    <a:pt x="359" y="637"/>
                  </a:lnTo>
                  <a:lnTo>
                    <a:pt x="370" y="621"/>
                  </a:lnTo>
                  <a:lnTo>
                    <a:pt x="361" y="597"/>
                  </a:lnTo>
                  <a:lnTo>
                    <a:pt x="389" y="590"/>
                  </a:lnTo>
                  <a:lnTo>
                    <a:pt x="429" y="628"/>
                  </a:lnTo>
                  <a:lnTo>
                    <a:pt x="497" y="635"/>
                  </a:lnTo>
                  <a:lnTo>
                    <a:pt x="528" y="588"/>
                  </a:lnTo>
                  <a:lnTo>
                    <a:pt x="528" y="548"/>
                  </a:lnTo>
                  <a:lnTo>
                    <a:pt x="547" y="526"/>
                  </a:lnTo>
                  <a:lnTo>
                    <a:pt x="530" y="522"/>
                  </a:lnTo>
                  <a:lnTo>
                    <a:pt x="530" y="468"/>
                  </a:lnTo>
                  <a:lnTo>
                    <a:pt x="493" y="428"/>
                  </a:lnTo>
                  <a:lnTo>
                    <a:pt x="524" y="423"/>
                  </a:lnTo>
                  <a:lnTo>
                    <a:pt x="540" y="408"/>
                  </a:lnTo>
                  <a:lnTo>
                    <a:pt x="553" y="383"/>
                  </a:lnTo>
                  <a:lnTo>
                    <a:pt x="540" y="376"/>
                  </a:lnTo>
                  <a:lnTo>
                    <a:pt x="547" y="321"/>
                  </a:lnTo>
                  <a:lnTo>
                    <a:pt x="503" y="273"/>
                  </a:lnTo>
                  <a:lnTo>
                    <a:pt x="485" y="177"/>
                  </a:lnTo>
                  <a:lnTo>
                    <a:pt x="419" y="92"/>
                  </a:lnTo>
                  <a:lnTo>
                    <a:pt x="370" y="104"/>
                  </a:lnTo>
                  <a:lnTo>
                    <a:pt x="360" y="68"/>
                  </a:lnTo>
                  <a:lnTo>
                    <a:pt x="334" y="68"/>
                  </a:lnTo>
                  <a:lnTo>
                    <a:pt x="329" y="99"/>
                  </a:lnTo>
                  <a:lnTo>
                    <a:pt x="261" y="120"/>
                  </a:lnTo>
                  <a:lnTo>
                    <a:pt x="214" y="0"/>
                  </a:lnTo>
                  <a:close/>
                </a:path>
              </a:pathLst>
            </a:custGeom>
            <a:solidFill>
              <a:srgbClr val="0DCE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48</a:t>
              </a:r>
            </a:p>
          </xdr:txBody>
        </xdr:sp>
        <xdr:sp macro="" textlink="">
          <xdr:nvSpPr>
            <xdr:cNvPr id="18" name="FR-03">
              <a:hlinkClick r:id="rId10"/>
            </xdr:cNvPr>
            <xdr:cNvSpPr>
              <a:spLocks noChangeArrowheads="1"/>
            </xdr:cNvSpPr>
          </xdr:nvSpPr>
          <xdr:spPr bwMode="auto">
            <a:xfrm>
              <a:off x="4772969" y="3773146"/>
              <a:ext cx="901763" cy="641276"/>
            </a:xfrm>
            <a:custGeom>
              <a:avLst/>
              <a:gdLst>
                <a:gd name="T0" fmla="*/ 306 w 903"/>
                <a:gd name="T1" fmla="*/ 47 h 638"/>
                <a:gd name="T2" fmla="*/ 262 w 903"/>
                <a:gd name="T3" fmla="*/ 73 h 638"/>
                <a:gd name="T4" fmla="*/ 166 w 903"/>
                <a:gd name="T5" fmla="*/ 115 h 638"/>
                <a:gd name="T6" fmla="*/ 179 w 903"/>
                <a:gd name="T7" fmla="*/ 167 h 638"/>
                <a:gd name="T8" fmla="*/ 145 w 903"/>
                <a:gd name="T9" fmla="*/ 216 h 638"/>
                <a:gd name="T10" fmla="*/ 46 w 903"/>
                <a:gd name="T11" fmla="*/ 219 h 638"/>
                <a:gd name="T12" fmla="*/ 0 w 903"/>
                <a:gd name="T13" fmla="*/ 284 h 638"/>
                <a:gd name="T14" fmla="*/ 33 w 903"/>
                <a:gd name="T15" fmla="*/ 328 h 638"/>
                <a:gd name="T16" fmla="*/ 51 w 903"/>
                <a:gd name="T17" fmla="*/ 383 h 638"/>
                <a:gd name="T18" fmla="*/ 90 w 903"/>
                <a:gd name="T19" fmla="*/ 396 h 638"/>
                <a:gd name="T20" fmla="*/ 148 w 903"/>
                <a:gd name="T21" fmla="*/ 474 h 638"/>
                <a:gd name="T22" fmla="*/ 189 w 903"/>
                <a:gd name="T23" fmla="*/ 524 h 638"/>
                <a:gd name="T24" fmla="*/ 226 w 903"/>
                <a:gd name="T25" fmla="*/ 475 h 638"/>
                <a:gd name="T26" fmla="*/ 243 w 903"/>
                <a:gd name="T27" fmla="*/ 449 h 638"/>
                <a:gd name="T28" fmla="*/ 274 w 903"/>
                <a:gd name="T29" fmla="*/ 461 h 638"/>
                <a:gd name="T30" fmla="*/ 349 w 903"/>
                <a:gd name="T31" fmla="*/ 421 h 638"/>
                <a:gd name="T32" fmla="*/ 337 w 903"/>
                <a:gd name="T33" fmla="*/ 461 h 638"/>
                <a:gd name="T34" fmla="*/ 370 w 903"/>
                <a:gd name="T35" fmla="*/ 510 h 638"/>
                <a:gd name="T36" fmla="*/ 516 w 903"/>
                <a:gd name="T37" fmla="*/ 560 h 638"/>
                <a:gd name="T38" fmla="*/ 575 w 903"/>
                <a:gd name="T39" fmla="*/ 564 h 638"/>
                <a:gd name="T40" fmla="*/ 629 w 903"/>
                <a:gd name="T41" fmla="*/ 557 h 638"/>
                <a:gd name="T42" fmla="*/ 665 w 903"/>
                <a:gd name="T43" fmla="*/ 597 h 638"/>
                <a:gd name="T44" fmla="*/ 716 w 903"/>
                <a:gd name="T45" fmla="*/ 624 h 638"/>
                <a:gd name="T46" fmla="*/ 754 w 903"/>
                <a:gd name="T47" fmla="*/ 625 h 638"/>
                <a:gd name="T48" fmla="*/ 812 w 903"/>
                <a:gd name="T49" fmla="*/ 474 h 638"/>
                <a:gd name="T50" fmla="*/ 801 w 903"/>
                <a:gd name="T51" fmla="*/ 409 h 638"/>
                <a:gd name="T52" fmla="*/ 846 w 903"/>
                <a:gd name="T53" fmla="*/ 399 h 638"/>
                <a:gd name="T54" fmla="*/ 903 w 903"/>
                <a:gd name="T55" fmla="*/ 255 h 638"/>
                <a:gd name="T56" fmla="*/ 843 w 903"/>
                <a:gd name="T57" fmla="*/ 229 h 638"/>
                <a:gd name="T58" fmla="*/ 783 w 903"/>
                <a:gd name="T59" fmla="*/ 209 h 638"/>
                <a:gd name="T60" fmla="*/ 770 w 903"/>
                <a:gd name="T61" fmla="*/ 154 h 638"/>
                <a:gd name="T62" fmla="*/ 692 w 903"/>
                <a:gd name="T63" fmla="*/ 37 h 638"/>
                <a:gd name="T64" fmla="*/ 621 w 903"/>
                <a:gd name="T65" fmla="*/ 109 h 638"/>
                <a:gd name="T66" fmla="*/ 590 w 903"/>
                <a:gd name="T67" fmla="*/ 65 h 638"/>
                <a:gd name="T68" fmla="*/ 541 w 903"/>
                <a:gd name="T69" fmla="*/ 86 h 638"/>
                <a:gd name="T70" fmla="*/ 509 w 903"/>
                <a:gd name="T71" fmla="*/ 78 h 638"/>
                <a:gd name="T72" fmla="*/ 450 w 903"/>
                <a:gd name="T73" fmla="*/ 60 h 638"/>
                <a:gd name="T74" fmla="*/ 403 w 903"/>
                <a:gd name="T75" fmla="*/ 5 h 638"/>
                <a:gd name="T76" fmla="*/ 0 w 903"/>
                <a:gd name="T77" fmla="*/ 0 h 638"/>
                <a:gd name="T78" fmla="*/ 903 w 903"/>
                <a:gd name="T79" fmla="*/ 638 h 6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T76" t="T77" r="T78" b="T79"/>
              <a:pathLst>
                <a:path h="638" w="903">
                  <a:moveTo>
                    <a:pt x="343" y="0"/>
                  </a:moveTo>
                  <a:lnTo>
                    <a:pt x="306" y="47"/>
                  </a:lnTo>
                  <a:lnTo>
                    <a:pt x="286" y="49"/>
                  </a:lnTo>
                  <a:lnTo>
                    <a:pt x="262" y="73"/>
                  </a:lnTo>
                  <a:lnTo>
                    <a:pt x="236" y="44"/>
                  </a:lnTo>
                  <a:lnTo>
                    <a:pt x="166" y="115"/>
                  </a:lnTo>
                  <a:lnTo>
                    <a:pt x="166" y="157"/>
                  </a:lnTo>
                  <a:lnTo>
                    <a:pt x="179" y="167"/>
                  </a:lnTo>
                  <a:lnTo>
                    <a:pt x="181" y="188"/>
                  </a:lnTo>
                  <a:lnTo>
                    <a:pt x="145" y="216"/>
                  </a:lnTo>
                  <a:lnTo>
                    <a:pt x="111" y="206"/>
                  </a:lnTo>
                  <a:lnTo>
                    <a:pt x="46" y="219"/>
                  </a:lnTo>
                  <a:lnTo>
                    <a:pt x="12" y="258"/>
                  </a:lnTo>
                  <a:lnTo>
                    <a:pt x="0" y="284"/>
                  </a:lnTo>
                  <a:lnTo>
                    <a:pt x="2" y="284"/>
                  </a:lnTo>
                  <a:lnTo>
                    <a:pt x="33" y="328"/>
                  </a:lnTo>
                  <a:lnTo>
                    <a:pt x="33" y="359"/>
                  </a:lnTo>
                  <a:lnTo>
                    <a:pt x="51" y="383"/>
                  </a:lnTo>
                  <a:lnTo>
                    <a:pt x="69" y="359"/>
                  </a:lnTo>
                  <a:lnTo>
                    <a:pt x="90" y="396"/>
                  </a:lnTo>
                  <a:lnTo>
                    <a:pt x="119" y="407"/>
                  </a:lnTo>
                  <a:lnTo>
                    <a:pt x="148" y="474"/>
                  </a:lnTo>
                  <a:lnTo>
                    <a:pt x="149" y="494"/>
                  </a:lnTo>
                  <a:lnTo>
                    <a:pt x="189" y="524"/>
                  </a:lnTo>
                  <a:lnTo>
                    <a:pt x="210" y="515"/>
                  </a:lnTo>
                  <a:lnTo>
                    <a:pt x="226" y="475"/>
                  </a:lnTo>
                  <a:lnTo>
                    <a:pt x="243" y="470"/>
                  </a:lnTo>
                  <a:lnTo>
                    <a:pt x="243" y="449"/>
                  </a:lnTo>
                  <a:lnTo>
                    <a:pt x="271" y="447"/>
                  </a:lnTo>
                  <a:lnTo>
                    <a:pt x="274" y="461"/>
                  </a:lnTo>
                  <a:lnTo>
                    <a:pt x="309" y="421"/>
                  </a:lnTo>
                  <a:lnTo>
                    <a:pt x="349" y="421"/>
                  </a:lnTo>
                  <a:lnTo>
                    <a:pt x="356" y="435"/>
                  </a:lnTo>
                  <a:lnTo>
                    <a:pt x="337" y="461"/>
                  </a:lnTo>
                  <a:lnTo>
                    <a:pt x="365" y="492"/>
                  </a:lnTo>
                  <a:lnTo>
                    <a:pt x="370" y="510"/>
                  </a:lnTo>
                  <a:lnTo>
                    <a:pt x="436" y="548"/>
                  </a:lnTo>
                  <a:lnTo>
                    <a:pt x="516" y="560"/>
                  </a:lnTo>
                  <a:lnTo>
                    <a:pt x="540" y="557"/>
                  </a:lnTo>
                  <a:lnTo>
                    <a:pt x="575" y="564"/>
                  </a:lnTo>
                  <a:lnTo>
                    <a:pt x="606" y="546"/>
                  </a:lnTo>
                  <a:lnTo>
                    <a:pt x="629" y="557"/>
                  </a:lnTo>
                  <a:lnTo>
                    <a:pt x="634" y="590"/>
                  </a:lnTo>
                  <a:lnTo>
                    <a:pt x="665" y="597"/>
                  </a:lnTo>
                  <a:lnTo>
                    <a:pt x="705" y="595"/>
                  </a:lnTo>
                  <a:lnTo>
                    <a:pt x="716" y="624"/>
                  </a:lnTo>
                  <a:lnTo>
                    <a:pt x="753" y="638"/>
                  </a:lnTo>
                  <a:lnTo>
                    <a:pt x="754" y="625"/>
                  </a:lnTo>
                  <a:lnTo>
                    <a:pt x="817" y="622"/>
                  </a:lnTo>
                  <a:lnTo>
                    <a:pt x="812" y="474"/>
                  </a:lnTo>
                  <a:lnTo>
                    <a:pt x="794" y="438"/>
                  </a:lnTo>
                  <a:lnTo>
                    <a:pt x="801" y="409"/>
                  </a:lnTo>
                  <a:lnTo>
                    <a:pt x="844" y="402"/>
                  </a:lnTo>
                  <a:lnTo>
                    <a:pt x="846" y="399"/>
                  </a:lnTo>
                  <a:lnTo>
                    <a:pt x="900" y="357"/>
                  </a:lnTo>
                  <a:lnTo>
                    <a:pt x="903" y="255"/>
                  </a:lnTo>
                  <a:lnTo>
                    <a:pt x="884" y="229"/>
                  </a:lnTo>
                  <a:lnTo>
                    <a:pt x="843" y="229"/>
                  </a:lnTo>
                  <a:lnTo>
                    <a:pt x="827" y="209"/>
                  </a:lnTo>
                  <a:lnTo>
                    <a:pt x="783" y="209"/>
                  </a:lnTo>
                  <a:lnTo>
                    <a:pt x="770" y="193"/>
                  </a:lnTo>
                  <a:lnTo>
                    <a:pt x="770" y="154"/>
                  </a:lnTo>
                  <a:lnTo>
                    <a:pt x="718" y="55"/>
                  </a:lnTo>
                  <a:lnTo>
                    <a:pt x="692" y="37"/>
                  </a:lnTo>
                  <a:lnTo>
                    <a:pt x="642" y="104"/>
                  </a:lnTo>
                  <a:lnTo>
                    <a:pt x="621" y="109"/>
                  </a:lnTo>
                  <a:lnTo>
                    <a:pt x="614" y="76"/>
                  </a:lnTo>
                  <a:lnTo>
                    <a:pt x="590" y="65"/>
                  </a:lnTo>
                  <a:lnTo>
                    <a:pt x="580" y="86"/>
                  </a:lnTo>
                  <a:lnTo>
                    <a:pt x="541" y="86"/>
                  </a:lnTo>
                  <a:lnTo>
                    <a:pt x="536" y="63"/>
                  </a:lnTo>
                  <a:lnTo>
                    <a:pt x="509" y="78"/>
                  </a:lnTo>
                  <a:lnTo>
                    <a:pt x="481" y="94"/>
                  </a:lnTo>
                  <a:lnTo>
                    <a:pt x="450" y="60"/>
                  </a:lnTo>
                  <a:lnTo>
                    <a:pt x="405" y="39"/>
                  </a:lnTo>
                  <a:lnTo>
                    <a:pt x="403" y="5"/>
                  </a:lnTo>
                  <a:lnTo>
                    <a:pt x="343" y="0"/>
                  </a:lnTo>
                  <a:close/>
                </a:path>
              </a:pathLst>
            </a:custGeom>
            <a:solidFill>
              <a:srgbClr val="E46C0A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03</a:t>
              </a:r>
            </a:p>
          </xdr:txBody>
        </xdr:sp>
        <xdr:sp macro="" textlink="">
          <xdr:nvSpPr>
            <xdr:cNvPr id="19" name="FR-30">
              <a:hlinkClick r:id="rId11"/>
            </xdr:cNvPr>
            <xdr:cNvSpPr>
              <a:spLocks noChangeArrowheads="1"/>
            </xdr:cNvSpPr>
          </xdr:nvSpPr>
          <xdr:spPr bwMode="auto">
            <a:xfrm>
              <a:off x="5320876" y="5558516"/>
              <a:ext cx="863714" cy="750584"/>
            </a:xfrm>
            <a:custGeom>
              <a:avLst/>
              <a:gdLst>
                <a:gd name="T0" fmla="*/ 375 w 865"/>
                <a:gd name="T1" fmla="*/ 25 h 748"/>
                <a:gd name="T2" fmla="*/ 328 w 865"/>
                <a:gd name="T3" fmla="*/ 45 h 748"/>
                <a:gd name="T4" fmla="*/ 365 w 865"/>
                <a:gd name="T5" fmla="*/ 139 h 748"/>
                <a:gd name="T6" fmla="*/ 363 w 865"/>
                <a:gd name="T7" fmla="*/ 165 h 748"/>
                <a:gd name="T8" fmla="*/ 332 w 865"/>
                <a:gd name="T9" fmla="*/ 252 h 748"/>
                <a:gd name="T10" fmla="*/ 224 w 865"/>
                <a:gd name="T11" fmla="*/ 207 h 748"/>
                <a:gd name="T12" fmla="*/ 205 w 865"/>
                <a:gd name="T13" fmla="*/ 238 h 748"/>
                <a:gd name="T14" fmla="*/ 125 w 865"/>
                <a:gd name="T15" fmla="*/ 268 h 748"/>
                <a:gd name="T16" fmla="*/ 29 w 865"/>
                <a:gd name="T17" fmla="*/ 228 h 748"/>
                <a:gd name="T18" fmla="*/ 0 w 865"/>
                <a:gd name="T19" fmla="*/ 273 h 748"/>
                <a:gd name="T20" fmla="*/ 44 w 865"/>
                <a:gd name="T21" fmla="*/ 310 h 748"/>
                <a:gd name="T22" fmla="*/ 95 w 865"/>
                <a:gd name="T23" fmla="*/ 361 h 748"/>
                <a:gd name="T24" fmla="*/ 47 w 865"/>
                <a:gd name="T25" fmla="*/ 406 h 748"/>
                <a:gd name="T26" fmla="*/ 85 w 865"/>
                <a:gd name="T27" fmla="*/ 440 h 748"/>
                <a:gd name="T28" fmla="*/ 116 w 865"/>
                <a:gd name="T29" fmla="*/ 438 h 748"/>
                <a:gd name="T30" fmla="*/ 144 w 865"/>
                <a:gd name="T31" fmla="*/ 459 h 748"/>
                <a:gd name="T32" fmla="*/ 187 w 865"/>
                <a:gd name="T33" fmla="*/ 410 h 748"/>
                <a:gd name="T34" fmla="*/ 245 w 865"/>
                <a:gd name="T35" fmla="*/ 365 h 748"/>
                <a:gd name="T36" fmla="*/ 295 w 865"/>
                <a:gd name="T37" fmla="*/ 431 h 748"/>
                <a:gd name="T38" fmla="*/ 337 w 865"/>
                <a:gd name="T39" fmla="*/ 436 h 748"/>
                <a:gd name="T40" fmla="*/ 399 w 865"/>
                <a:gd name="T41" fmla="*/ 488 h 748"/>
                <a:gd name="T42" fmla="*/ 505 w 865"/>
                <a:gd name="T43" fmla="*/ 601 h 748"/>
                <a:gd name="T44" fmla="*/ 455 w 865"/>
                <a:gd name="T45" fmla="*/ 664 h 748"/>
                <a:gd name="T46" fmla="*/ 463 w 865"/>
                <a:gd name="T47" fmla="*/ 696 h 748"/>
                <a:gd name="T48" fmla="*/ 522 w 865"/>
                <a:gd name="T49" fmla="*/ 745 h 748"/>
                <a:gd name="T50" fmla="*/ 578 w 865"/>
                <a:gd name="T51" fmla="*/ 693 h 748"/>
                <a:gd name="T52" fmla="*/ 644 w 865"/>
                <a:gd name="T53" fmla="*/ 615 h 748"/>
                <a:gd name="T54" fmla="*/ 743 w 865"/>
                <a:gd name="T55" fmla="*/ 567 h 748"/>
                <a:gd name="T56" fmla="*/ 865 w 865"/>
                <a:gd name="T57" fmla="*/ 368 h 748"/>
                <a:gd name="T58" fmla="*/ 787 w 865"/>
                <a:gd name="T59" fmla="*/ 258 h 748"/>
                <a:gd name="T60" fmla="*/ 743 w 865"/>
                <a:gd name="T61" fmla="*/ 125 h 748"/>
                <a:gd name="T62" fmla="*/ 644 w 865"/>
                <a:gd name="T63" fmla="*/ 114 h 748"/>
                <a:gd name="T64" fmla="*/ 596 w 865"/>
                <a:gd name="T65" fmla="*/ 78 h 748"/>
                <a:gd name="T66" fmla="*/ 552 w 865"/>
                <a:gd name="T67" fmla="*/ 136 h 748"/>
                <a:gd name="T68" fmla="*/ 460 w 865"/>
                <a:gd name="T69" fmla="*/ 85 h 748"/>
                <a:gd name="T70" fmla="*/ 430 w 865"/>
                <a:gd name="T71" fmla="*/ 26 h 748"/>
                <a:gd name="T72" fmla="*/ 0 w 865"/>
                <a:gd name="T73" fmla="*/ 0 h 748"/>
                <a:gd name="T74" fmla="*/ 865 w 865"/>
                <a:gd name="T75" fmla="*/ 748 h 7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T72" t="T73" r="T74" b="T75"/>
              <a:pathLst>
                <a:path h="748" w="865">
                  <a:moveTo>
                    <a:pt x="388" y="0"/>
                  </a:moveTo>
                  <a:lnTo>
                    <a:pt x="375" y="25"/>
                  </a:lnTo>
                  <a:lnTo>
                    <a:pt x="359" y="40"/>
                  </a:lnTo>
                  <a:lnTo>
                    <a:pt x="328" y="45"/>
                  </a:lnTo>
                  <a:lnTo>
                    <a:pt x="365" y="85"/>
                  </a:lnTo>
                  <a:lnTo>
                    <a:pt x="365" y="139"/>
                  </a:lnTo>
                  <a:lnTo>
                    <a:pt x="382" y="143"/>
                  </a:lnTo>
                  <a:lnTo>
                    <a:pt x="363" y="165"/>
                  </a:lnTo>
                  <a:lnTo>
                    <a:pt x="363" y="205"/>
                  </a:lnTo>
                  <a:lnTo>
                    <a:pt x="332" y="252"/>
                  </a:lnTo>
                  <a:lnTo>
                    <a:pt x="264" y="245"/>
                  </a:lnTo>
                  <a:lnTo>
                    <a:pt x="224" y="207"/>
                  </a:lnTo>
                  <a:lnTo>
                    <a:pt x="196" y="214"/>
                  </a:lnTo>
                  <a:lnTo>
                    <a:pt x="205" y="238"/>
                  </a:lnTo>
                  <a:lnTo>
                    <a:pt x="194" y="254"/>
                  </a:lnTo>
                  <a:lnTo>
                    <a:pt x="125" y="268"/>
                  </a:lnTo>
                  <a:lnTo>
                    <a:pt x="45" y="215"/>
                  </a:lnTo>
                  <a:lnTo>
                    <a:pt x="29" y="228"/>
                  </a:lnTo>
                  <a:lnTo>
                    <a:pt x="29" y="265"/>
                  </a:lnTo>
                  <a:lnTo>
                    <a:pt x="0" y="273"/>
                  </a:lnTo>
                  <a:lnTo>
                    <a:pt x="7" y="302"/>
                  </a:lnTo>
                  <a:lnTo>
                    <a:pt x="44" y="310"/>
                  </a:lnTo>
                  <a:lnTo>
                    <a:pt x="84" y="310"/>
                  </a:lnTo>
                  <a:lnTo>
                    <a:pt x="95" y="361"/>
                  </a:lnTo>
                  <a:lnTo>
                    <a:pt x="47" y="383"/>
                  </a:lnTo>
                  <a:lnTo>
                    <a:pt x="47" y="406"/>
                  </a:lnTo>
                  <a:lnTo>
                    <a:pt x="85" y="419"/>
                  </a:lnTo>
                  <a:lnTo>
                    <a:pt x="85" y="440"/>
                  </a:lnTo>
                  <a:lnTo>
                    <a:pt x="102" y="450"/>
                  </a:lnTo>
                  <a:lnTo>
                    <a:pt x="116" y="438"/>
                  </a:lnTo>
                  <a:lnTo>
                    <a:pt x="135" y="438"/>
                  </a:lnTo>
                  <a:lnTo>
                    <a:pt x="144" y="459"/>
                  </a:lnTo>
                  <a:lnTo>
                    <a:pt x="172" y="459"/>
                  </a:lnTo>
                  <a:lnTo>
                    <a:pt x="187" y="410"/>
                  </a:lnTo>
                  <a:lnTo>
                    <a:pt x="210" y="410"/>
                  </a:lnTo>
                  <a:lnTo>
                    <a:pt x="245" y="365"/>
                  </a:lnTo>
                  <a:lnTo>
                    <a:pt x="288" y="370"/>
                  </a:lnTo>
                  <a:lnTo>
                    <a:pt x="295" y="431"/>
                  </a:lnTo>
                  <a:lnTo>
                    <a:pt x="311" y="450"/>
                  </a:lnTo>
                  <a:lnTo>
                    <a:pt x="337" y="436"/>
                  </a:lnTo>
                  <a:lnTo>
                    <a:pt x="382" y="459"/>
                  </a:lnTo>
                  <a:lnTo>
                    <a:pt x="399" y="488"/>
                  </a:lnTo>
                  <a:lnTo>
                    <a:pt x="476" y="535"/>
                  </a:lnTo>
                  <a:lnTo>
                    <a:pt x="505" y="601"/>
                  </a:lnTo>
                  <a:lnTo>
                    <a:pt x="505" y="636"/>
                  </a:lnTo>
                  <a:lnTo>
                    <a:pt x="455" y="664"/>
                  </a:lnTo>
                  <a:lnTo>
                    <a:pt x="423" y="693"/>
                  </a:lnTo>
                  <a:lnTo>
                    <a:pt x="463" y="696"/>
                  </a:lnTo>
                  <a:lnTo>
                    <a:pt x="463" y="748"/>
                  </a:lnTo>
                  <a:lnTo>
                    <a:pt x="522" y="745"/>
                  </a:lnTo>
                  <a:lnTo>
                    <a:pt x="555" y="747"/>
                  </a:lnTo>
                  <a:lnTo>
                    <a:pt x="578" y="693"/>
                  </a:lnTo>
                  <a:lnTo>
                    <a:pt x="662" y="641"/>
                  </a:lnTo>
                  <a:lnTo>
                    <a:pt x="644" y="615"/>
                  </a:lnTo>
                  <a:lnTo>
                    <a:pt x="666" y="556"/>
                  </a:lnTo>
                  <a:lnTo>
                    <a:pt x="743" y="567"/>
                  </a:lnTo>
                  <a:lnTo>
                    <a:pt x="762" y="427"/>
                  </a:lnTo>
                  <a:lnTo>
                    <a:pt x="865" y="368"/>
                  </a:lnTo>
                  <a:lnTo>
                    <a:pt x="865" y="335"/>
                  </a:lnTo>
                  <a:lnTo>
                    <a:pt x="787" y="258"/>
                  </a:lnTo>
                  <a:lnTo>
                    <a:pt x="787" y="199"/>
                  </a:lnTo>
                  <a:lnTo>
                    <a:pt x="743" y="125"/>
                  </a:lnTo>
                  <a:lnTo>
                    <a:pt x="651" y="74"/>
                  </a:lnTo>
                  <a:lnTo>
                    <a:pt x="644" y="114"/>
                  </a:lnTo>
                  <a:lnTo>
                    <a:pt x="607" y="118"/>
                  </a:lnTo>
                  <a:lnTo>
                    <a:pt x="596" y="78"/>
                  </a:lnTo>
                  <a:lnTo>
                    <a:pt x="559" y="85"/>
                  </a:lnTo>
                  <a:lnTo>
                    <a:pt x="552" y="136"/>
                  </a:lnTo>
                  <a:lnTo>
                    <a:pt x="522" y="125"/>
                  </a:lnTo>
                  <a:lnTo>
                    <a:pt x="460" y="85"/>
                  </a:lnTo>
                  <a:lnTo>
                    <a:pt x="430" y="100"/>
                  </a:lnTo>
                  <a:lnTo>
                    <a:pt x="430" y="26"/>
                  </a:lnTo>
                  <a:lnTo>
                    <a:pt x="388" y="0"/>
                  </a:lnTo>
                  <a:close/>
                </a:path>
              </a:pathLst>
            </a:custGeom>
            <a:solidFill>
              <a:srgbClr val="FF99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30</a:t>
              </a:r>
            </a:p>
          </xdr:txBody>
        </xdr:sp>
        <xdr:sp macro="" textlink="">
          <xdr:nvSpPr>
            <xdr:cNvPr id="20" name="FR-11">
              <a:hlinkClick r:id="rId12"/>
            </xdr:cNvPr>
            <xdr:cNvSpPr>
              <a:spLocks noChangeArrowheads="1"/>
            </xdr:cNvSpPr>
          </xdr:nvSpPr>
          <xdr:spPr bwMode="auto">
            <a:xfrm>
              <a:off x="4445748" y="6327319"/>
              <a:ext cx="831372" cy="603018"/>
            </a:xfrm>
            <a:custGeom>
              <a:avLst/>
              <a:gdLst>
                <a:gd name="T0" fmla="*/ 302 w 833"/>
                <a:gd name="T1" fmla="*/ 48 h 601"/>
                <a:gd name="T2" fmla="*/ 202 w 833"/>
                <a:gd name="T3" fmla="*/ 33 h 601"/>
                <a:gd name="T4" fmla="*/ 180 w 833"/>
                <a:gd name="T5" fmla="*/ 19 h 601"/>
                <a:gd name="T6" fmla="*/ 107 w 833"/>
                <a:gd name="T7" fmla="*/ 4 h 601"/>
                <a:gd name="T8" fmla="*/ 81 w 833"/>
                <a:gd name="T9" fmla="*/ 63 h 601"/>
                <a:gd name="T10" fmla="*/ 33 w 833"/>
                <a:gd name="T11" fmla="*/ 122 h 601"/>
                <a:gd name="T12" fmla="*/ 29 w 833"/>
                <a:gd name="T13" fmla="*/ 169 h 601"/>
                <a:gd name="T14" fmla="*/ 151 w 833"/>
                <a:gd name="T15" fmla="*/ 254 h 601"/>
                <a:gd name="T16" fmla="*/ 162 w 833"/>
                <a:gd name="T17" fmla="*/ 391 h 601"/>
                <a:gd name="T18" fmla="*/ 103 w 833"/>
                <a:gd name="T19" fmla="*/ 453 h 601"/>
                <a:gd name="T20" fmla="*/ 169 w 833"/>
                <a:gd name="T21" fmla="*/ 549 h 601"/>
                <a:gd name="T22" fmla="*/ 276 w 833"/>
                <a:gd name="T23" fmla="*/ 593 h 601"/>
                <a:gd name="T24" fmla="*/ 279 w 833"/>
                <a:gd name="T25" fmla="*/ 601 h 601"/>
                <a:gd name="T26" fmla="*/ 359 w 833"/>
                <a:gd name="T27" fmla="*/ 511 h 601"/>
                <a:gd name="T28" fmla="*/ 604 w 833"/>
                <a:gd name="T29" fmla="*/ 467 h 601"/>
                <a:gd name="T30" fmla="*/ 656 w 833"/>
                <a:gd name="T31" fmla="*/ 403 h 601"/>
                <a:gd name="T32" fmla="*/ 756 w 833"/>
                <a:gd name="T33" fmla="*/ 470 h 601"/>
                <a:gd name="T34" fmla="*/ 757 w 833"/>
                <a:gd name="T35" fmla="*/ 310 h 601"/>
                <a:gd name="T36" fmla="*/ 699 w 833"/>
                <a:gd name="T37" fmla="*/ 274 h 601"/>
                <a:gd name="T38" fmla="*/ 764 w 833"/>
                <a:gd name="T39" fmla="*/ 281 h 601"/>
                <a:gd name="T40" fmla="*/ 829 w 833"/>
                <a:gd name="T41" fmla="*/ 224 h 601"/>
                <a:gd name="T42" fmla="*/ 799 w 833"/>
                <a:gd name="T43" fmla="*/ 195 h 601"/>
                <a:gd name="T44" fmla="*/ 755 w 833"/>
                <a:gd name="T45" fmla="*/ 155 h 601"/>
                <a:gd name="T46" fmla="*/ 700 w 833"/>
                <a:gd name="T47" fmla="*/ 113 h 601"/>
                <a:gd name="T48" fmla="*/ 667 w 833"/>
                <a:gd name="T49" fmla="*/ 56 h 601"/>
                <a:gd name="T50" fmla="*/ 660 w 833"/>
                <a:gd name="T51" fmla="*/ 92 h 601"/>
                <a:gd name="T52" fmla="*/ 625 w 833"/>
                <a:gd name="T53" fmla="*/ 139 h 601"/>
                <a:gd name="T54" fmla="*/ 552 w 833"/>
                <a:gd name="T55" fmla="*/ 106 h 601"/>
                <a:gd name="T56" fmla="*/ 491 w 833"/>
                <a:gd name="T57" fmla="*/ 106 h 601"/>
                <a:gd name="T58" fmla="*/ 500 w 833"/>
                <a:gd name="T59" fmla="*/ 44 h 601"/>
                <a:gd name="T60" fmla="*/ 486 w 833"/>
                <a:gd name="T61" fmla="*/ 15 h 601"/>
                <a:gd name="T62" fmla="*/ 328 w 833"/>
                <a:gd name="T63" fmla="*/ 0 h 601"/>
                <a:gd name="T64" fmla="*/ 0 w 833"/>
                <a:gd name="T65" fmla="*/ 0 h 601"/>
                <a:gd name="T66" fmla="*/ 833 w 833"/>
                <a:gd name="T67" fmla="*/ 601 h 6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T64" t="T65" r="T66" b="T67"/>
              <a:pathLst>
                <a:path h="601" w="833">
                  <a:moveTo>
                    <a:pt x="306" y="0"/>
                  </a:moveTo>
                  <a:lnTo>
                    <a:pt x="302" y="48"/>
                  </a:lnTo>
                  <a:lnTo>
                    <a:pt x="254" y="33"/>
                  </a:lnTo>
                  <a:lnTo>
                    <a:pt x="202" y="33"/>
                  </a:lnTo>
                  <a:lnTo>
                    <a:pt x="206" y="15"/>
                  </a:lnTo>
                  <a:lnTo>
                    <a:pt x="180" y="19"/>
                  </a:lnTo>
                  <a:lnTo>
                    <a:pt x="125" y="37"/>
                  </a:lnTo>
                  <a:lnTo>
                    <a:pt x="107" y="4"/>
                  </a:lnTo>
                  <a:lnTo>
                    <a:pt x="70" y="37"/>
                  </a:lnTo>
                  <a:lnTo>
                    <a:pt x="81" y="63"/>
                  </a:lnTo>
                  <a:lnTo>
                    <a:pt x="40" y="81"/>
                  </a:lnTo>
                  <a:lnTo>
                    <a:pt x="33" y="122"/>
                  </a:lnTo>
                  <a:lnTo>
                    <a:pt x="0" y="137"/>
                  </a:lnTo>
                  <a:lnTo>
                    <a:pt x="29" y="169"/>
                  </a:lnTo>
                  <a:lnTo>
                    <a:pt x="22" y="192"/>
                  </a:lnTo>
                  <a:lnTo>
                    <a:pt x="151" y="254"/>
                  </a:lnTo>
                  <a:lnTo>
                    <a:pt x="162" y="343"/>
                  </a:lnTo>
                  <a:lnTo>
                    <a:pt x="162" y="391"/>
                  </a:lnTo>
                  <a:lnTo>
                    <a:pt x="169" y="453"/>
                  </a:lnTo>
                  <a:lnTo>
                    <a:pt x="103" y="453"/>
                  </a:lnTo>
                  <a:lnTo>
                    <a:pt x="85" y="479"/>
                  </a:lnTo>
                  <a:lnTo>
                    <a:pt x="169" y="549"/>
                  </a:lnTo>
                  <a:lnTo>
                    <a:pt x="217" y="523"/>
                  </a:lnTo>
                  <a:lnTo>
                    <a:pt x="276" y="593"/>
                  </a:lnTo>
                  <a:lnTo>
                    <a:pt x="267" y="594"/>
                  </a:lnTo>
                  <a:lnTo>
                    <a:pt x="279" y="601"/>
                  </a:lnTo>
                  <a:lnTo>
                    <a:pt x="384" y="549"/>
                  </a:lnTo>
                  <a:lnTo>
                    <a:pt x="359" y="511"/>
                  </a:lnTo>
                  <a:lnTo>
                    <a:pt x="357" y="467"/>
                  </a:lnTo>
                  <a:lnTo>
                    <a:pt x="604" y="467"/>
                  </a:lnTo>
                  <a:lnTo>
                    <a:pt x="599" y="433"/>
                  </a:lnTo>
                  <a:lnTo>
                    <a:pt x="656" y="403"/>
                  </a:lnTo>
                  <a:lnTo>
                    <a:pt x="722" y="454"/>
                  </a:lnTo>
                  <a:lnTo>
                    <a:pt x="756" y="470"/>
                  </a:lnTo>
                  <a:lnTo>
                    <a:pt x="754" y="396"/>
                  </a:lnTo>
                  <a:lnTo>
                    <a:pt x="757" y="310"/>
                  </a:lnTo>
                  <a:lnTo>
                    <a:pt x="725" y="312"/>
                  </a:lnTo>
                  <a:lnTo>
                    <a:pt x="699" y="274"/>
                  </a:lnTo>
                  <a:lnTo>
                    <a:pt x="720" y="239"/>
                  </a:lnTo>
                  <a:lnTo>
                    <a:pt x="764" y="281"/>
                  </a:lnTo>
                  <a:lnTo>
                    <a:pt x="803" y="250"/>
                  </a:lnTo>
                  <a:lnTo>
                    <a:pt x="829" y="224"/>
                  </a:lnTo>
                  <a:lnTo>
                    <a:pt x="833" y="197"/>
                  </a:lnTo>
                  <a:lnTo>
                    <a:pt x="799" y="195"/>
                  </a:lnTo>
                  <a:lnTo>
                    <a:pt x="788" y="158"/>
                  </a:lnTo>
                  <a:lnTo>
                    <a:pt x="755" y="155"/>
                  </a:lnTo>
                  <a:lnTo>
                    <a:pt x="724" y="110"/>
                  </a:lnTo>
                  <a:lnTo>
                    <a:pt x="700" y="113"/>
                  </a:lnTo>
                  <a:lnTo>
                    <a:pt x="672" y="96"/>
                  </a:lnTo>
                  <a:lnTo>
                    <a:pt x="667" y="56"/>
                  </a:lnTo>
                  <a:lnTo>
                    <a:pt x="653" y="63"/>
                  </a:lnTo>
                  <a:lnTo>
                    <a:pt x="660" y="92"/>
                  </a:lnTo>
                  <a:lnTo>
                    <a:pt x="627" y="92"/>
                  </a:lnTo>
                  <a:lnTo>
                    <a:pt x="625" y="139"/>
                  </a:lnTo>
                  <a:lnTo>
                    <a:pt x="576" y="155"/>
                  </a:lnTo>
                  <a:lnTo>
                    <a:pt x="552" y="106"/>
                  </a:lnTo>
                  <a:lnTo>
                    <a:pt x="519" y="127"/>
                  </a:lnTo>
                  <a:lnTo>
                    <a:pt x="491" y="106"/>
                  </a:lnTo>
                  <a:lnTo>
                    <a:pt x="477" y="73"/>
                  </a:lnTo>
                  <a:lnTo>
                    <a:pt x="500" y="44"/>
                  </a:lnTo>
                  <a:lnTo>
                    <a:pt x="489" y="14"/>
                  </a:lnTo>
                  <a:lnTo>
                    <a:pt x="486" y="15"/>
                  </a:lnTo>
                  <a:lnTo>
                    <a:pt x="409" y="15"/>
                  </a:lnTo>
                  <a:lnTo>
                    <a:pt x="328" y="0"/>
                  </a:lnTo>
                  <a:lnTo>
                    <a:pt x="306" y="0"/>
                  </a:lnTo>
                  <a:close/>
                </a:path>
              </a:pathLst>
            </a:custGeom>
            <a:solidFill>
              <a:srgbClr val="FF00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11</a:t>
              </a:r>
            </a:p>
          </xdr:txBody>
        </xdr:sp>
        <xdr:sp macro="" textlink="">
          <xdr:nvSpPr>
            <xdr:cNvPr id="21" name="FR-34">
              <a:hlinkClick r:id="rId13"/>
            </xdr:cNvPr>
            <xdr:cNvSpPr>
              <a:spLocks noChangeArrowheads="1"/>
            </xdr:cNvSpPr>
          </xdr:nvSpPr>
          <xdr:spPr bwMode="auto">
            <a:xfrm>
              <a:off x="4921361" y="5924699"/>
              <a:ext cx="903665" cy="601196"/>
            </a:xfrm>
            <a:custGeom>
              <a:avLst/>
              <a:gdLst>
                <a:gd name="T0" fmla="*/ 610 w 905"/>
                <a:gd name="T1" fmla="*/ 45 h 598"/>
                <a:gd name="T2" fmla="*/ 572 w 905"/>
                <a:gd name="T3" fmla="*/ 94 h 598"/>
                <a:gd name="T4" fmla="*/ 535 w 905"/>
                <a:gd name="T5" fmla="*/ 73 h 598"/>
                <a:gd name="T6" fmla="*/ 502 w 905"/>
                <a:gd name="T7" fmla="*/ 85 h 598"/>
                <a:gd name="T8" fmla="*/ 485 w 905"/>
                <a:gd name="T9" fmla="*/ 54 h 598"/>
                <a:gd name="T10" fmla="*/ 447 w 905"/>
                <a:gd name="T11" fmla="*/ 55 h 598"/>
                <a:gd name="T12" fmla="*/ 381 w 905"/>
                <a:gd name="T13" fmla="*/ 81 h 598"/>
                <a:gd name="T14" fmla="*/ 348 w 905"/>
                <a:gd name="T15" fmla="*/ 125 h 598"/>
                <a:gd name="T16" fmla="*/ 285 w 905"/>
                <a:gd name="T17" fmla="*/ 103 h 598"/>
                <a:gd name="T18" fmla="*/ 289 w 905"/>
                <a:gd name="T19" fmla="*/ 206 h 598"/>
                <a:gd name="T20" fmla="*/ 223 w 905"/>
                <a:gd name="T21" fmla="*/ 206 h 598"/>
                <a:gd name="T22" fmla="*/ 112 w 905"/>
                <a:gd name="T23" fmla="*/ 268 h 598"/>
                <a:gd name="T24" fmla="*/ 53 w 905"/>
                <a:gd name="T25" fmla="*/ 276 h 598"/>
                <a:gd name="T26" fmla="*/ 83 w 905"/>
                <a:gd name="T27" fmla="*/ 350 h 598"/>
                <a:gd name="T28" fmla="*/ 12 w 905"/>
                <a:gd name="T29" fmla="*/ 415 h 598"/>
                <a:gd name="T30" fmla="*/ 0 w 905"/>
                <a:gd name="T31" fmla="*/ 474 h 598"/>
                <a:gd name="T32" fmla="*/ 42 w 905"/>
                <a:gd name="T33" fmla="*/ 528 h 598"/>
                <a:gd name="T34" fmla="*/ 99 w 905"/>
                <a:gd name="T35" fmla="*/ 556 h 598"/>
                <a:gd name="T36" fmla="*/ 150 w 905"/>
                <a:gd name="T37" fmla="*/ 493 h 598"/>
                <a:gd name="T38" fmla="*/ 176 w 905"/>
                <a:gd name="T39" fmla="*/ 464 h 598"/>
                <a:gd name="T40" fmla="*/ 195 w 905"/>
                <a:gd name="T41" fmla="*/ 497 h 598"/>
                <a:gd name="T42" fmla="*/ 247 w 905"/>
                <a:gd name="T43" fmla="*/ 511 h 598"/>
                <a:gd name="T44" fmla="*/ 311 w 905"/>
                <a:gd name="T45" fmla="*/ 559 h 598"/>
                <a:gd name="T46" fmla="*/ 356 w 905"/>
                <a:gd name="T47" fmla="*/ 598 h 598"/>
                <a:gd name="T48" fmla="*/ 451 w 905"/>
                <a:gd name="T49" fmla="*/ 555 h 598"/>
                <a:gd name="T50" fmla="*/ 535 w 905"/>
                <a:gd name="T51" fmla="*/ 529 h 598"/>
                <a:gd name="T52" fmla="*/ 699 w 905"/>
                <a:gd name="T53" fmla="*/ 388 h 598"/>
                <a:gd name="T54" fmla="*/ 823 w 905"/>
                <a:gd name="T55" fmla="*/ 328 h 598"/>
                <a:gd name="T56" fmla="*/ 905 w 905"/>
                <a:gd name="T57" fmla="*/ 271 h 598"/>
                <a:gd name="T58" fmla="*/ 876 w 905"/>
                <a:gd name="T59" fmla="*/ 170 h 598"/>
                <a:gd name="T60" fmla="*/ 782 w 905"/>
                <a:gd name="T61" fmla="*/ 94 h 598"/>
                <a:gd name="T62" fmla="*/ 711 w 905"/>
                <a:gd name="T63" fmla="*/ 85 h 598"/>
                <a:gd name="T64" fmla="*/ 688 w 905"/>
                <a:gd name="T65" fmla="*/ 5 h 598"/>
                <a:gd name="T66" fmla="*/ 0 w 905"/>
                <a:gd name="T67" fmla="*/ 0 h 598"/>
                <a:gd name="T68" fmla="*/ 905 w 905"/>
                <a:gd name="T69" fmla="*/ 598 h 5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T66" t="T67" r="T68" b="T69"/>
              <a:pathLst>
                <a:path h="598" w="905">
                  <a:moveTo>
                    <a:pt x="645" y="0"/>
                  </a:moveTo>
                  <a:lnTo>
                    <a:pt x="610" y="45"/>
                  </a:lnTo>
                  <a:lnTo>
                    <a:pt x="587" y="45"/>
                  </a:lnTo>
                  <a:lnTo>
                    <a:pt x="572" y="94"/>
                  </a:lnTo>
                  <a:lnTo>
                    <a:pt x="544" y="94"/>
                  </a:lnTo>
                  <a:lnTo>
                    <a:pt x="535" y="73"/>
                  </a:lnTo>
                  <a:lnTo>
                    <a:pt x="516" y="73"/>
                  </a:lnTo>
                  <a:lnTo>
                    <a:pt x="502" y="85"/>
                  </a:lnTo>
                  <a:lnTo>
                    <a:pt x="485" y="75"/>
                  </a:lnTo>
                  <a:lnTo>
                    <a:pt x="485" y="54"/>
                  </a:lnTo>
                  <a:lnTo>
                    <a:pt x="447" y="41"/>
                  </a:lnTo>
                  <a:lnTo>
                    <a:pt x="447" y="55"/>
                  </a:lnTo>
                  <a:lnTo>
                    <a:pt x="403" y="62"/>
                  </a:lnTo>
                  <a:lnTo>
                    <a:pt x="381" y="81"/>
                  </a:lnTo>
                  <a:lnTo>
                    <a:pt x="388" y="125"/>
                  </a:lnTo>
                  <a:lnTo>
                    <a:pt x="348" y="125"/>
                  </a:lnTo>
                  <a:lnTo>
                    <a:pt x="307" y="103"/>
                  </a:lnTo>
                  <a:lnTo>
                    <a:pt x="285" y="103"/>
                  </a:lnTo>
                  <a:lnTo>
                    <a:pt x="285" y="129"/>
                  </a:lnTo>
                  <a:lnTo>
                    <a:pt x="289" y="206"/>
                  </a:lnTo>
                  <a:lnTo>
                    <a:pt x="245" y="206"/>
                  </a:lnTo>
                  <a:lnTo>
                    <a:pt x="223" y="206"/>
                  </a:lnTo>
                  <a:lnTo>
                    <a:pt x="208" y="235"/>
                  </a:lnTo>
                  <a:lnTo>
                    <a:pt x="112" y="268"/>
                  </a:lnTo>
                  <a:lnTo>
                    <a:pt x="75" y="243"/>
                  </a:lnTo>
                  <a:lnTo>
                    <a:pt x="53" y="276"/>
                  </a:lnTo>
                  <a:lnTo>
                    <a:pt x="42" y="313"/>
                  </a:lnTo>
                  <a:lnTo>
                    <a:pt x="83" y="350"/>
                  </a:lnTo>
                  <a:lnTo>
                    <a:pt x="68" y="398"/>
                  </a:lnTo>
                  <a:lnTo>
                    <a:pt x="12" y="415"/>
                  </a:lnTo>
                  <a:lnTo>
                    <a:pt x="23" y="445"/>
                  </a:lnTo>
                  <a:lnTo>
                    <a:pt x="0" y="474"/>
                  </a:lnTo>
                  <a:lnTo>
                    <a:pt x="14" y="507"/>
                  </a:lnTo>
                  <a:lnTo>
                    <a:pt x="42" y="528"/>
                  </a:lnTo>
                  <a:lnTo>
                    <a:pt x="75" y="507"/>
                  </a:lnTo>
                  <a:lnTo>
                    <a:pt x="99" y="556"/>
                  </a:lnTo>
                  <a:lnTo>
                    <a:pt x="148" y="540"/>
                  </a:lnTo>
                  <a:lnTo>
                    <a:pt x="150" y="493"/>
                  </a:lnTo>
                  <a:lnTo>
                    <a:pt x="183" y="493"/>
                  </a:lnTo>
                  <a:lnTo>
                    <a:pt x="176" y="464"/>
                  </a:lnTo>
                  <a:lnTo>
                    <a:pt x="190" y="457"/>
                  </a:lnTo>
                  <a:lnTo>
                    <a:pt x="195" y="497"/>
                  </a:lnTo>
                  <a:lnTo>
                    <a:pt x="223" y="514"/>
                  </a:lnTo>
                  <a:lnTo>
                    <a:pt x="247" y="511"/>
                  </a:lnTo>
                  <a:lnTo>
                    <a:pt x="278" y="556"/>
                  </a:lnTo>
                  <a:lnTo>
                    <a:pt x="311" y="559"/>
                  </a:lnTo>
                  <a:lnTo>
                    <a:pt x="322" y="596"/>
                  </a:lnTo>
                  <a:lnTo>
                    <a:pt x="356" y="598"/>
                  </a:lnTo>
                  <a:lnTo>
                    <a:pt x="357" y="583"/>
                  </a:lnTo>
                  <a:lnTo>
                    <a:pt x="451" y="555"/>
                  </a:lnTo>
                  <a:lnTo>
                    <a:pt x="462" y="531"/>
                  </a:lnTo>
                  <a:lnTo>
                    <a:pt x="535" y="529"/>
                  </a:lnTo>
                  <a:lnTo>
                    <a:pt x="558" y="500"/>
                  </a:lnTo>
                  <a:lnTo>
                    <a:pt x="699" y="388"/>
                  </a:lnTo>
                  <a:lnTo>
                    <a:pt x="787" y="325"/>
                  </a:lnTo>
                  <a:lnTo>
                    <a:pt x="823" y="328"/>
                  </a:lnTo>
                  <a:lnTo>
                    <a:pt x="855" y="299"/>
                  </a:lnTo>
                  <a:lnTo>
                    <a:pt x="905" y="271"/>
                  </a:lnTo>
                  <a:lnTo>
                    <a:pt x="905" y="236"/>
                  </a:lnTo>
                  <a:lnTo>
                    <a:pt x="876" y="170"/>
                  </a:lnTo>
                  <a:lnTo>
                    <a:pt x="799" y="123"/>
                  </a:lnTo>
                  <a:lnTo>
                    <a:pt x="782" y="94"/>
                  </a:lnTo>
                  <a:lnTo>
                    <a:pt x="737" y="71"/>
                  </a:lnTo>
                  <a:lnTo>
                    <a:pt x="711" y="85"/>
                  </a:lnTo>
                  <a:lnTo>
                    <a:pt x="695" y="66"/>
                  </a:lnTo>
                  <a:lnTo>
                    <a:pt x="688" y="5"/>
                  </a:lnTo>
                  <a:lnTo>
                    <a:pt x="645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34</a:t>
              </a:r>
            </a:p>
          </xdr:txBody>
        </xdr:sp>
        <xdr:sp macro="" textlink="">
          <xdr:nvSpPr>
            <xdr:cNvPr id="22" name="FR-66">
              <a:hlinkClick r:id="rId14"/>
            </xdr:cNvPr>
            <xdr:cNvSpPr>
              <a:spLocks noChangeArrowheads="1"/>
            </xdr:cNvSpPr>
          </xdr:nvSpPr>
          <xdr:spPr bwMode="auto">
            <a:xfrm>
              <a:off x="4460967" y="6733581"/>
              <a:ext cx="802835" cy="464561"/>
            </a:xfrm>
            <a:custGeom>
              <a:avLst/>
              <a:gdLst>
                <a:gd name="T0" fmla="*/ 641 w 804"/>
                <a:gd name="T1" fmla="*/ 0 h 464"/>
                <a:gd name="T2" fmla="*/ 584 w 804"/>
                <a:gd name="T3" fmla="*/ 30 h 464"/>
                <a:gd name="T4" fmla="*/ 589 w 804"/>
                <a:gd name="T5" fmla="*/ 64 h 464"/>
                <a:gd name="T6" fmla="*/ 342 w 804"/>
                <a:gd name="T7" fmla="*/ 64 h 464"/>
                <a:gd name="T8" fmla="*/ 344 w 804"/>
                <a:gd name="T9" fmla="*/ 108 h 464"/>
                <a:gd name="T10" fmla="*/ 369 w 804"/>
                <a:gd name="T11" fmla="*/ 146 h 464"/>
                <a:gd name="T12" fmla="*/ 264 w 804"/>
                <a:gd name="T13" fmla="*/ 198 h 464"/>
                <a:gd name="T14" fmla="*/ 252 w 804"/>
                <a:gd name="T15" fmla="*/ 191 h 464"/>
                <a:gd name="T16" fmla="*/ 165 w 804"/>
                <a:gd name="T17" fmla="*/ 197 h 464"/>
                <a:gd name="T18" fmla="*/ 154 w 804"/>
                <a:gd name="T19" fmla="*/ 219 h 464"/>
                <a:gd name="T20" fmla="*/ 110 w 804"/>
                <a:gd name="T21" fmla="*/ 231 h 464"/>
                <a:gd name="T22" fmla="*/ 81 w 804"/>
                <a:gd name="T23" fmla="*/ 256 h 464"/>
                <a:gd name="T24" fmla="*/ 0 w 804"/>
                <a:gd name="T25" fmla="*/ 275 h 464"/>
                <a:gd name="T26" fmla="*/ 4 w 804"/>
                <a:gd name="T27" fmla="*/ 303 h 464"/>
                <a:gd name="T28" fmla="*/ 44 w 804"/>
                <a:gd name="T29" fmla="*/ 339 h 464"/>
                <a:gd name="T30" fmla="*/ 122 w 804"/>
                <a:gd name="T31" fmla="*/ 360 h 464"/>
                <a:gd name="T32" fmla="*/ 124 w 804"/>
                <a:gd name="T33" fmla="*/ 407 h 464"/>
                <a:gd name="T34" fmla="*/ 166 w 804"/>
                <a:gd name="T35" fmla="*/ 444 h 464"/>
                <a:gd name="T36" fmla="*/ 197 w 804"/>
                <a:gd name="T37" fmla="*/ 438 h 464"/>
                <a:gd name="T38" fmla="*/ 242 w 804"/>
                <a:gd name="T39" fmla="*/ 384 h 464"/>
                <a:gd name="T40" fmla="*/ 296 w 804"/>
                <a:gd name="T41" fmla="*/ 373 h 464"/>
                <a:gd name="T42" fmla="*/ 382 w 804"/>
                <a:gd name="T43" fmla="*/ 402 h 464"/>
                <a:gd name="T44" fmla="*/ 455 w 804"/>
                <a:gd name="T45" fmla="*/ 464 h 464"/>
                <a:gd name="T46" fmla="*/ 476 w 804"/>
                <a:gd name="T47" fmla="*/ 438 h 464"/>
                <a:gd name="T48" fmla="*/ 494 w 804"/>
                <a:gd name="T49" fmla="*/ 438 h 464"/>
                <a:gd name="T50" fmla="*/ 512 w 804"/>
                <a:gd name="T51" fmla="*/ 451 h 464"/>
                <a:gd name="T52" fmla="*/ 528 w 804"/>
                <a:gd name="T53" fmla="*/ 444 h 464"/>
                <a:gd name="T54" fmla="*/ 530 w 804"/>
                <a:gd name="T55" fmla="*/ 407 h 464"/>
                <a:gd name="T56" fmla="*/ 609 w 804"/>
                <a:gd name="T57" fmla="*/ 389 h 464"/>
                <a:gd name="T58" fmla="*/ 634 w 804"/>
                <a:gd name="T59" fmla="*/ 355 h 464"/>
                <a:gd name="T60" fmla="*/ 674 w 804"/>
                <a:gd name="T61" fmla="*/ 342 h 464"/>
                <a:gd name="T62" fmla="*/ 728 w 804"/>
                <a:gd name="T63" fmla="*/ 342 h 464"/>
                <a:gd name="T64" fmla="*/ 762 w 804"/>
                <a:gd name="T65" fmla="*/ 378 h 464"/>
                <a:gd name="T66" fmla="*/ 804 w 804"/>
                <a:gd name="T67" fmla="*/ 381 h 464"/>
                <a:gd name="T68" fmla="*/ 804 w 804"/>
                <a:gd name="T69" fmla="*/ 339 h 464"/>
                <a:gd name="T70" fmla="*/ 783 w 804"/>
                <a:gd name="T71" fmla="*/ 311 h 464"/>
                <a:gd name="T72" fmla="*/ 747 w 804"/>
                <a:gd name="T73" fmla="*/ 295 h 464"/>
                <a:gd name="T74" fmla="*/ 741 w 804"/>
                <a:gd name="T75" fmla="*/ 67 h 464"/>
                <a:gd name="T76" fmla="*/ 707 w 804"/>
                <a:gd name="T77" fmla="*/ 51 h 464"/>
                <a:gd name="T78" fmla="*/ 641 w 804"/>
                <a:gd name="T79" fmla="*/ 0 h 464"/>
                <a:gd name="T80" fmla="*/ 0 w 804"/>
                <a:gd name="T81" fmla="*/ 0 h 464"/>
                <a:gd name="T82" fmla="*/ 804 w 804"/>
                <a:gd name="T83" fmla="*/ 464 h 4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T80" t="T81" r="T82" b="T83"/>
              <a:pathLst>
                <a:path h="464" w="804">
                  <a:moveTo>
                    <a:pt x="641" y="0"/>
                  </a:moveTo>
                  <a:lnTo>
                    <a:pt x="584" y="30"/>
                  </a:lnTo>
                  <a:lnTo>
                    <a:pt x="589" y="64"/>
                  </a:lnTo>
                  <a:lnTo>
                    <a:pt x="342" y="64"/>
                  </a:lnTo>
                  <a:lnTo>
                    <a:pt x="344" y="108"/>
                  </a:lnTo>
                  <a:lnTo>
                    <a:pt x="369" y="146"/>
                  </a:lnTo>
                  <a:lnTo>
                    <a:pt x="264" y="198"/>
                  </a:lnTo>
                  <a:lnTo>
                    <a:pt x="252" y="191"/>
                  </a:lnTo>
                  <a:lnTo>
                    <a:pt x="165" y="197"/>
                  </a:lnTo>
                  <a:lnTo>
                    <a:pt x="154" y="219"/>
                  </a:lnTo>
                  <a:lnTo>
                    <a:pt x="110" y="231"/>
                  </a:lnTo>
                  <a:lnTo>
                    <a:pt x="81" y="256"/>
                  </a:lnTo>
                  <a:lnTo>
                    <a:pt x="0" y="275"/>
                  </a:lnTo>
                  <a:lnTo>
                    <a:pt x="4" y="303"/>
                  </a:lnTo>
                  <a:lnTo>
                    <a:pt x="44" y="339"/>
                  </a:lnTo>
                  <a:lnTo>
                    <a:pt x="122" y="360"/>
                  </a:lnTo>
                  <a:lnTo>
                    <a:pt x="124" y="407"/>
                  </a:lnTo>
                  <a:lnTo>
                    <a:pt x="166" y="444"/>
                  </a:lnTo>
                  <a:lnTo>
                    <a:pt x="197" y="438"/>
                  </a:lnTo>
                  <a:lnTo>
                    <a:pt x="242" y="384"/>
                  </a:lnTo>
                  <a:lnTo>
                    <a:pt x="296" y="373"/>
                  </a:lnTo>
                  <a:lnTo>
                    <a:pt x="382" y="402"/>
                  </a:lnTo>
                  <a:lnTo>
                    <a:pt x="455" y="464"/>
                  </a:lnTo>
                  <a:lnTo>
                    <a:pt x="476" y="438"/>
                  </a:lnTo>
                  <a:lnTo>
                    <a:pt x="494" y="438"/>
                  </a:lnTo>
                  <a:lnTo>
                    <a:pt x="512" y="451"/>
                  </a:lnTo>
                  <a:lnTo>
                    <a:pt x="528" y="444"/>
                  </a:lnTo>
                  <a:lnTo>
                    <a:pt x="530" y="407"/>
                  </a:lnTo>
                  <a:lnTo>
                    <a:pt x="609" y="389"/>
                  </a:lnTo>
                  <a:lnTo>
                    <a:pt x="634" y="355"/>
                  </a:lnTo>
                  <a:lnTo>
                    <a:pt x="674" y="342"/>
                  </a:lnTo>
                  <a:lnTo>
                    <a:pt x="728" y="342"/>
                  </a:lnTo>
                  <a:lnTo>
                    <a:pt x="762" y="378"/>
                  </a:lnTo>
                  <a:lnTo>
                    <a:pt x="804" y="381"/>
                  </a:lnTo>
                  <a:lnTo>
                    <a:pt x="804" y="339"/>
                  </a:lnTo>
                  <a:lnTo>
                    <a:pt x="783" y="311"/>
                  </a:lnTo>
                  <a:lnTo>
                    <a:pt x="747" y="295"/>
                  </a:lnTo>
                  <a:lnTo>
                    <a:pt x="741" y="67"/>
                  </a:lnTo>
                  <a:lnTo>
                    <a:pt x="707" y="51"/>
                  </a:lnTo>
                  <a:lnTo>
                    <a:pt x="641" y="0"/>
                  </a:lnTo>
                  <a:close/>
                </a:path>
              </a:pathLst>
            </a:custGeom>
            <a:solidFill>
              <a:srgbClr val="0D68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66</a:t>
              </a:r>
            </a:p>
          </xdr:txBody>
        </xdr:sp>
        <xdr:sp macro="" textlink="">
          <xdr:nvSpPr>
            <xdr:cNvPr id="23" name="FR-15">
              <a:hlinkClick r:id="rId15"/>
            </xdr:cNvPr>
            <xdr:cNvSpPr>
              <a:spLocks noChangeArrowheads="1"/>
            </xdr:cNvSpPr>
          </xdr:nvSpPr>
          <xdr:spPr bwMode="auto">
            <a:xfrm>
              <a:off x="4670237" y="4789714"/>
              <a:ext cx="692493" cy="648563"/>
            </a:xfrm>
            <a:custGeom>
              <a:avLst/>
              <a:gdLst>
                <a:gd name="T0" fmla="*/ 226 w 694"/>
                <a:gd name="T1" fmla="*/ 29 h 646"/>
                <a:gd name="T2" fmla="*/ 223 w 694"/>
                <a:gd name="T3" fmla="*/ 79 h 646"/>
                <a:gd name="T4" fmla="*/ 171 w 694"/>
                <a:gd name="T5" fmla="*/ 50 h 646"/>
                <a:gd name="T6" fmla="*/ 146 w 694"/>
                <a:gd name="T7" fmla="*/ 110 h 646"/>
                <a:gd name="T8" fmla="*/ 65 w 694"/>
                <a:gd name="T9" fmla="*/ 185 h 646"/>
                <a:gd name="T10" fmla="*/ 62 w 694"/>
                <a:gd name="T11" fmla="*/ 253 h 646"/>
                <a:gd name="T12" fmla="*/ 28 w 694"/>
                <a:gd name="T13" fmla="*/ 295 h 646"/>
                <a:gd name="T14" fmla="*/ 23 w 694"/>
                <a:gd name="T15" fmla="*/ 337 h 646"/>
                <a:gd name="T16" fmla="*/ 0 w 694"/>
                <a:gd name="T17" fmla="*/ 386 h 646"/>
                <a:gd name="T18" fmla="*/ 58 w 694"/>
                <a:gd name="T19" fmla="*/ 506 h 646"/>
                <a:gd name="T20" fmla="*/ 58 w 694"/>
                <a:gd name="T21" fmla="*/ 598 h 646"/>
                <a:gd name="T22" fmla="*/ 72 w 694"/>
                <a:gd name="T23" fmla="*/ 646 h 646"/>
                <a:gd name="T24" fmla="*/ 131 w 694"/>
                <a:gd name="T25" fmla="*/ 609 h 646"/>
                <a:gd name="T26" fmla="*/ 220 w 694"/>
                <a:gd name="T27" fmla="*/ 620 h 646"/>
                <a:gd name="T28" fmla="*/ 253 w 694"/>
                <a:gd name="T29" fmla="*/ 580 h 646"/>
                <a:gd name="T30" fmla="*/ 278 w 694"/>
                <a:gd name="T31" fmla="*/ 521 h 646"/>
                <a:gd name="T32" fmla="*/ 352 w 694"/>
                <a:gd name="T33" fmla="*/ 396 h 646"/>
                <a:gd name="T34" fmla="*/ 367 w 694"/>
                <a:gd name="T35" fmla="*/ 455 h 646"/>
                <a:gd name="T36" fmla="*/ 430 w 694"/>
                <a:gd name="T37" fmla="*/ 521 h 646"/>
                <a:gd name="T38" fmla="*/ 463 w 694"/>
                <a:gd name="T39" fmla="*/ 595 h 646"/>
                <a:gd name="T40" fmla="*/ 523 w 694"/>
                <a:gd name="T41" fmla="*/ 537 h 646"/>
                <a:gd name="T42" fmla="*/ 606 w 694"/>
                <a:gd name="T43" fmla="*/ 454 h 646"/>
                <a:gd name="T44" fmla="*/ 694 w 694"/>
                <a:gd name="T45" fmla="*/ 383 h 646"/>
                <a:gd name="T46" fmla="*/ 680 w 694"/>
                <a:gd name="T47" fmla="*/ 339 h 646"/>
                <a:gd name="T48" fmla="*/ 666 w 694"/>
                <a:gd name="T49" fmla="*/ 302 h 646"/>
                <a:gd name="T50" fmla="*/ 668 w 694"/>
                <a:gd name="T51" fmla="*/ 285 h 646"/>
                <a:gd name="T52" fmla="*/ 656 w 694"/>
                <a:gd name="T53" fmla="*/ 269 h 646"/>
                <a:gd name="T54" fmla="*/ 637 w 694"/>
                <a:gd name="T55" fmla="*/ 200 h 646"/>
                <a:gd name="T56" fmla="*/ 609 w 694"/>
                <a:gd name="T57" fmla="*/ 142 h 646"/>
                <a:gd name="T58" fmla="*/ 538 w 694"/>
                <a:gd name="T59" fmla="*/ 108 h 646"/>
                <a:gd name="T60" fmla="*/ 510 w 694"/>
                <a:gd name="T61" fmla="*/ 125 h 646"/>
                <a:gd name="T62" fmla="*/ 437 w 694"/>
                <a:gd name="T63" fmla="*/ 68 h 646"/>
                <a:gd name="T64" fmla="*/ 394 w 694"/>
                <a:gd name="T65" fmla="*/ 52 h 646"/>
                <a:gd name="T66" fmla="*/ 336 w 694"/>
                <a:gd name="T67" fmla="*/ 68 h 646"/>
                <a:gd name="T68" fmla="*/ 234 w 694"/>
                <a:gd name="T69" fmla="*/ 0 h 646"/>
                <a:gd name="T70" fmla="*/ 0 w 694"/>
                <a:gd name="T71" fmla="*/ 0 h 646"/>
                <a:gd name="T72" fmla="*/ 694 w 694"/>
                <a:gd name="T73" fmla="*/ 646 h 6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</a:cxnLst>
              <a:rect l="T70" t="T71" r="T72" b="T73"/>
              <a:pathLst>
                <a:path h="646" w="694">
                  <a:moveTo>
                    <a:pt x="234" y="0"/>
                  </a:moveTo>
                  <a:lnTo>
                    <a:pt x="226" y="29"/>
                  </a:lnTo>
                  <a:lnTo>
                    <a:pt x="239" y="60"/>
                  </a:lnTo>
                  <a:lnTo>
                    <a:pt x="223" y="79"/>
                  </a:lnTo>
                  <a:lnTo>
                    <a:pt x="198" y="79"/>
                  </a:lnTo>
                  <a:lnTo>
                    <a:pt x="171" y="50"/>
                  </a:lnTo>
                  <a:lnTo>
                    <a:pt x="148" y="37"/>
                  </a:lnTo>
                  <a:lnTo>
                    <a:pt x="146" y="110"/>
                  </a:lnTo>
                  <a:lnTo>
                    <a:pt x="98" y="139"/>
                  </a:lnTo>
                  <a:lnTo>
                    <a:pt x="65" y="185"/>
                  </a:lnTo>
                  <a:lnTo>
                    <a:pt x="73" y="232"/>
                  </a:lnTo>
                  <a:lnTo>
                    <a:pt x="62" y="253"/>
                  </a:lnTo>
                  <a:lnTo>
                    <a:pt x="49" y="295"/>
                  </a:lnTo>
                  <a:lnTo>
                    <a:pt x="28" y="295"/>
                  </a:lnTo>
                  <a:lnTo>
                    <a:pt x="7" y="321"/>
                  </a:lnTo>
                  <a:lnTo>
                    <a:pt x="23" y="337"/>
                  </a:lnTo>
                  <a:lnTo>
                    <a:pt x="33" y="362"/>
                  </a:lnTo>
                  <a:lnTo>
                    <a:pt x="0" y="386"/>
                  </a:lnTo>
                  <a:lnTo>
                    <a:pt x="13" y="473"/>
                  </a:lnTo>
                  <a:lnTo>
                    <a:pt x="58" y="506"/>
                  </a:lnTo>
                  <a:lnTo>
                    <a:pt x="24" y="584"/>
                  </a:lnTo>
                  <a:lnTo>
                    <a:pt x="58" y="598"/>
                  </a:lnTo>
                  <a:lnTo>
                    <a:pt x="43" y="642"/>
                  </a:lnTo>
                  <a:lnTo>
                    <a:pt x="72" y="646"/>
                  </a:lnTo>
                  <a:lnTo>
                    <a:pt x="94" y="609"/>
                  </a:lnTo>
                  <a:lnTo>
                    <a:pt x="131" y="609"/>
                  </a:lnTo>
                  <a:lnTo>
                    <a:pt x="138" y="620"/>
                  </a:lnTo>
                  <a:lnTo>
                    <a:pt x="220" y="620"/>
                  </a:lnTo>
                  <a:lnTo>
                    <a:pt x="234" y="587"/>
                  </a:lnTo>
                  <a:lnTo>
                    <a:pt x="253" y="580"/>
                  </a:lnTo>
                  <a:lnTo>
                    <a:pt x="260" y="521"/>
                  </a:lnTo>
                  <a:lnTo>
                    <a:pt x="278" y="521"/>
                  </a:lnTo>
                  <a:lnTo>
                    <a:pt x="278" y="459"/>
                  </a:lnTo>
                  <a:lnTo>
                    <a:pt x="352" y="396"/>
                  </a:lnTo>
                  <a:lnTo>
                    <a:pt x="360" y="407"/>
                  </a:lnTo>
                  <a:lnTo>
                    <a:pt x="367" y="455"/>
                  </a:lnTo>
                  <a:lnTo>
                    <a:pt x="418" y="447"/>
                  </a:lnTo>
                  <a:lnTo>
                    <a:pt x="430" y="521"/>
                  </a:lnTo>
                  <a:lnTo>
                    <a:pt x="455" y="521"/>
                  </a:lnTo>
                  <a:lnTo>
                    <a:pt x="463" y="595"/>
                  </a:lnTo>
                  <a:lnTo>
                    <a:pt x="486" y="623"/>
                  </a:lnTo>
                  <a:lnTo>
                    <a:pt x="523" y="537"/>
                  </a:lnTo>
                  <a:lnTo>
                    <a:pt x="560" y="422"/>
                  </a:lnTo>
                  <a:lnTo>
                    <a:pt x="606" y="454"/>
                  </a:lnTo>
                  <a:lnTo>
                    <a:pt x="627" y="407"/>
                  </a:lnTo>
                  <a:lnTo>
                    <a:pt x="694" y="383"/>
                  </a:lnTo>
                  <a:lnTo>
                    <a:pt x="694" y="361"/>
                  </a:lnTo>
                  <a:lnTo>
                    <a:pt x="680" y="339"/>
                  </a:lnTo>
                  <a:lnTo>
                    <a:pt x="651" y="323"/>
                  </a:lnTo>
                  <a:lnTo>
                    <a:pt x="666" y="302"/>
                  </a:lnTo>
                  <a:lnTo>
                    <a:pt x="653" y="290"/>
                  </a:lnTo>
                  <a:lnTo>
                    <a:pt x="668" y="285"/>
                  </a:lnTo>
                  <a:lnTo>
                    <a:pt x="684" y="271"/>
                  </a:lnTo>
                  <a:lnTo>
                    <a:pt x="656" y="269"/>
                  </a:lnTo>
                  <a:lnTo>
                    <a:pt x="642" y="250"/>
                  </a:lnTo>
                  <a:lnTo>
                    <a:pt x="637" y="200"/>
                  </a:lnTo>
                  <a:lnTo>
                    <a:pt x="621" y="184"/>
                  </a:lnTo>
                  <a:lnTo>
                    <a:pt x="609" y="142"/>
                  </a:lnTo>
                  <a:lnTo>
                    <a:pt x="550" y="142"/>
                  </a:lnTo>
                  <a:lnTo>
                    <a:pt x="538" y="108"/>
                  </a:lnTo>
                  <a:lnTo>
                    <a:pt x="519" y="106"/>
                  </a:lnTo>
                  <a:lnTo>
                    <a:pt x="510" y="125"/>
                  </a:lnTo>
                  <a:lnTo>
                    <a:pt x="472" y="122"/>
                  </a:lnTo>
                  <a:lnTo>
                    <a:pt x="437" y="68"/>
                  </a:lnTo>
                  <a:lnTo>
                    <a:pt x="423" y="66"/>
                  </a:lnTo>
                  <a:lnTo>
                    <a:pt x="394" y="52"/>
                  </a:lnTo>
                  <a:lnTo>
                    <a:pt x="378" y="68"/>
                  </a:lnTo>
                  <a:lnTo>
                    <a:pt x="336" y="68"/>
                  </a:lnTo>
                  <a:lnTo>
                    <a:pt x="314" y="24"/>
                  </a:lnTo>
                  <a:lnTo>
                    <a:pt x="234" y="0"/>
                  </a:lnTo>
                  <a:close/>
                </a:path>
              </a:pathLst>
            </a:custGeom>
            <a:solidFill>
              <a:srgbClr val="77933C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15</a:t>
              </a:r>
            </a:p>
          </xdr:txBody>
        </xdr:sp>
        <xdr:sp macro="" textlink="">
          <xdr:nvSpPr>
            <xdr:cNvPr id="24" name="FR-43">
              <a:hlinkClick r:id="rId16"/>
            </xdr:cNvPr>
            <xdr:cNvSpPr>
              <a:spLocks noChangeArrowheads="1"/>
            </xdr:cNvSpPr>
          </xdr:nvSpPr>
          <xdr:spPr bwMode="auto">
            <a:xfrm>
              <a:off x="5201021" y="4826150"/>
              <a:ext cx="755274" cy="517393"/>
            </a:xfrm>
            <a:custGeom>
              <a:avLst/>
              <a:gdLst>
                <a:gd name="T0" fmla="*/ 112 w 756"/>
                <a:gd name="T1" fmla="*/ 10 h 515"/>
                <a:gd name="T2" fmla="*/ 83 w 756"/>
                <a:gd name="T3" fmla="*/ 29 h 515"/>
                <a:gd name="T4" fmla="*/ 11 w 756"/>
                <a:gd name="T5" fmla="*/ 57 h 515"/>
                <a:gd name="T6" fmla="*/ 8 w 756"/>
                <a:gd name="T7" fmla="*/ 73 h 515"/>
                <a:gd name="T8" fmla="*/ 79 w 756"/>
                <a:gd name="T9" fmla="*/ 107 h 515"/>
                <a:gd name="T10" fmla="*/ 107 w 756"/>
                <a:gd name="T11" fmla="*/ 165 h 515"/>
                <a:gd name="T12" fmla="*/ 126 w 756"/>
                <a:gd name="T13" fmla="*/ 234 h 515"/>
                <a:gd name="T14" fmla="*/ 138 w 756"/>
                <a:gd name="T15" fmla="*/ 250 h 515"/>
                <a:gd name="T16" fmla="*/ 136 w 756"/>
                <a:gd name="T17" fmla="*/ 267 h 515"/>
                <a:gd name="T18" fmla="*/ 150 w 756"/>
                <a:gd name="T19" fmla="*/ 304 h 515"/>
                <a:gd name="T20" fmla="*/ 164 w 756"/>
                <a:gd name="T21" fmla="*/ 348 h 515"/>
                <a:gd name="T22" fmla="*/ 217 w 756"/>
                <a:gd name="T23" fmla="*/ 466 h 515"/>
                <a:gd name="T24" fmla="*/ 290 w 756"/>
                <a:gd name="T25" fmla="*/ 414 h 515"/>
                <a:gd name="T26" fmla="*/ 326 w 756"/>
                <a:gd name="T27" fmla="*/ 450 h 515"/>
                <a:gd name="T28" fmla="*/ 435 w 756"/>
                <a:gd name="T29" fmla="*/ 515 h 515"/>
                <a:gd name="T30" fmla="*/ 540 w 756"/>
                <a:gd name="T31" fmla="*/ 406 h 515"/>
                <a:gd name="T32" fmla="*/ 623 w 756"/>
                <a:gd name="T33" fmla="*/ 341 h 515"/>
                <a:gd name="T34" fmla="*/ 668 w 756"/>
                <a:gd name="T35" fmla="*/ 289 h 515"/>
                <a:gd name="T36" fmla="*/ 699 w 756"/>
                <a:gd name="T37" fmla="*/ 270 h 515"/>
                <a:gd name="T38" fmla="*/ 704 w 756"/>
                <a:gd name="T39" fmla="*/ 210 h 515"/>
                <a:gd name="T40" fmla="*/ 756 w 756"/>
                <a:gd name="T41" fmla="*/ 132 h 515"/>
                <a:gd name="T42" fmla="*/ 681 w 756"/>
                <a:gd name="T43" fmla="*/ 96 h 515"/>
                <a:gd name="T44" fmla="*/ 602 w 756"/>
                <a:gd name="T45" fmla="*/ 10 h 515"/>
                <a:gd name="T46" fmla="*/ 516 w 756"/>
                <a:gd name="T47" fmla="*/ 59 h 515"/>
                <a:gd name="T48" fmla="*/ 453 w 756"/>
                <a:gd name="T49" fmla="*/ 52 h 515"/>
                <a:gd name="T50" fmla="*/ 397 w 756"/>
                <a:gd name="T51" fmla="*/ 19 h 515"/>
                <a:gd name="T52" fmla="*/ 343 w 756"/>
                <a:gd name="T53" fmla="*/ 45 h 515"/>
                <a:gd name="T54" fmla="*/ 310 w 756"/>
                <a:gd name="T55" fmla="*/ 62 h 515"/>
                <a:gd name="T56" fmla="*/ 267 w 756"/>
                <a:gd name="T57" fmla="*/ 19 h 515"/>
                <a:gd name="T58" fmla="*/ 227 w 756"/>
                <a:gd name="T59" fmla="*/ 3 h 515"/>
                <a:gd name="T60" fmla="*/ 166 w 756"/>
                <a:gd name="T61" fmla="*/ 17 h 515"/>
                <a:gd name="T62" fmla="*/ 136 w 756"/>
                <a:gd name="T63" fmla="*/ 12 h 515"/>
                <a:gd name="T64" fmla="*/ 0 w 756"/>
                <a:gd name="T65" fmla="*/ 0 h 515"/>
                <a:gd name="T66" fmla="*/ 756 w 756"/>
                <a:gd name="T67" fmla="*/ 515 h 5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T64" t="T65" r="T66" b="T67"/>
              <a:pathLst>
                <a:path h="515" w="756">
                  <a:moveTo>
                    <a:pt x="131" y="0"/>
                  </a:moveTo>
                  <a:lnTo>
                    <a:pt x="112" y="10"/>
                  </a:lnTo>
                  <a:lnTo>
                    <a:pt x="112" y="26"/>
                  </a:lnTo>
                  <a:lnTo>
                    <a:pt x="83" y="29"/>
                  </a:lnTo>
                  <a:lnTo>
                    <a:pt x="58" y="50"/>
                  </a:lnTo>
                  <a:lnTo>
                    <a:pt x="11" y="57"/>
                  </a:lnTo>
                  <a:lnTo>
                    <a:pt x="0" y="72"/>
                  </a:lnTo>
                  <a:lnTo>
                    <a:pt x="8" y="73"/>
                  </a:lnTo>
                  <a:lnTo>
                    <a:pt x="20" y="107"/>
                  </a:lnTo>
                  <a:lnTo>
                    <a:pt x="79" y="107"/>
                  </a:lnTo>
                  <a:lnTo>
                    <a:pt x="91" y="149"/>
                  </a:lnTo>
                  <a:lnTo>
                    <a:pt x="107" y="165"/>
                  </a:lnTo>
                  <a:lnTo>
                    <a:pt x="112" y="215"/>
                  </a:lnTo>
                  <a:lnTo>
                    <a:pt x="126" y="234"/>
                  </a:lnTo>
                  <a:lnTo>
                    <a:pt x="154" y="236"/>
                  </a:lnTo>
                  <a:lnTo>
                    <a:pt x="138" y="250"/>
                  </a:lnTo>
                  <a:lnTo>
                    <a:pt x="123" y="255"/>
                  </a:lnTo>
                  <a:lnTo>
                    <a:pt x="136" y="267"/>
                  </a:lnTo>
                  <a:lnTo>
                    <a:pt x="121" y="288"/>
                  </a:lnTo>
                  <a:lnTo>
                    <a:pt x="150" y="304"/>
                  </a:lnTo>
                  <a:lnTo>
                    <a:pt x="164" y="326"/>
                  </a:lnTo>
                  <a:lnTo>
                    <a:pt x="164" y="348"/>
                  </a:lnTo>
                  <a:lnTo>
                    <a:pt x="170" y="346"/>
                  </a:lnTo>
                  <a:lnTo>
                    <a:pt x="217" y="466"/>
                  </a:lnTo>
                  <a:lnTo>
                    <a:pt x="285" y="445"/>
                  </a:lnTo>
                  <a:lnTo>
                    <a:pt x="290" y="414"/>
                  </a:lnTo>
                  <a:lnTo>
                    <a:pt x="316" y="414"/>
                  </a:lnTo>
                  <a:lnTo>
                    <a:pt x="326" y="450"/>
                  </a:lnTo>
                  <a:lnTo>
                    <a:pt x="375" y="438"/>
                  </a:lnTo>
                  <a:lnTo>
                    <a:pt x="435" y="515"/>
                  </a:lnTo>
                  <a:lnTo>
                    <a:pt x="472" y="455"/>
                  </a:lnTo>
                  <a:lnTo>
                    <a:pt x="540" y="406"/>
                  </a:lnTo>
                  <a:lnTo>
                    <a:pt x="602" y="406"/>
                  </a:lnTo>
                  <a:lnTo>
                    <a:pt x="623" y="341"/>
                  </a:lnTo>
                  <a:lnTo>
                    <a:pt x="665" y="338"/>
                  </a:lnTo>
                  <a:lnTo>
                    <a:pt x="668" y="289"/>
                  </a:lnTo>
                  <a:lnTo>
                    <a:pt x="706" y="289"/>
                  </a:lnTo>
                  <a:lnTo>
                    <a:pt x="699" y="270"/>
                  </a:lnTo>
                  <a:lnTo>
                    <a:pt x="688" y="237"/>
                  </a:lnTo>
                  <a:lnTo>
                    <a:pt x="704" y="210"/>
                  </a:lnTo>
                  <a:lnTo>
                    <a:pt x="741" y="195"/>
                  </a:lnTo>
                  <a:lnTo>
                    <a:pt x="756" y="132"/>
                  </a:lnTo>
                  <a:lnTo>
                    <a:pt x="722" y="93"/>
                  </a:lnTo>
                  <a:lnTo>
                    <a:pt x="681" y="96"/>
                  </a:lnTo>
                  <a:lnTo>
                    <a:pt x="686" y="46"/>
                  </a:lnTo>
                  <a:lnTo>
                    <a:pt x="602" y="10"/>
                  </a:lnTo>
                  <a:lnTo>
                    <a:pt x="574" y="12"/>
                  </a:lnTo>
                  <a:lnTo>
                    <a:pt x="516" y="59"/>
                  </a:lnTo>
                  <a:lnTo>
                    <a:pt x="464" y="42"/>
                  </a:lnTo>
                  <a:lnTo>
                    <a:pt x="453" y="52"/>
                  </a:lnTo>
                  <a:lnTo>
                    <a:pt x="421" y="43"/>
                  </a:lnTo>
                  <a:lnTo>
                    <a:pt x="397" y="19"/>
                  </a:lnTo>
                  <a:lnTo>
                    <a:pt x="383" y="47"/>
                  </a:lnTo>
                  <a:lnTo>
                    <a:pt x="343" y="45"/>
                  </a:lnTo>
                  <a:lnTo>
                    <a:pt x="324" y="29"/>
                  </a:lnTo>
                  <a:lnTo>
                    <a:pt x="310" y="62"/>
                  </a:lnTo>
                  <a:lnTo>
                    <a:pt x="284" y="50"/>
                  </a:lnTo>
                  <a:lnTo>
                    <a:pt x="267" y="19"/>
                  </a:lnTo>
                  <a:lnTo>
                    <a:pt x="246" y="19"/>
                  </a:lnTo>
                  <a:lnTo>
                    <a:pt x="227" y="3"/>
                  </a:lnTo>
                  <a:lnTo>
                    <a:pt x="199" y="14"/>
                  </a:lnTo>
                  <a:lnTo>
                    <a:pt x="166" y="17"/>
                  </a:lnTo>
                  <a:lnTo>
                    <a:pt x="147" y="5"/>
                  </a:lnTo>
                  <a:lnTo>
                    <a:pt x="136" y="12"/>
                  </a:lnTo>
                  <a:lnTo>
                    <a:pt x="131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43</a:t>
              </a:r>
            </a:p>
          </xdr:txBody>
        </xdr:sp>
        <xdr:sp macro="" textlink="">
          <xdr:nvSpPr>
            <xdr:cNvPr id="25" name="FR-63">
              <a:hlinkClick r:id="rId17"/>
            </xdr:cNvPr>
            <xdr:cNvSpPr>
              <a:spLocks noChangeArrowheads="1"/>
            </xdr:cNvSpPr>
          </xdr:nvSpPr>
          <xdr:spPr bwMode="auto">
            <a:xfrm>
              <a:off x="4841458" y="4197627"/>
              <a:ext cx="844689" cy="715970"/>
            </a:xfrm>
            <a:custGeom>
              <a:avLst/>
              <a:gdLst>
                <a:gd name="T0" fmla="*/ 207 w 846"/>
                <a:gd name="T1" fmla="*/ 40 h 714"/>
                <a:gd name="T2" fmla="*/ 176 w 846"/>
                <a:gd name="T3" fmla="*/ 28 h 714"/>
                <a:gd name="T4" fmla="*/ 159 w 846"/>
                <a:gd name="T5" fmla="*/ 54 h 714"/>
                <a:gd name="T6" fmla="*/ 122 w 846"/>
                <a:gd name="T7" fmla="*/ 103 h 714"/>
                <a:gd name="T8" fmla="*/ 86 w 846"/>
                <a:gd name="T9" fmla="*/ 134 h 714"/>
                <a:gd name="T10" fmla="*/ 117 w 846"/>
                <a:gd name="T11" fmla="*/ 209 h 714"/>
                <a:gd name="T12" fmla="*/ 78 w 846"/>
                <a:gd name="T13" fmla="*/ 269 h 714"/>
                <a:gd name="T14" fmla="*/ 0 w 846"/>
                <a:gd name="T15" fmla="*/ 313 h 714"/>
                <a:gd name="T16" fmla="*/ 65 w 846"/>
                <a:gd name="T17" fmla="*/ 397 h 714"/>
                <a:gd name="T18" fmla="*/ 47 w 846"/>
                <a:gd name="T19" fmla="*/ 472 h 714"/>
                <a:gd name="T20" fmla="*/ 62 w 846"/>
                <a:gd name="T21" fmla="*/ 527 h 714"/>
                <a:gd name="T22" fmla="*/ 65 w 846"/>
                <a:gd name="T23" fmla="*/ 589 h 714"/>
                <a:gd name="T24" fmla="*/ 167 w 846"/>
                <a:gd name="T25" fmla="*/ 657 h 714"/>
                <a:gd name="T26" fmla="*/ 225 w 846"/>
                <a:gd name="T27" fmla="*/ 641 h 714"/>
                <a:gd name="T28" fmla="*/ 268 w 846"/>
                <a:gd name="T29" fmla="*/ 657 h 714"/>
                <a:gd name="T30" fmla="*/ 341 w 846"/>
                <a:gd name="T31" fmla="*/ 714 h 714"/>
                <a:gd name="T32" fmla="*/ 361 w 846"/>
                <a:gd name="T33" fmla="*/ 696 h 714"/>
                <a:gd name="T34" fmla="*/ 419 w 846"/>
                <a:gd name="T35" fmla="*/ 674 h 714"/>
                <a:gd name="T36" fmla="*/ 473 w 846"/>
                <a:gd name="T37" fmla="*/ 650 h 714"/>
                <a:gd name="T38" fmla="*/ 492 w 846"/>
                <a:gd name="T39" fmla="*/ 624 h 714"/>
                <a:gd name="T40" fmla="*/ 508 w 846"/>
                <a:gd name="T41" fmla="*/ 629 h 714"/>
                <a:gd name="T42" fmla="*/ 560 w 846"/>
                <a:gd name="T43" fmla="*/ 638 h 714"/>
                <a:gd name="T44" fmla="*/ 607 w 846"/>
                <a:gd name="T45" fmla="*/ 643 h 714"/>
                <a:gd name="T46" fmla="*/ 645 w 846"/>
                <a:gd name="T47" fmla="*/ 674 h 714"/>
                <a:gd name="T48" fmla="*/ 685 w 846"/>
                <a:gd name="T49" fmla="*/ 653 h 714"/>
                <a:gd name="T50" fmla="*/ 744 w 846"/>
                <a:gd name="T51" fmla="*/ 671 h 714"/>
                <a:gd name="T52" fmla="*/ 782 w 846"/>
                <a:gd name="T53" fmla="*/ 667 h 714"/>
                <a:gd name="T54" fmla="*/ 825 w 846"/>
                <a:gd name="T55" fmla="*/ 666 h 714"/>
                <a:gd name="T56" fmla="*/ 797 w 846"/>
                <a:gd name="T57" fmla="*/ 628 h 714"/>
                <a:gd name="T58" fmla="*/ 823 w 846"/>
                <a:gd name="T59" fmla="*/ 496 h 714"/>
                <a:gd name="T60" fmla="*/ 727 w 846"/>
                <a:gd name="T61" fmla="*/ 384 h 714"/>
                <a:gd name="T62" fmla="*/ 703 w 846"/>
                <a:gd name="T63" fmla="*/ 285 h 714"/>
                <a:gd name="T64" fmla="*/ 685 w 846"/>
                <a:gd name="T65" fmla="*/ 228 h 714"/>
                <a:gd name="T66" fmla="*/ 649 w 846"/>
                <a:gd name="T67" fmla="*/ 203 h 714"/>
                <a:gd name="T68" fmla="*/ 598 w 846"/>
                <a:gd name="T69" fmla="*/ 176 h 714"/>
                <a:gd name="T70" fmla="*/ 562 w 846"/>
                <a:gd name="T71" fmla="*/ 136 h 714"/>
                <a:gd name="T72" fmla="*/ 508 w 846"/>
                <a:gd name="T73" fmla="*/ 143 h 714"/>
                <a:gd name="T74" fmla="*/ 449 w 846"/>
                <a:gd name="T75" fmla="*/ 139 h 714"/>
                <a:gd name="T76" fmla="*/ 303 w 846"/>
                <a:gd name="T77" fmla="*/ 89 h 714"/>
                <a:gd name="T78" fmla="*/ 270 w 846"/>
                <a:gd name="T79" fmla="*/ 40 h 714"/>
                <a:gd name="T80" fmla="*/ 282 w 846"/>
                <a:gd name="T81" fmla="*/ 0 h 714"/>
                <a:gd name="T82" fmla="*/ 0 w 846"/>
                <a:gd name="T83" fmla="*/ 0 h 714"/>
                <a:gd name="T84" fmla="*/ 846 w 846"/>
                <a:gd name="T85" fmla="*/ 714 h 7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T82" t="T83" r="T84" b="T85"/>
              <a:pathLst>
                <a:path h="714" w="846">
                  <a:moveTo>
                    <a:pt x="242" y="0"/>
                  </a:moveTo>
                  <a:lnTo>
                    <a:pt x="207" y="40"/>
                  </a:lnTo>
                  <a:lnTo>
                    <a:pt x="204" y="26"/>
                  </a:lnTo>
                  <a:lnTo>
                    <a:pt x="176" y="28"/>
                  </a:lnTo>
                  <a:lnTo>
                    <a:pt x="176" y="49"/>
                  </a:lnTo>
                  <a:lnTo>
                    <a:pt x="159" y="54"/>
                  </a:lnTo>
                  <a:lnTo>
                    <a:pt x="143" y="94"/>
                  </a:lnTo>
                  <a:lnTo>
                    <a:pt x="122" y="103"/>
                  </a:lnTo>
                  <a:lnTo>
                    <a:pt x="82" y="73"/>
                  </a:lnTo>
                  <a:lnTo>
                    <a:pt x="86" y="134"/>
                  </a:lnTo>
                  <a:lnTo>
                    <a:pt x="107" y="160"/>
                  </a:lnTo>
                  <a:lnTo>
                    <a:pt x="117" y="209"/>
                  </a:lnTo>
                  <a:lnTo>
                    <a:pt x="86" y="233"/>
                  </a:lnTo>
                  <a:lnTo>
                    <a:pt x="78" y="269"/>
                  </a:lnTo>
                  <a:lnTo>
                    <a:pt x="49" y="285"/>
                  </a:lnTo>
                  <a:lnTo>
                    <a:pt x="0" y="313"/>
                  </a:lnTo>
                  <a:lnTo>
                    <a:pt x="5" y="337"/>
                  </a:lnTo>
                  <a:lnTo>
                    <a:pt x="65" y="397"/>
                  </a:lnTo>
                  <a:lnTo>
                    <a:pt x="70" y="433"/>
                  </a:lnTo>
                  <a:lnTo>
                    <a:pt x="47" y="472"/>
                  </a:lnTo>
                  <a:lnTo>
                    <a:pt x="47" y="509"/>
                  </a:lnTo>
                  <a:lnTo>
                    <a:pt x="62" y="527"/>
                  </a:lnTo>
                  <a:lnTo>
                    <a:pt x="70" y="571"/>
                  </a:lnTo>
                  <a:lnTo>
                    <a:pt x="65" y="589"/>
                  </a:lnTo>
                  <a:lnTo>
                    <a:pt x="145" y="613"/>
                  </a:lnTo>
                  <a:lnTo>
                    <a:pt x="167" y="657"/>
                  </a:lnTo>
                  <a:lnTo>
                    <a:pt x="209" y="657"/>
                  </a:lnTo>
                  <a:lnTo>
                    <a:pt x="225" y="641"/>
                  </a:lnTo>
                  <a:lnTo>
                    <a:pt x="254" y="655"/>
                  </a:lnTo>
                  <a:lnTo>
                    <a:pt x="268" y="657"/>
                  </a:lnTo>
                  <a:lnTo>
                    <a:pt x="303" y="711"/>
                  </a:lnTo>
                  <a:lnTo>
                    <a:pt x="341" y="714"/>
                  </a:lnTo>
                  <a:lnTo>
                    <a:pt x="350" y="695"/>
                  </a:lnTo>
                  <a:lnTo>
                    <a:pt x="361" y="696"/>
                  </a:lnTo>
                  <a:lnTo>
                    <a:pt x="372" y="681"/>
                  </a:lnTo>
                  <a:lnTo>
                    <a:pt x="419" y="674"/>
                  </a:lnTo>
                  <a:lnTo>
                    <a:pt x="444" y="653"/>
                  </a:lnTo>
                  <a:lnTo>
                    <a:pt x="473" y="650"/>
                  </a:lnTo>
                  <a:lnTo>
                    <a:pt x="473" y="634"/>
                  </a:lnTo>
                  <a:lnTo>
                    <a:pt x="492" y="624"/>
                  </a:lnTo>
                  <a:lnTo>
                    <a:pt x="497" y="636"/>
                  </a:lnTo>
                  <a:lnTo>
                    <a:pt x="508" y="629"/>
                  </a:lnTo>
                  <a:lnTo>
                    <a:pt x="527" y="641"/>
                  </a:lnTo>
                  <a:lnTo>
                    <a:pt x="560" y="638"/>
                  </a:lnTo>
                  <a:lnTo>
                    <a:pt x="588" y="627"/>
                  </a:lnTo>
                  <a:lnTo>
                    <a:pt x="607" y="643"/>
                  </a:lnTo>
                  <a:lnTo>
                    <a:pt x="628" y="643"/>
                  </a:lnTo>
                  <a:lnTo>
                    <a:pt x="645" y="674"/>
                  </a:lnTo>
                  <a:lnTo>
                    <a:pt x="671" y="686"/>
                  </a:lnTo>
                  <a:lnTo>
                    <a:pt x="685" y="653"/>
                  </a:lnTo>
                  <a:lnTo>
                    <a:pt x="704" y="669"/>
                  </a:lnTo>
                  <a:lnTo>
                    <a:pt x="744" y="671"/>
                  </a:lnTo>
                  <a:lnTo>
                    <a:pt x="758" y="643"/>
                  </a:lnTo>
                  <a:lnTo>
                    <a:pt x="782" y="667"/>
                  </a:lnTo>
                  <a:lnTo>
                    <a:pt x="814" y="676"/>
                  </a:lnTo>
                  <a:lnTo>
                    <a:pt x="825" y="666"/>
                  </a:lnTo>
                  <a:lnTo>
                    <a:pt x="804" y="660"/>
                  </a:lnTo>
                  <a:lnTo>
                    <a:pt x="797" y="628"/>
                  </a:lnTo>
                  <a:lnTo>
                    <a:pt x="846" y="582"/>
                  </a:lnTo>
                  <a:lnTo>
                    <a:pt x="823" y="496"/>
                  </a:lnTo>
                  <a:lnTo>
                    <a:pt x="755" y="451"/>
                  </a:lnTo>
                  <a:lnTo>
                    <a:pt x="727" y="384"/>
                  </a:lnTo>
                  <a:lnTo>
                    <a:pt x="695" y="342"/>
                  </a:lnTo>
                  <a:lnTo>
                    <a:pt x="703" y="285"/>
                  </a:lnTo>
                  <a:lnTo>
                    <a:pt x="727" y="261"/>
                  </a:lnTo>
                  <a:lnTo>
                    <a:pt x="685" y="228"/>
                  </a:lnTo>
                  <a:lnTo>
                    <a:pt x="686" y="217"/>
                  </a:lnTo>
                  <a:lnTo>
                    <a:pt x="649" y="203"/>
                  </a:lnTo>
                  <a:lnTo>
                    <a:pt x="638" y="174"/>
                  </a:lnTo>
                  <a:lnTo>
                    <a:pt x="598" y="176"/>
                  </a:lnTo>
                  <a:lnTo>
                    <a:pt x="567" y="169"/>
                  </a:lnTo>
                  <a:lnTo>
                    <a:pt x="562" y="136"/>
                  </a:lnTo>
                  <a:lnTo>
                    <a:pt x="539" y="125"/>
                  </a:lnTo>
                  <a:lnTo>
                    <a:pt x="508" y="143"/>
                  </a:lnTo>
                  <a:lnTo>
                    <a:pt x="473" y="136"/>
                  </a:lnTo>
                  <a:lnTo>
                    <a:pt x="449" y="139"/>
                  </a:lnTo>
                  <a:lnTo>
                    <a:pt x="369" y="127"/>
                  </a:lnTo>
                  <a:lnTo>
                    <a:pt x="303" y="89"/>
                  </a:lnTo>
                  <a:lnTo>
                    <a:pt x="298" y="71"/>
                  </a:lnTo>
                  <a:lnTo>
                    <a:pt x="270" y="40"/>
                  </a:lnTo>
                  <a:lnTo>
                    <a:pt x="289" y="14"/>
                  </a:lnTo>
                  <a:lnTo>
                    <a:pt x="282" y="0"/>
                  </a:lnTo>
                  <a:lnTo>
                    <a:pt x="242" y="0"/>
                  </a:lnTo>
                  <a:close/>
                </a:path>
              </a:pathLst>
            </a:custGeom>
            <a:solidFill>
              <a:srgbClr val="0D68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63</a:t>
              </a:r>
            </a:p>
          </xdr:txBody>
        </xdr:sp>
        <xdr:sp macro="" textlink="">
          <xdr:nvSpPr>
            <xdr:cNvPr id="26" name="FR-65">
              <a:hlinkClick r:id="rId18"/>
            </xdr:cNvPr>
            <xdr:cNvSpPr>
              <a:spLocks noChangeArrowheads="1"/>
            </xdr:cNvSpPr>
          </xdr:nvSpPr>
          <xdr:spPr bwMode="auto">
            <a:xfrm>
              <a:off x="3321398" y="6194327"/>
              <a:ext cx="540297" cy="721435"/>
            </a:xfrm>
            <a:custGeom>
              <a:avLst/>
              <a:gdLst>
                <a:gd name="T0" fmla="*/ 138 w 541"/>
                <a:gd name="T1" fmla="*/ 14 h 718"/>
                <a:gd name="T2" fmla="*/ 187 w 541"/>
                <a:gd name="T3" fmla="*/ 87 h 718"/>
                <a:gd name="T4" fmla="*/ 179 w 541"/>
                <a:gd name="T5" fmla="*/ 144 h 718"/>
                <a:gd name="T6" fmla="*/ 184 w 541"/>
                <a:gd name="T7" fmla="*/ 225 h 718"/>
                <a:gd name="T8" fmla="*/ 72 w 541"/>
                <a:gd name="T9" fmla="*/ 379 h 718"/>
                <a:gd name="T10" fmla="*/ 74 w 541"/>
                <a:gd name="T11" fmla="*/ 426 h 718"/>
                <a:gd name="T12" fmla="*/ 25 w 541"/>
                <a:gd name="T13" fmla="*/ 504 h 718"/>
                <a:gd name="T14" fmla="*/ 0 w 541"/>
                <a:gd name="T15" fmla="*/ 573 h 718"/>
                <a:gd name="T16" fmla="*/ 51 w 541"/>
                <a:gd name="T17" fmla="*/ 596 h 718"/>
                <a:gd name="T18" fmla="*/ 108 w 541"/>
                <a:gd name="T19" fmla="*/ 666 h 718"/>
                <a:gd name="T20" fmla="*/ 184 w 541"/>
                <a:gd name="T21" fmla="*/ 700 h 718"/>
                <a:gd name="T22" fmla="*/ 306 w 541"/>
                <a:gd name="T23" fmla="*/ 705 h 718"/>
                <a:gd name="T24" fmla="*/ 374 w 541"/>
                <a:gd name="T25" fmla="*/ 687 h 718"/>
                <a:gd name="T26" fmla="*/ 447 w 541"/>
                <a:gd name="T27" fmla="*/ 701 h 718"/>
                <a:gd name="T28" fmla="*/ 470 w 541"/>
                <a:gd name="T29" fmla="*/ 561 h 718"/>
                <a:gd name="T30" fmla="*/ 510 w 541"/>
                <a:gd name="T31" fmla="*/ 556 h 718"/>
                <a:gd name="T32" fmla="*/ 541 w 541"/>
                <a:gd name="T33" fmla="*/ 511 h 718"/>
                <a:gd name="T34" fmla="*/ 515 w 541"/>
                <a:gd name="T35" fmla="*/ 450 h 718"/>
                <a:gd name="T36" fmla="*/ 501 w 541"/>
                <a:gd name="T37" fmla="*/ 436 h 718"/>
                <a:gd name="T38" fmla="*/ 451 w 541"/>
                <a:gd name="T39" fmla="*/ 374 h 718"/>
                <a:gd name="T40" fmla="*/ 477 w 541"/>
                <a:gd name="T41" fmla="*/ 313 h 718"/>
                <a:gd name="T42" fmla="*/ 508 w 541"/>
                <a:gd name="T43" fmla="*/ 285 h 718"/>
                <a:gd name="T44" fmla="*/ 539 w 541"/>
                <a:gd name="T45" fmla="*/ 239 h 718"/>
                <a:gd name="T46" fmla="*/ 428 w 541"/>
                <a:gd name="T47" fmla="*/ 214 h 718"/>
                <a:gd name="T48" fmla="*/ 385 w 541"/>
                <a:gd name="T49" fmla="*/ 195 h 718"/>
                <a:gd name="T50" fmla="*/ 345 w 541"/>
                <a:gd name="T51" fmla="*/ 174 h 718"/>
                <a:gd name="T52" fmla="*/ 300 w 541"/>
                <a:gd name="T53" fmla="*/ 184 h 718"/>
                <a:gd name="T54" fmla="*/ 270 w 541"/>
                <a:gd name="T55" fmla="*/ 144 h 718"/>
                <a:gd name="T56" fmla="*/ 284 w 541"/>
                <a:gd name="T57" fmla="*/ 111 h 718"/>
                <a:gd name="T58" fmla="*/ 263 w 541"/>
                <a:gd name="T59" fmla="*/ 66 h 718"/>
                <a:gd name="T60" fmla="*/ 202 w 541"/>
                <a:gd name="T61" fmla="*/ 44 h 718"/>
                <a:gd name="T62" fmla="*/ 164 w 541"/>
                <a:gd name="T63" fmla="*/ 0 h 718"/>
                <a:gd name="T64" fmla="*/ 0 w 541"/>
                <a:gd name="T65" fmla="*/ 0 h 718"/>
                <a:gd name="T66" fmla="*/ 541 w 541"/>
                <a:gd name="T67" fmla="*/ 718 h 7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T64" t="T65" r="T66" b="T67"/>
              <a:pathLst>
                <a:path h="718" w="541">
                  <a:moveTo>
                    <a:pt x="164" y="0"/>
                  </a:moveTo>
                  <a:lnTo>
                    <a:pt x="138" y="14"/>
                  </a:lnTo>
                  <a:lnTo>
                    <a:pt x="142" y="14"/>
                  </a:lnTo>
                  <a:lnTo>
                    <a:pt x="187" y="87"/>
                  </a:lnTo>
                  <a:lnTo>
                    <a:pt x="158" y="113"/>
                  </a:lnTo>
                  <a:lnTo>
                    <a:pt x="179" y="144"/>
                  </a:lnTo>
                  <a:lnTo>
                    <a:pt x="210" y="191"/>
                  </a:lnTo>
                  <a:lnTo>
                    <a:pt x="184" y="225"/>
                  </a:lnTo>
                  <a:lnTo>
                    <a:pt x="142" y="319"/>
                  </a:lnTo>
                  <a:lnTo>
                    <a:pt x="72" y="379"/>
                  </a:lnTo>
                  <a:lnTo>
                    <a:pt x="90" y="415"/>
                  </a:lnTo>
                  <a:lnTo>
                    <a:pt x="74" y="426"/>
                  </a:lnTo>
                  <a:lnTo>
                    <a:pt x="36" y="418"/>
                  </a:lnTo>
                  <a:lnTo>
                    <a:pt x="25" y="504"/>
                  </a:lnTo>
                  <a:lnTo>
                    <a:pt x="4" y="519"/>
                  </a:lnTo>
                  <a:lnTo>
                    <a:pt x="0" y="573"/>
                  </a:lnTo>
                  <a:lnTo>
                    <a:pt x="7" y="569"/>
                  </a:lnTo>
                  <a:lnTo>
                    <a:pt x="51" y="596"/>
                  </a:lnTo>
                  <a:lnTo>
                    <a:pt x="103" y="635"/>
                  </a:lnTo>
                  <a:lnTo>
                    <a:pt x="108" y="666"/>
                  </a:lnTo>
                  <a:lnTo>
                    <a:pt x="149" y="700"/>
                  </a:lnTo>
                  <a:lnTo>
                    <a:pt x="184" y="700"/>
                  </a:lnTo>
                  <a:lnTo>
                    <a:pt x="269" y="663"/>
                  </a:lnTo>
                  <a:lnTo>
                    <a:pt x="306" y="705"/>
                  </a:lnTo>
                  <a:lnTo>
                    <a:pt x="355" y="718"/>
                  </a:lnTo>
                  <a:lnTo>
                    <a:pt x="374" y="687"/>
                  </a:lnTo>
                  <a:lnTo>
                    <a:pt x="397" y="697"/>
                  </a:lnTo>
                  <a:lnTo>
                    <a:pt x="447" y="701"/>
                  </a:lnTo>
                  <a:lnTo>
                    <a:pt x="444" y="561"/>
                  </a:lnTo>
                  <a:lnTo>
                    <a:pt x="470" y="561"/>
                  </a:lnTo>
                  <a:lnTo>
                    <a:pt x="494" y="572"/>
                  </a:lnTo>
                  <a:lnTo>
                    <a:pt x="510" y="556"/>
                  </a:lnTo>
                  <a:lnTo>
                    <a:pt x="508" y="530"/>
                  </a:lnTo>
                  <a:lnTo>
                    <a:pt x="541" y="511"/>
                  </a:lnTo>
                  <a:lnTo>
                    <a:pt x="529" y="462"/>
                  </a:lnTo>
                  <a:lnTo>
                    <a:pt x="515" y="450"/>
                  </a:lnTo>
                  <a:lnTo>
                    <a:pt x="487" y="459"/>
                  </a:lnTo>
                  <a:lnTo>
                    <a:pt x="501" y="436"/>
                  </a:lnTo>
                  <a:lnTo>
                    <a:pt x="494" y="405"/>
                  </a:lnTo>
                  <a:lnTo>
                    <a:pt x="451" y="374"/>
                  </a:lnTo>
                  <a:lnTo>
                    <a:pt x="454" y="353"/>
                  </a:lnTo>
                  <a:lnTo>
                    <a:pt x="477" y="313"/>
                  </a:lnTo>
                  <a:lnTo>
                    <a:pt x="508" y="301"/>
                  </a:lnTo>
                  <a:lnTo>
                    <a:pt x="508" y="285"/>
                  </a:lnTo>
                  <a:lnTo>
                    <a:pt x="527" y="256"/>
                  </a:lnTo>
                  <a:lnTo>
                    <a:pt x="539" y="239"/>
                  </a:lnTo>
                  <a:lnTo>
                    <a:pt x="492" y="214"/>
                  </a:lnTo>
                  <a:lnTo>
                    <a:pt x="428" y="214"/>
                  </a:lnTo>
                  <a:lnTo>
                    <a:pt x="418" y="195"/>
                  </a:lnTo>
                  <a:lnTo>
                    <a:pt x="385" y="195"/>
                  </a:lnTo>
                  <a:lnTo>
                    <a:pt x="376" y="174"/>
                  </a:lnTo>
                  <a:lnTo>
                    <a:pt x="345" y="174"/>
                  </a:lnTo>
                  <a:lnTo>
                    <a:pt x="336" y="184"/>
                  </a:lnTo>
                  <a:lnTo>
                    <a:pt x="300" y="184"/>
                  </a:lnTo>
                  <a:lnTo>
                    <a:pt x="298" y="162"/>
                  </a:lnTo>
                  <a:lnTo>
                    <a:pt x="270" y="144"/>
                  </a:lnTo>
                  <a:lnTo>
                    <a:pt x="279" y="134"/>
                  </a:lnTo>
                  <a:lnTo>
                    <a:pt x="284" y="111"/>
                  </a:lnTo>
                  <a:lnTo>
                    <a:pt x="277" y="104"/>
                  </a:lnTo>
                  <a:lnTo>
                    <a:pt x="263" y="66"/>
                  </a:lnTo>
                  <a:lnTo>
                    <a:pt x="232" y="61"/>
                  </a:lnTo>
                  <a:lnTo>
                    <a:pt x="202" y="44"/>
                  </a:lnTo>
                  <a:lnTo>
                    <a:pt x="204" y="0"/>
                  </a:lnTo>
                  <a:lnTo>
                    <a:pt x="164" y="0"/>
                  </a:lnTo>
                  <a:close/>
                </a:path>
              </a:pathLst>
            </a:custGeom>
            <a:solidFill>
              <a:srgbClr val="0D68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65</a:t>
              </a:r>
            </a:p>
          </xdr:txBody>
        </xdr:sp>
        <xdr:sp macro="" textlink="">
          <xdr:nvSpPr>
            <xdr:cNvPr id="27" name="FR-64">
              <a:hlinkClick r:id="rId19"/>
            </xdr:cNvPr>
            <xdr:cNvSpPr>
              <a:spLocks noChangeArrowheads="1"/>
            </xdr:cNvSpPr>
          </xdr:nvSpPr>
          <xdr:spPr bwMode="auto">
            <a:xfrm>
              <a:off x="2526172" y="6199792"/>
              <a:ext cx="1004495" cy="617592"/>
            </a:xfrm>
            <a:custGeom>
              <a:avLst/>
              <a:gdLst>
                <a:gd name="T0" fmla="*/ 828 w 1006"/>
                <a:gd name="T1" fmla="*/ 22 h 615"/>
                <a:gd name="T2" fmla="*/ 745 w 1006"/>
                <a:gd name="T3" fmla="*/ 7 h 615"/>
                <a:gd name="T4" fmla="*/ 658 w 1006"/>
                <a:gd name="T5" fmla="*/ 36 h 615"/>
                <a:gd name="T6" fmla="*/ 599 w 1006"/>
                <a:gd name="T7" fmla="*/ 24 h 615"/>
                <a:gd name="T8" fmla="*/ 552 w 1006"/>
                <a:gd name="T9" fmla="*/ 12 h 615"/>
                <a:gd name="T10" fmla="*/ 467 w 1006"/>
                <a:gd name="T11" fmla="*/ 22 h 615"/>
                <a:gd name="T12" fmla="*/ 375 w 1006"/>
                <a:gd name="T13" fmla="*/ 43 h 615"/>
                <a:gd name="T14" fmla="*/ 349 w 1006"/>
                <a:gd name="T15" fmla="*/ 55 h 615"/>
                <a:gd name="T16" fmla="*/ 335 w 1006"/>
                <a:gd name="T17" fmla="*/ 10 h 615"/>
                <a:gd name="T18" fmla="*/ 227 w 1006"/>
                <a:gd name="T19" fmla="*/ 50 h 615"/>
                <a:gd name="T20" fmla="*/ 141 w 1006"/>
                <a:gd name="T21" fmla="*/ 32 h 615"/>
                <a:gd name="T22" fmla="*/ 34 w 1006"/>
                <a:gd name="T23" fmla="*/ 123 h 615"/>
                <a:gd name="T24" fmla="*/ 0 w 1006"/>
                <a:gd name="T25" fmla="*/ 157 h 615"/>
                <a:gd name="T26" fmla="*/ 78 w 1006"/>
                <a:gd name="T27" fmla="*/ 188 h 615"/>
                <a:gd name="T28" fmla="*/ 118 w 1006"/>
                <a:gd name="T29" fmla="*/ 225 h 615"/>
                <a:gd name="T30" fmla="*/ 178 w 1006"/>
                <a:gd name="T31" fmla="*/ 222 h 615"/>
                <a:gd name="T32" fmla="*/ 216 w 1006"/>
                <a:gd name="T33" fmla="*/ 261 h 615"/>
                <a:gd name="T34" fmla="*/ 198 w 1006"/>
                <a:gd name="T35" fmla="*/ 326 h 615"/>
                <a:gd name="T36" fmla="*/ 159 w 1006"/>
                <a:gd name="T37" fmla="*/ 367 h 615"/>
                <a:gd name="T38" fmla="*/ 224 w 1006"/>
                <a:gd name="T39" fmla="*/ 407 h 615"/>
                <a:gd name="T40" fmla="*/ 255 w 1006"/>
                <a:gd name="T41" fmla="*/ 342 h 615"/>
                <a:gd name="T42" fmla="*/ 271 w 1006"/>
                <a:gd name="T43" fmla="*/ 402 h 615"/>
                <a:gd name="T44" fmla="*/ 339 w 1006"/>
                <a:gd name="T45" fmla="*/ 430 h 615"/>
                <a:gd name="T46" fmla="*/ 461 w 1006"/>
                <a:gd name="T47" fmla="*/ 477 h 615"/>
                <a:gd name="T48" fmla="*/ 565 w 1006"/>
                <a:gd name="T49" fmla="*/ 532 h 615"/>
                <a:gd name="T50" fmla="*/ 659 w 1006"/>
                <a:gd name="T51" fmla="*/ 615 h 615"/>
                <a:gd name="T52" fmla="*/ 714 w 1006"/>
                <a:gd name="T53" fmla="*/ 594 h 615"/>
                <a:gd name="T54" fmla="*/ 750 w 1006"/>
                <a:gd name="T55" fmla="*/ 594 h 615"/>
                <a:gd name="T56" fmla="*/ 800 w 1006"/>
                <a:gd name="T57" fmla="*/ 515 h 615"/>
                <a:gd name="T58" fmla="*/ 832 w 1006"/>
                <a:gd name="T59" fmla="*/ 414 h 615"/>
                <a:gd name="T60" fmla="*/ 886 w 1006"/>
                <a:gd name="T61" fmla="*/ 411 h 615"/>
                <a:gd name="T62" fmla="*/ 938 w 1006"/>
                <a:gd name="T63" fmla="*/ 315 h 615"/>
                <a:gd name="T64" fmla="*/ 1006 w 1006"/>
                <a:gd name="T65" fmla="*/ 187 h 615"/>
                <a:gd name="T66" fmla="*/ 954 w 1006"/>
                <a:gd name="T67" fmla="*/ 109 h 615"/>
                <a:gd name="T68" fmla="*/ 938 w 1006"/>
                <a:gd name="T69" fmla="*/ 10 h 615"/>
                <a:gd name="T70" fmla="*/ 865 w 1006"/>
                <a:gd name="T71" fmla="*/ 0 h 615"/>
                <a:gd name="T72" fmla="*/ 0 w 1006"/>
                <a:gd name="T73" fmla="*/ 0 h 615"/>
                <a:gd name="T74" fmla="*/ 1006 w 1006"/>
                <a:gd name="T75" fmla="*/ 615 h 6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T72" t="T73" r="T74" b="T75"/>
              <a:pathLst>
                <a:path h="615" w="1006">
                  <a:moveTo>
                    <a:pt x="865" y="0"/>
                  </a:moveTo>
                  <a:lnTo>
                    <a:pt x="828" y="22"/>
                  </a:lnTo>
                  <a:lnTo>
                    <a:pt x="753" y="19"/>
                  </a:lnTo>
                  <a:lnTo>
                    <a:pt x="745" y="7"/>
                  </a:lnTo>
                  <a:lnTo>
                    <a:pt x="696" y="24"/>
                  </a:lnTo>
                  <a:lnTo>
                    <a:pt x="658" y="36"/>
                  </a:lnTo>
                  <a:lnTo>
                    <a:pt x="630" y="15"/>
                  </a:lnTo>
                  <a:lnTo>
                    <a:pt x="599" y="24"/>
                  </a:lnTo>
                  <a:lnTo>
                    <a:pt x="590" y="12"/>
                  </a:lnTo>
                  <a:lnTo>
                    <a:pt x="552" y="12"/>
                  </a:lnTo>
                  <a:lnTo>
                    <a:pt x="528" y="24"/>
                  </a:lnTo>
                  <a:lnTo>
                    <a:pt x="467" y="22"/>
                  </a:lnTo>
                  <a:lnTo>
                    <a:pt x="434" y="47"/>
                  </a:lnTo>
                  <a:lnTo>
                    <a:pt x="375" y="43"/>
                  </a:lnTo>
                  <a:lnTo>
                    <a:pt x="363" y="60"/>
                  </a:lnTo>
                  <a:lnTo>
                    <a:pt x="349" y="55"/>
                  </a:lnTo>
                  <a:lnTo>
                    <a:pt x="368" y="36"/>
                  </a:lnTo>
                  <a:lnTo>
                    <a:pt x="335" y="10"/>
                  </a:lnTo>
                  <a:lnTo>
                    <a:pt x="295" y="45"/>
                  </a:lnTo>
                  <a:lnTo>
                    <a:pt x="227" y="50"/>
                  </a:lnTo>
                  <a:lnTo>
                    <a:pt x="152" y="12"/>
                  </a:lnTo>
                  <a:lnTo>
                    <a:pt x="141" y="32"/>
                  </a:lnTo>
                  <a:lnTo>
                    <a:pt x="81" y="105"/>
                  </a:lnTo>
                  <a:lnTo>
                    <a:pt x="34" y="123"/>
                  </a:lnTo>
                  <a:lnTo>
                    <a:pt x="0" y="128"/>
                  </a:lnTo>
                  <a:lnTo>
                    <a:pt x="0" y="157"/>
                  </a:lnTo>
                  <a:lnTo>
                    <a:pt x="32" y="185"/>
                  </a:lnTo>
                  <a:lnTo>
                    <a:pt x="78" y="188"/>
                  </a:lnTo>
                  <a:lnTo>
                    <a:pt x="81" y="222"/>
                  </a:lnTo>
                  <a:lnTo>
                    <a:pt x="118" y="225"/>
                  </a:lnTo>
                  <a:lnTo>
                    <a:pt x="128" y="201"/>
                  </a:lnTo>
                  <a:lnTo>
                    <a:pt x="178" y="222"/>
                  </a:lnTo>
                  <a:lnTo>
                    <a:pt x="209" y="230"/>
                  </a:lnTo>
                  <a:lnTo>
                    <a:pt x="216" y="261"/>
                  </a:lnTo>
                  <a:lnTo>
                    <a:pt x="198" y="277"/>
                  </a:lnTo>
                  <a:lnTo>
                    <a:pt x="198" y="326"/>
                  </a:lnTo>
                  <a:lnTo>
                    <a:pt x="162" y="344"/>
                  </a:lnTo>
                  <a:lnTo>
                    <a:pt x="159" y="367"/>
                  </a:lnTo>
                  <a:lnTo>
                    <a:pt x="183" y="394"/>
                  </a:lnTo>
                  <a:lnTo>
                    <a:pt x="224" y="407"/>
                  </a:lnTo>
                  <a:lnTo>
                    <a:pt x="232" y="367"/>
                  </a:lnTo>
                  <a:lnTo>
                    <a:pt x="255" y="342"/>
                  </a:lnTo>
                  <a:lnTo>
                    <a:pt x="253" y="375"/>
                  </a:lnTo>
                  <a:lnTo>
                    <a:pt x="271" y="402"/>
                  </a:lnTo>
                  <a:lnTo>
                    <a:pt x="318" y="402"/>
                  </a:lnTo>
                  <a:lnTo>
                    <a:pt x="339" y="430"/>
                  </a:lnTo>
                  <a:lnTo>
                    <a:pt x="401" y="440"/>
                  </a:lnTo>
                  <a:lnTo>
                    <a:pt x="461" y="477"/>
                  </a:lnTo>
                  <a:lnTo>
                    <a:pt x="560" y="477"/>
                  </a:lnTo>
                  <a:lnTo>
                    <a:pt x="565" y="532"/>
                  </a:lnTo>
                  <a:lnTo>
                    <a:pt x="633" y="584"/>
                  </a:lnTo>
                  <a:lnTo>
                    <a:pt x="659" y="615"/>
                  </a:lnTo>
                  <a:lnTo>
                    <a:pt x="688" y="600"/>
                  </a:lnTo>
                  <a:lnTo>
                    <a:pt x="714" y="594"/>
                  </a:lnTo>
                  <a:lnTo>
                    <a:pt x="727" y="607"/>
                  </a:lnTo>
                  <a:lnTo>
                    <a:pt x="750" y="594"/>
                  </a:lnTo>
                  <a:lnTo>
                    <a:pt x="796" y="569"/>
                  </a:lnTo>
                  <a:lnTo>
                    <a:pt x="800" y="515"/>
                  </a:lnTo>
                  <a:lnTo>
                    <a:pt x="821" y="500"/>
                  </a:lnTo>
                  <a:lnTo>
                    <a:pt x="832" y="414"/>
                  </a:lnTo>
                  <a:lnTo>
                    <a:pt x="870" y="422"/>
                  </a:lnTo>
                  <a:lnTo>
                    <a:pt x="886" y="411"/>
                  </a:lnTo>
                  <a:lnTo>
                    <a:pt x="868" y="375"/>
                  </a:lnTo>
                  <a:lnTo>
                    <a:pt x="938" y="315"/>
                  </a:lnTo>
                  <a:lnTo>
                    <a:pt x="980" y="221"/>
                  </a:lnTo>
                  <a:lnTo>
                    <a:pt x="1006" y="187"/>
                  </a:lnTo>
                  <a:lnTo>
                    <a:pt x="975" y="140"/>
                  </a:lnTo>
                  <a:lnTo>
                    <a:pt x="954" y="109"/>
                  </a:lnTo>
                  <a:lnTo>
                    <a:pt x="983" y="83"/>
                  </a:lnTo>
                  <a:lnTo>
                    <a:pt x="938" y="10"/>
                  </a:lnTo>
                  <a:lnTo>
                    <a:pt x="868" y="5"/>
                  </a:lnTo>
                  <a:lnTo>
                    <a:pt x="865" y="0"/>
                  </a:lnTo>
                  <a:close/>
                </a:path>
              </a:pathLst>
            </a:custGeom>
            <a:solidFill>
              <a:srgbClr val="B3A2C7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64</a:t>
              </a:r>
            </a:p>
          </xdr:txBody>
        </xdr:sp>
        <xdr:sp macro="" textlink="">
          <xdr:nvSpPr>
            <xdr:cNvPr id="28" name="FR-40">
              <a:hlinkClick r:id="rId20"/>
            </xdr:cNvPr>
            <xdr:cNvSpPr>
              <a:spLocks noChangeArrowheads="1"/>
            </xdr:cNvSpPr>
          </xdr:nvSpPr>
          <xdr:spPr bwMode="auto">
            <a:xfrm>
              <a:off x="2676466" y="5471070"/>
              <a:ext cx="926495" cy="788842"/>
            </a:xfrm>
            <a:custGeom>
              <a:avLst/>
              <a:gdLst>
                <a:gd name="T0" fmla="*/ 200 w 928"/>
                <a:gd name="T1" fmla="*/ 42 h 785"/>
                <a:gd name="T2" fmla="*/ 132 w 928"/>
                <a:gd name="T3" fmla="*/ 290 h 785"/>
                <a:gd name="T4" fmla="*/ 54 w 928"/>
                <a:gd name="T5" fmla="*/ 608 h 785"/>
                <a:gd name="T6" fmla="*/ 0 w 928"/>
                <a:gd name="T7" fmla="*/ 737 h 785"/>
                <a:gd name="T8" fmla="*/ 143 w 928"/>
                <a:gd name="T9" fmla="*/ 770 h 785"/>
                <a:gd name="T10" fmla="*/ 216 w 928"/>
                <a:gd name="T11" fmla="*/ 761 h 785"/>
                <a:gd name="T12" fmla="*/ 211 w 928"/>
                <a:gd name="T13" fmla="*/ 785 h 785"/>
                <a:gd name="T14" fmla="*/ 282 w 928"/>
                <a:gd name="T15" fmla="*/ 772 h 785"/>
                <a:gd name="T16" fmla="*/ 376 w 928"/>
                <a:gd name="T17" fmla="*/ 749 h 785"/>
                <a:gd name="T18" fmla="*/ 438 w 928"/>
                <a:gd name="T19" fmla="*/ 737 h 785"/>
                <a:gd name="T20" fmla="*/ 478 w 928"/>
                <a:gd name="T21" fmla="*/ 740 h 785"/>
                <a:gd name="T22" fmla="*/ 544 w 928"/>
                <a:gd name="T23" fmla="*/ 749 h 785"/>
                <a:gd name="T24" fmla="*/ 601 w 928"/>
                <a:gd name="T25" fmla="*/ 744 h 785"/>
                <a:gd name="T26" fmla="*/ 713 w 928"/>
                <a:gd name="T27" fmla="*/ 725 h 785"/>
                <a:gd name="T28" fmla="*/ 713 w 928"/>
                <a:gd name="T29" fmla="*/ 644 h 785"/>
                <a:gd name="T30" fmla="*/ 731 w 928"/>
                <a:gd name="T31" fmla="*/ 566 h 785"/>
                <a:gd name="T32" fmla="*/ 721 w 928"/>
                <a:gd name="T33" fmla="*/ 493 h 785"/>
                <a:gd name="T34" fmla="*/ 776 w 928"/>
                <a:gd name="T35" fmla="*/ 456 h 785"/>
                <a:gd name="T36" fmla="*/ 838 w 928"/>
                <a:gd name="T37" fmla="*/ 435 h 785"/>
                <a:gd name="T38" fmla="*/ 864 w 928"/>
                <a:gd name="T39" fmla="*/ 493 h 785"/>
                <a:gd name="T40" fmla="*/ 891 w 928"/>
                <a:gd name="T41" fmla="*/ 451 h 785"/>
                <a:gd name="T42" fmla="*/ 893 w 928"/>
                <a:gd name="T43" fmla="*/ 417 h 785"/>
                <a:gd name="T44" fmla="*/ 928 w 928"/>
                <a:gd name="T45" fmla="*/ 337 h 785"/>
                <a:gd name="T46" fmla="*/ 883 w 928"/>
                <a:gd name="T47" fmla="*/ 317 h 785"/>
                <a:gd name="T48" fmla="*/ 796 w 928"/>
                <a:gd name="T49" fmla="*/ 308 h 785"/>
                <a:gd name="T50" fmla="*/ 753 w 928"/>
                <a:gd name="T51" fmla="*/ 212 h 785"/>
                <a:gd name="T52" fmla="*/ 744 w 928"/>
                <a:gd name="T53" fmla="*/ 254 h 785"/>
                <a:gd name="T54" fmla="*/ 699 w 928"/>
                <a:gd name="T55" fmla="*/ 270 h 785"/>
                <a:gd name="T56" fmla="*/ 643 w 928"/>
                <a:gd name="T57" fmla="*/ 195 h 785"/>
                <a:gd name="T58" fmla="*/ 586 w 928"/>
                <a:gd name="T59" fmla="*/ 157 h 785"/>
                <a:gd name="T60" fmla="*/ 558 w 928"/>
                <a:gd name="T61" fmla="*/ 120 h 785"/>
                <a:gd name="T62" fmla="*/ 527 w 928"/>
                <a:gd name="T63" fmla="*/ 94 h 785"/>
                <a:gd name="T64" fmla="*/ 513 w 928"/>
                <a:gd name="T65" fmla="*/ 68 h 785"/>
                <a:gd name="T66" fmla="*/ 449 w 928"/>
                <a:gd name="T67" fmla="*/ 61 h 785"/>
                <a:gd name="T68" fmla="*/ 402 w 928"/>
                <a:gd name="T69" fmla="*/ 87 h 785"/>
                <a:gd name="T70" fmla="*/ 327 w 928"/>
                <a:gd name="T71" fmla="*/ 84 h 785"/>
                <a:gd name="T72" fmla="*/ 325 w 928"/>
                <a:gd name="T73" fmla="*/ 47 h 785"/>
                <a:gd name="T74" fmla="*/ 282 w 928"/>
                <a:gd name="T75" fmla="*/ 0 h 785"/>
                <a:gd name="T76" fmla="*/ 0 w 928"/>
                <a:gd name="T77" fmla="*/ 0 h 785"/>
                <a:gd name="T78" fmla="*/ 928 w 928"/>
                <a:gd name="T79" fmla="*/ 785 h 7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T76" t="T77" r="T78" b="T79"/>
              <a:pathLst>
                <a:path h="785" w="928">
                  <a:moveTo>
                    <a:pt x="282" y="0"/>
                  </a:moveTo>
                  <a:lnTo>
                    <a:pt x="200" y="42"/>
                  </a:lnTo>
                  <a:lnTo>
                    <a:pt x="178" y="43"/>
                  </a:lnTo>
                  <a:lnTo>
                    <a:pt x="132" y="290"/>
                  </a:lnTo>
                  <a:lnTo>
                    <a:pt x="72" y="520"/>
                  </a:lnTo>
                  <a:lnTo>
                    <a:pt x="54" y="608"/>
                  </a:lnTo>
                  <a:lnTo>
                    <a:pt x="38" y="671"/>
                  </a:lnTo>
                  <a:lnTo>
                    <a:pt x="0" y="737"/>
                  </a:lnTo>
                  <a:lnTo>
                    <a:pt x="75" y="775"/>
                  </a:lnTo>
                  <a:lnTo>
                    <a:pt x="143" y="770"/>
                  </a:lnTo>
                  <a:lnTo>
                    <a:pt x="183" y="735"/>
                  </a:lnTo>
                  <a:lnTo>
                    <a:pt x="216" y="761"/>
                  </a:lnTo>
                  <a:lnTo>
                    <a:pt x="197" y="780"/>
                  </a:lnTo>
                  <a:lnTo>
                    <a:pt x="211" y="785"/>
                  </a:lnTo>
                  <a:lnTo>
                    <a:pt x="223" y="768"/>
                  </a:lnTo>
                  <a:lnTo>
                    <a:pt x="282" y="772"/>
                  </a:lnTo>
                  <a:lnTo>
                    <a:pt x="315" y="747"/>
                  </a:lnTo>
                  <a:lnTo>
                    <a:pt x="376" y="749"/>
                  </a:lnTo>
                  <a:lnTo>
                    <a:pt x="400" y="737"/>
                  </a:lnTo>
                  <a:lnTo>
                    <a:pt x="438" y="737"/>
                  </a:lnTo>
                  <a:lnTo>
                    <a:pt x="447" y="749"/>
                  </a:lnTo>
                  <a:lnTo>
                    <a:pt x="478" y="740"/>
                  </a:lnTo>
                  <a:lnTo>
                    <a:pt x="506" y="761"/>
                  </a:lnTo>
                  <a:lnTo>
                    <a:pt x="544" y="749"/>
                  </a:lnTo>
                  <a:lnTo>
                    <a:pt x="593" y="732"/>
                  </a:lnTo>
                  <a:lnTo>
                    <a:pt x="601" y="744"/>
                  </a:lnTo>
                  <a:lnTo>
                    <a:pt x="676" y="747"/>
                  </a:lnTo>
                  <a:lnTo>
                    <a:pt x="713" y="725"/>
                  </a:lnTo>
                  <a:lnTo>
                    <a:pt x="695" y="693"/>
                  </a:lnTo>
                  <a:lnTo>
                    <a:pt x="713" y="644"/>
                  </a:lnTo>
                  <a:lnTo>
                    <a:pt x="739" y="610"/>
                  </a:lnTo>
                  <a:lnTo>
                    <a:pt x="731" y="566"/>
                  </a:lnTo>
                  <a:lnTo>
                    <a:pt x="752" y="545"/>
                  </a:lnTo>
                  <a:lnTo>
                    <a:pt x="721" y="493"/>
                  </a:lnTo>
                  <a:lnTo>
                    <a:pt x="747" y="462"/>
                  </a:lnTo>
                  <a:lnTo>
                    <a:pt x="776" y="456"/>
                  </a:lnTo>
                  <a:lnTo>
                    <a:pt x="802" y="467"/>
                  </a:lnTo>
                  <a:lnTo>
                    <a:pt x="838" y="435"/>
                  </a:lnTo>
                  <a:lnTo>
                    <a:pt x="851" y="475"/>
                  </a:lnTo>
                  <a:lnTo>
                    <a:pt x="864" y="493"/>
                  </a:lnTo>
                  <a:lnTo>
                    <a:pt x="893" y="485"/>
                  </a:lnTo>
                  <a:lnTo>
                    <a:pt x="891" y="451"/>
                  </a:lnTo>
                  <a:lnTo>
                    <a:pt x="899" y="433"/>
                  </a:lnTo>
                  <a:lnTo>
                    <a:pt x="893" y="417"/>
                  </a:lnTo>
                  <a:lnTo>
                    <a:pt x="900" y="365"/>
                  </a:lnTo>
                  <a:lnTo>
                    <a:pt x="928" y="337"/>
                  </a:lnTo>
                  <a:lnTo>
                    <a:pt x="914" y="320"/>
                  </a:lnTo>
                  <a:lnTo>
                    <a:pt x="883" y="317"/>
                  </a:lnTo>
                  <a:lnTo>
                    <a:pt x="848" y="304"/>
                  </a:lnTo>
                  <a:lnTo>
                    <a:pt x="796" y="308"/>
                  </a:lnTo>
                  <a:lnTo>
                    <a:pt x="786" y="252"/>
                  </a:lnTo>
                  <a:lnTo>
                    <a:pt x="753" y="212"/>
                  </a:lnTo>
                  <a:lnTo>
                    <a:pt x="739" y="207"/>
                  </a:lnTo>
                  <a:lnTo>
                    <a:pt x="744" y="254"/>
                  </a:lnTo>
                  <a:lnTo>
                    <a:pt x="744" y="268"/>
                  </a:lnTo>
                  <a:lnTo>
                    <a:pt x="699" y="270"/>
                  </a:lnTo>
                  <a:lnTo>
                    <a:pt x="652" y="254"/>
                  </a:lnTo>
                  <a:lnTo>
                    <a:pt x="643" y="195"/>
                  </a:lnTo>
                  <a:lnTo>
                    <a:pt x="610" y="160"/>
                  </a:lnTo>
                  <a:lnTo>
                    <a:pt x="586" y="157"/>
                  </a:lnTo>
                  <a:lnTo>
                    <a:pt x="584" y="136"/>
                  </a:lnTo>
                  <a:lnTo>
                    <a:pt x="558" y="120"/>
                  </a:lnTo>
                  <a:lnTo>
                    <a:pt x="516" y="108"/>
                  </a:lnTo>
                  <a:lnTo>
                    <a:pt x="527" y="94"/>
                  </a:lnTo>
                  <a:lnTo>
                    <a:pt x="527" y="80"/>
                  </a:lnTo>
                  <a:lnTo>
                    <a:pt x="513" y="68"/>
                  </a:lnTo>
                  <a:lnTo>
                    <a:pt x="497" y="54"/>
                  </a:lnTo>
                  <a:lnTo>
                    <a:pt x="449" y="61"/>
                  </a:lnTo>
                  <a:lnTo>
                    <a:pt x="421" y="84"/>
                  </a:lnTo>
                  <a:lnTo>
                    <a:pt x="402" y="87"/>
                  </a:lnTo>
                  <a:lnTo>
                    <a:pt x="372" y="65"/>
                  </a:lnTo>
                  <a:lnTo>
                    <a:pt x="327" y="84"/>
                  </a:lnTo>
                  <a:lnTo>
                    <a:pt x="306" y="70"/>
                  </a:lnTo>
                  <a:lnTo>
                    <a:pt x="325" y="47"/>
                  </a:lnTo>
                  <a:lnTo>
                    <a:pt x="327" y="16"/>
                  </a:lnTo>
                  <a:lnTo>
                    <a:pt x="282" y="0"/>
                  </a:lnTo>
                  <a:close/>
                </a:path>
              </a:pathLst>
            </a:custGeom>
            <a:solidFill>
              <a:srgbClr val="E46C0A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40</a:t>
              </a:r>
            </a:p>
          </xdr:txBody>
        </xdr:sp>
        <xdr:sp macro="" textlink="">
          <xdr:nvSpPr>
            <xdr:cNvPr id="29" name="FR-33">
              <a:hlinkClick r:id="rId21"/>
            </xdr:cNvPr>
            <xdr:cNvSpPr>
              <a:spLocks noChangeArrowheads="1"/>
            </xdr:cNvSpPr>
          </xdr:nvSpPr>
          <xdr:spPr bwMode="auto">
            <a:xfrm>
              <a:off x="2855297" y="4676762"/>
              <a:ext cx="863714" cy="1063935"/>
            </a:xfrm>
            <a:custGeom>
              <a:avLst/>
              <a:gdLst>
                <a:gd name="T0" fmla="*/ 82 w 865"/>
                <a:gd name="T1" fmla="*/ 62 h 1060"/>
                <a:gd name="T2" fmla="*/ 35 w 865"/>
                <a:gd name="T3" fmla="*/ 502 h 1060"/>
                <a:gd name="T4" fmla="*/ 9 w 865"/>
                <a:gd name="T5" fmla="*/ 719 h 1060"/>
                <a:gd name="T6" fmla="*/ 63 w 865"/>
                <a:gd name="T7" fmla="*/ 612 h 1060"/>
                <a:gd name="T8" fmla="*/ 121 w 865"/>
                <a:gd name="T9" fmla="*/ 674 h 1060"/>
                <a:gd name="T10" fmla="*/ 71 w 865"/>
                <a:gd name="T11" fmla="*/ 698 h 1060"/>
                <a:gd name="T12" fmla="*/ 35 w 865"/>
                <a:gd name="T13" fmla="*/ 692 h 1060"/>
                <a:gd name="T14" fmla="*/ 1 w 865"/>
                <a:gd name="T15" fmla="*/ 771 h 1060"/>
                <a:gd name="T16" fmla="*/ 0 w 865"/>
                <a:gd name="T17" fmla="*/ 833 h 1060"/>
                <a:gd name="T18" fmla="*/ 104 w 865"/>
                <a:gd name="T19" fmla="*/ 790 h 1060"/>
                <a:gd name="T20" fmla="*/ 147 w 865"/>
                <a:gd name="T21" fmla="*/ 837 h 1060"/>
                <a:gd name="T22" fmla="*/ 149 w 865"/>
                <a:gd name="T23" fmla="*/ 874 h 1060"/>
                <a:gd name="T24" fmla="*/ 224 w 865"/>
                <a:gd name="T25" fmla="*/ 877 h 1060"/>
                <a:gd name="T26" fmla="*/ 271 w 865"/>
                <a:gd name="T27" fmla="*/ 851 h 1060"/>
                <a:gd name="T28" fmla="*/ 335 w 865"/>
                <a:gd name="T29" fmla="*/ 858 h 1060"/>
                <a:gd name="T30" fmla="*/ 349 w 865"/>
                <a:gd name="T31" fmla="*/ 884 h 1060"/>
                <a:gd name="T32" fmla="*/ 380 w 865"/>
                <a:gd name="T33" fmla="*/ 910 h 1060"/>
                <a:gd name="T34" fmla="*/ 408 w 865"/>
                <a:gd name="T35" fmla="*/ 947 h 1060"/>
                <a:gd name="T36" fmla="*/ 465 w 865"/>
                <a:gd name="T37" fmla="*/ 985 h 1060"/>
                <a:gd name="T38" fmla="*/ 521 w 865"/>
                <a:gd name="T39" fmla="*/ 1060 h 1060"/>
                <a:gd name="T40" fmla="*/ 566 w 865"/>
                <a:gd name="T41" fmla="*/ 1044 h 1060"/>
                <a:gd name="T42" fmla="*/ 575 w 865"/>
                <a:gd name="T43" fmla="*/ 1002 h 1060"/>
                <a:gd name="T44" fmla="*/ 644 w 865"/>
                <a:gd name="T45" fmla="*/ 1027 h 1060"/>
                <a:gd name="T46" fmla="*/ 660 w 865"/>
                <a:gd name="T47" fmla="*/ 983 h 1060"/>
                <a:gd name="T48" fmla="*/ 649 w 865"/>
                <a:gd name="T49" fmla="*/ 942 h 1060"/>
                <a:gd name="T50" fmla="*/ 700 w 865"/>
                <a:gd name="T51" fmla="*/ 926 h 1060"/>
                <a:gd name="T52" fmla="*/ 682 w 865"/>
                <a:gd name="T53" fmla="*/ 867 h 1060"/>
                <a:gd name="T54" fmla="*/ 740 w 865"/>
                <a:gd name="T55" fmla="*/ 773 h 1060"/>
                <a:gd name="T56" fmla="*/ 785 w 865"/>
                <a:gd name="T57" fmla="*/ 737 h 1060"/>
                <a:gd name="T58" fmla="*/ 762 w 865"/>
                <a:gd name="T59" fmla="*/ 712 h 1060"/>
                <a:gd name="T60" fmla="*/ 759 w 865"/>
                <a:gd name="T61" fmla="*/ 660 h 1060"/>
                <a:gd name="T62" fmla="*/ 816 w 865"/>
                <a:gd name="T63" fmla="*/ 646 h 1060"/>
                <a:gd name="T64" fmla="*/ 842 w 865"/>
                <a:gd name="T65" fmla="*/ 641 h 1060"/>
                <a:gd name="T66" fmla="*/ 865 w 865"/>
                <a:gd name="T67" fmla="*/ 570 h 1060"/>
                <a:gd name="T68" fmla="*/ 800 w 865"/>
                <a:gd name="T69" fmla="*/ 589 h 1060"/>
                <a:gd name="T70" fmla="*/ 712 w 865"/>
                <a:gd name="T71" fmla="*/ 572 h 1060"/>
                <a:gd name="T72" fmla="*/ 708 w 865"/>
                <a:gd name="T73" fmla="*/ 537 h 1060"/>
                <a:gd name="T74" fmla="*/ 698 w 865"/>
                <a:gd name="T75" fmla="*/ 497 h 1060"/>
                <a:gd name="T76" fmla="*/ 722 w 865"/>
                <a:gd name="T77" fmla="*/ 469 h 1060"/>
                <a:gd name="T78" fmla="*/ 743 w 865"/>
                <a:gd name="T79" fmla="*/ 389 h 1060"/>
                <a:gd name="T80" fmla="*/ 703 w 865"/>
                <a:gd name="T81" fmla="*/ 367 h 1060"/>
                <a:gd name="T82" fmla="*/ 676 w 865"/>
                <a:gd name="T83" fmla="*/ 379 h 1060"/>
                <a:gd name="T84" fmla="*/ 613 w 865"/>
                <a:gd name="T85" fmla="*/ 379 h 1060"/>
                <a:gd name="T86" fmla="*/ 523 w 865"/>
                <a:gd name="T87" fmla="*/ 314 h 1060"/>
                <a:gd name="T88" fmla="*/ 475 w 865"/>
                <a:gd name="T89" fmla="*/ 228 h 1060"/>
                <a:gd name="T90" fmla="*/ 405 w 865"/>
                <a:gd name="T91" fmla="*/ 181 h 1060"/>
                <a:gd name="T92" fmla="*/ 315 w 865"/>
                <a:gd name="T93" fmla="*/ 194 h 1060"/>
                <a:gd name="T94" fmla="*/ 337 w 865"/>
                <a:gd name="T95" fmla="*/ 286 h 1060"/>
                <a:gd name="T96" fmla="*/ 329 w 865"/>
                <a:gd name="T97" fmla="*/ 382 h 1060"/>
                <a:gd name="T98" fmla="*/ 280 w 865"/>
                <a:gd name="T99" fmla="*/ 177 h 1060"/>
                <a:gd name="T100" fmla="*/ 150 w 865"/>
                <a:gd name="T101" fmla="*/ 2 h 1060"/>
                <a:gd name="T102" fmla="*/ 0 w 865"/>
                <a:gd name="T103" fmla="*/ 0 h 1060"/>
                <a:gd name="T104" fmla="*/ 865 w 865"/>
                <a:gd name="T105" fmla="*/ 1060 h 10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T102" t="T103" r="T104" b="T105"/>
              <a:pathLst>
                <a:path h="1060" w="865">
                  <a:moveTo>
                    <a:pt x="123" y="0"/>
                  </a:moveTo>
                  <a:lnTo>
                    <a:pt x="82" y="62"/>
                  </a:lnTo>
                  <a:lnTo>
                    <a:pt x="69" y="281"/>
                  </a:lnTo>
                  <a:lnTo>
                    <a:pt x="35" y="502"/>
                  </a:lnTo>
                  <a:lnTo>
                    <a:pt x="11" y="674"/>
                  </a:lnTo>
                  <a:lnTo>
                    <a:pt x="9" y="719"/>
                  </a:lnTo>
                  <a:lnTo>
                    <a:pt x="27" y="659"/>
                  </a:lnTo>
                  <a:lnTo>
                    <a:pt x="63" y="612"/>
                  </a:lnTo>
                  <a:lnTo>
                    <a:pt x="115" y="659"/>
                  </a:lnTo>
                  <a:lnTo>
                    <a:pt x="121" y="674"/>
                  </a:lnTo>
                  <a:lnTo>
                    <a:pt x="136" y="695"/>
                  </a:lnTo>
                  <a:lnTo>
                    <a:pt x="71" y="698"/>
                  </a:lnTo>
                  <a:lnTo>
                    <a:pt x="61" y="682"/>
                  </a:lnTo>
                  <a:lnTo>
                    <a:pt x="35" y="692"/>
                  </a:lnTo>
                  <a:lnTo>
                    <a:pt x="30" y="732"/>
                  </a:lnTo>
                  <a:lnTo>
                    <a:pt x="1" y="771"/>
                  </a:lnTo>
                  <a:lnTo>
                    <a:pt x="1" y="830"/>
                  </a:lnTo>
                  <a:lnTo>
                    <a:pt x="0" y="833"/>
                  </a:lnTo>
                  <a:lnTo>
                    <a:pt x="22" y="832"/>
                  </a:lnTo>
                  <a:lnTo>
                    <a:pt x="104" y="790"/>
                  </a:lnTo>
                  <a:lnTo>
                    <a:pt x="149" y="806"/>
                  </a:lnTo>
                  <a:lnTo>
                    <a:pt x="147" y="837"/>
                  </a:lnTo>
                  <a:lnTo>
                    <a:pt x="128" y="860"/>
                  </a:lnTo>
                  <a:lnTo>
                    <a:pt x="149" y="874"/>
                  </a:lnTo>
                  <a:lnTo>
                    <a:pt x="194" y="855"/>
                  </a:lnTo>
                  <a:lnTo>
                    <a:pt x="224" y="877"/>
                  </a:lnTo>
                  <a:lnTo>
                    <a:pt x="243" y="874"/>
                  </a:lnTo>
                  <a:lnTo>
                    <a:pt x="271" y="851"/>
                  </a:lnTo>
                  <a:lnTo>
                    <a:pt x="319" y="844"/>
                  </a:lnTo>
                  <a:lnTo>
                    <a:pt x="335" y="858"/>
                  </a:lnTo>
                  <a:lnTo>
                    <a:pt x="349" y="870"/>
                  </a:lnTo>
                  <a:lnTo>
                    <a:pt x="349" y="884"/>
                  </a:lnTo>
                  <a:lnTo>
                    <a:pt x="338" y="898"/>
                  </a:lnTo>
                  <a:lnTo>
                    <a:pt x="380" y="910"/>
                  </a:lnTo>
                  <a:lnTo>
                    <a:pt x="406" y="926"/>
                  </a:lnTo>
                  <a:lnTo>
                    <a:pt x="408" y="947"/>
                  </a:lnTo>
                  <a:lnTo>
                    <a:pt x="432" y="950"/>
                  </a:lnTo>
                  <a:lnTo>
                    <a:pt x="465" y="985"/>
                  </a:lnTo>
                  <a:lnTo>
                    <a:pt x="474" y="1044"/>
                  </a:lnTo>
                  <a:lnTo>
                    <a:pt x="521" y="1060"/>
                  </a:lnTo>
                  <a:lnTo>
                    <a:pt x="566" y="1058"/>
                  </a:lnTo>
                  <a:lnTo>
                    <a:pt x="566" y="1044"/>
                  </a:lnTo>
                  <a:lnTo>
                    <a:pt x="561" y="997"/>
                  </a:lnTo>
                  <a:lnTo>
                    <a:pt x="575" y="1002"/>
                  </a:lnTo>
                  <a:lnTo>
                    <a:pt x="602" y="1034"/>
                  </a:lnTo>
                  <a:lnTo>
                    <a:pt x="644" y="1027"/>
                  </a:lnTo>
                  <a:lnTo>
                    <a:pt x="663" y="1009"/>
                  </a:lnTo>
                  <a:lnTo>
                    <a:pt x="660" y="983"/>
                  </a:lnTo>
                  <a:lnTo>
                    <a:pt x="644" y="969"/>
                  </a:lnTo>
                  <a:lnTo>
                    <a:pt x="649" y="942"/>
                  </a:lnTo>
                  <a:lnTo>
                    <a:pt x="675" y="942"/>
                  </a:lnTo>
                  <a:lnTo>
                    <a:pt x="700" y="926"/>
                  </a:lnTo>
                  <a:lnTo>
                    <a:pt x="689" y="902"/>
                  </a:lnTo>
                  <a:lnTo>
                    <a:pt x="682" y="867"/>
                  </a:lnTo>
                  <a:lnTo>
                    <a:pt x="700" y="834"/>
                  </a:lnTo>
                  <a:lnTo>
                    <a:pt x="740" y="773"/>
                  </a:lnTo>
                  <a:lnTo>
                    <a:pt x="764" y="745"/>
                  </a:lnTo>
                  <a:lnTo>
                    <a:pt x="785" y="737"/>
                  </a:lnTo>
                  <a:lnTo>
                    <a:pt x="790" y="714"/>
                  </a:lnTo>
                  <a:lnTo>
                    <a:pt x="762" y="712"/>
                  </a:lnTo>
                  <a:lnTo>
                    <a:pt x="750" y="686"/>
                  </a:lnTo>
                  <a:lnTo>
                    <a:pt x="759" y="660"/>
                  </a:lnTo>
                  <a:lnTo>
                    <a:pt x="793" y="653"/>
                  </a:lnTo>
                  <a:lnTo>
                    <a:pt x="816" y="646"/>
                  </a:lnTo>
                  <a:lnTo>
                    <a:pt x="843" y="642"/>
                  </a:lnTo>
                  <a:lnTo>
                    <a:pt x="842" y="641"/>
                  </a:lnTo>
                  <a:lnTo>
                    <a:pt x="840" y="589"/>
                  </a:lnTo>
                  <a:lnTo>
                    <a:pt x="865" y="570"/>
                  </a:lnTo>
                  <a:lnTo>
                    <a:pt x="833" y="549"/>
                  </a:lnTo>
                  <a:lnTo>
                    <a:pt x="800" y="589"/>
                  </a:lnTo>
                  <a:lnTo>
                    <a:pt x="719" y="592"/>
                  </a:lnTo>
                  <a:lnTo>
                    <a:pt x="712" y="572"/>
                  </a:lnTo>
                  <a:lnTo>
                    <a:pt x="689" y="561"/>
                  </a:lnTo>
                  <a:lnTo>
                    <a:pt x="708" y="537"/>
                  </a:lnTo>
                  <a:lnTo>
                    <a:pt x="708" y="511"/>
                  </a:lnTo>
                  <a:lnTo>
                    <a:pt x="698" y="497"/>
                  </a:lnTo>
                  <a:lnTo>
                    <a:pt x="698" y="483"/>
                  </a:lnTo>
                  <a:lnTo>
                    <a:pt x="722" y="469"/>
                  </a:lnTo>
                  <a:lnTo>
                    <a:pt x="729" y="427"/>
                  </a:lnTo>
                  <a:lnTo>
                    <a:pt x="743" y="389"/>
                  </a:lnTo>
                  <a:lnTo>
                    <a:pt x="729" y="367"/>
                  </a:lnTo>
                  <a:lnTo>
                    <a:pt x="703" y="367"/>
                  </a:lnTo>
                  <a:lnTo>
                    <a:pt x="689" y="351"/>
                  </a:lnTo>
                  <a:lnTo>
                    <a:pt x="676" y="379"/>
                  </a:lnTo>
                  <a:lnTo>
                    <a:pt x="650" y="361"/>
                  </a:lnTo>
                  <a:lnTo>
                    <a:pt x="613" y="379"/>
                  </a:lnTo>
                  <a:lnTo>
                    <a:pt x="582" y="374"/>
                  </a:lnTo>
                  <a:lnTo>
                    <a:pt x="523" y="314"/>
                  </a:lnTo>
                  <a:lnTo>
                    <a:pt x="486" y="312"/>
                  </a:lnTo>
                  <a:lnTo>
                    <a:pt x="475" y="228"/>
                  </a:lnTo>
                  <a:lnTo>
                    <a:pt x="408" y="220"/>
                  </a:lnTo>
                  <a:lnTo>
                    <a:pt x="405" y="181"/>
                  </a:lnTo>
                  <a:lnTo>
                    <a:pt x="392" y="194"/>
                  </a:lnTo>
                  <a:lnTo>
                    <a:pt x="315" y="194"/>
                  </a:lnTo>
                  <a:lnTo>
                    <a:pt x="319" y="211"/>
                  </a:lnTo>
                  <a:lnTo>
                    <a:pt x="337" y="286"/>
                  </a:lnTo>
                  <a:lnTo>
                    <a:pt x="342" y="362"/>
                  </a:lnTo>
                  <a:lnTo>
                    <a:pt x="329" y="382"/>
                  </a:lnTo>
                  <a:lnTo>
                    <a:pt x="316" y="320"/>
                  </a:lnTo>
                  <a:lnTo>
                    <a:pt x="280" y="177"/>
                  </a:lnTo>
                  <a:lnTo>
                    <a:pt x="147" y="57"/>
                  </a:lnTo>
                  <a:lnTo>
                    <a:pt x="150" y="2"/>
                  </a:lnTo>
                  <a:lnTo>
                    <a:pt x="123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33</a:t>
              </a:r>
            </a:p>
          </xdr:txBody>
        </xdr:sp>
        <xdr:sp macro="" textlink="">
          <xdr:nvSpPr>
            <xdr:cNvPr id="30" name="FR-24">
              <a:hlinkClick r:id="rId22"/>
            </xdr:cNvPr>
            <xdr:cNvSpPr>
              <a:spLocks noChangeArrowheads="1"/>
            </xdr:cNvSpPr>
          </xdr:nvSpPr>
          <xdr:spPr bwMode="auto">
            <a:xfrm>
              <a:off x="3543985" y="4612999"/>
              <a:ext cx="793323" cy="839853"/>
            </a:xfrm>
            <a:custGeom>
              <a:avLst/>
              <a:gdLst>
                <a:gd name="T0" fmla="*/ 326 w 794"/>
                <a:gd name="T1" fmla="*/ 41 h 837"/>
                <a:gd name="T2" fmla="*/ 286 w 794"/>
                <a:gd name="T3" fmla="*/ 109 h 837"/>
                <a:gd name="T4" fmla="*/ 161 w 794"/>
                <a:gd name="T5" fmla="*/ 283 h 837"/>
                <a:gd name="T6" fmla="*/ 89 w 794"/>
                <a:gd name="T7" fmla="*/ 354 h 837"/>
                <a:gd name="T8" fmla="*/ 8 w 794"/>
                <a:gd name="T9" fmla="*/ 398 h 837"/>
                <a:gd name="T10" fmla="*/ 14 w 794"/>
                <a:gd name="T11" fmla="*/ 430 h 837"/>
                <a:gd name="T12" fmla="*/ 54 w 794"/>
                <a:gd name="T13" fmla="*/ 452 h 837"/>
                <a:gd name="T14" fmla="*/ 33 w 794"/>
                <a:gd name="T15" fmla="*/ 532 h 837"/>
                <a:gd name="T16" fmla="*/ 9 w 794"/>
                <a:gd name="T17" fmla="*/ 560 h 837"/>
                <a:gd name="T18" fmla="*/ 19 w 794"/>
                <a:gd name="T19" fmla="*/ 600 h 837"/>
                <a:gd name="T20" fmla="*/ 23 w 794"/>
                <a:gd name="T21" fmla="*/ 635 h 837"/>
                <a:gd name="T22" fmla="*/ 111 w 794"/>
                <a:gd name="T23" fmla="*/ 652 h 837"/>
                <a:gd name="T24" fmla="*/ 176 w 794"/>
                <a:gd name="T25" fmla="*/ 633 h 837"/>
                <a:gd name="T26" fmla="*/ 153 w 794"/>
                <a:gd name="T27" fmla="*/ 704 h 837"/>
                <a:gd name="T28" fmla="*/ 195 w 794"/>
                <a:gd name="T29" fmla="*/ 779 h 837"/>
                <a:gd name="T30" fmla="*/ 259 w 794"/>
                <a:gd name="T31" fmla="*/ 772 h 837"/>
                <a:gd name="T32" fmla="*/ 339 w 794"/>
                <a:gd name="T33" fmla="*/ 749 h 837"/>
                <a:gd name="T34" fmla="*/ 360 w 794"/>
                <a:gd name="T35" fmla="*/ 770 h 837"/>
                <a:gd name="T36" fmla="*/ 424 w 794"/>
                <a:gd name="T37" fmla="*/ 756 h 837"/>
                <a:gd name="T38" fmla="*/ 464 w 794"/>
                <a:gd name="T39" fmla="*/ 782 h 837"/>
                <a:gd name="T40" fmla="*/ 445 w 794"/>
                <a:gd name="T41" fmla="*/ 810 h 837"/>
                <a:gd name="T42" fmla="*/ 478 w 794"/>
                <a:gd name="T43" fmla="*/ 829 h 837"/>
                <a:gd name="T44" fmla="*/ 539 w 794"/>
                <a:gd name="T45" fmla="*/ 798 h 837"/>
                <a:gd name="T46" fmla="*/ 599 w 794"/>
                <a:gd name="T47" fmla="*/ 837 h 837"/>
                <a:gd name="T48" fmla="*/ 625 w 794"/>
                <a:gd name="T49" fmla="*/ 807 h 837"/>
                <a:gd name="T50" fmla="*/ 685 w 794"/>
                <a:gd name="T51" fmla="*/ 763 h 837"/>
                <a:gd name="T52" fmla="*/ 706 w 794"/>
                <a:gd name="T53" fmla="*/ 705 h 837"/>
                <a:gd name="T54" fmla="*/ 747 w 794"/>
                <a:gd name="T55" fmla="*/ 671 h 837"/>
                <a:gd name="T56" fmla="*/ 771 w 794"/>
                <a:gd name="T57" fmla="*/ 632 h 837"/>
                <a:gd name="T58" fmla="*/ 771 w 794"/>
                <a:gd name="T59" fmla="*/ 565 h 837"/>
                <a:gd name="T60" fmla="*/ 789 w 794"/>
                <a:gd name="T61" fmla="*/ 520 h 837"/>
                <a:gd name="T62" fmla="*/ 768 w 794"/>
                <a:gd name="T63" fmla="*/ 427 h 837"/>
                <a:gd name="T64" fmla="*/ 688 w 794"/>
                <a:gd name="T65" fmla="*/ 413 h 837"/>
                <a:gd name="T66" fmla="*/ 680 w 794"/>
                <a:gd name="T67" fmla="*/ 364 h 837"/>
                <a:gd name="T68" fmla="*/ 680 w 794"/>
                <a:gd name="T69" fmla="*/ 328 h 837"/>
                <a:gd name="T70" fmla="*/ 732 w 794"/>
                <a:gd name="T71" fmla="*/ 244 h 837"/>
                <a:gd name="T72" fmla="*/ 688 w 794"/>
                <a:gd name="T73" fmla="*/ 182 h 837"/>
                <a:gd name="T74" fmla="*/ 614 w 794"/>
                <a:gd name="T75" fmla="*/ 161 h 837"/>
                <a:gd name="T76" fmla="*/ 641 w 794"/>
                <a:gd name="T77" fmla="*/ 125 h 837"/>
                <a:gd name="T78" fmla="*/ 570 w 794"/>
                <a:gd name="T79" fmla="*/ 65 h 837"/>
                <a:gd name="T80" fmla="*/ 469 w 794"/>
                <a:gd name="T81" fmla="*/ 83 h 837"/>
                <a:gd name="T82" fmla="*/ 427 w 794"/>
                <a:gd name="T83" fmla="*/ 57 h 837"/>
                <a:gd name="T84" fmla="*/ 424 w 794"/>
                <a:gd name="T85" fmla="*/ 2 h 837"/>
                <a:gd name="T86" fmla="*/ 0 w 794"/>
                <a:gd name="T87" fmla="*/ 0 h 837"/>
                <a:gd name="T88" fmla="*/ 794 w 794"/>
                <a:gd name="T89" fmla="*/ 837 h 8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T86" t="T87" r="T88" b="T89"/>
              <a:pathLst>
                <a:path h="837" w="794">
                  <a:moveTo>
                    <a:pt x="349" y="0"/>
                  </a:moveTo>
                  <a:lnTo>
                    <a:pt x="326" y="41"/>
                  </a:lnTo>
                  <a:lnTo>
                    <a:pt x="289" y="46"/>
                  </a:lnTo>
                  <a:lnTo>
                    <a:pt x="286" y="109"/>
                  </a:lnTo>
                  <a:lnTo>
                    <a:pt x="164" y="192"/>
                  </a:lnTo>
                  <a:lnTo>
                    <a:pt x="161" y="283"/>
                  </a:lnTo>
                  <a:lnTo>
                    <a:pt x="114" y="330"/>
                  </a:lnTo>
                  <a:lnTo>
                    <a:pt x="89" y="354"/>
                  </a:lnTo>
                  <a:lnTo>
                    <a:pt x="36" y="348"/>
                  </a:lnTo>
                  <a:lnTo>
                    <a:pt x="8" y="398"/>
                  </a:lnTo>
                  <a:lnTo>
                    <a:pt x="0" y="414"/>
                  </a:lnTo>
                  <a:lnTo>
                    <a:pt x="14" y="430"/>
                  </a:lnTo>
                  <a:lnTo>
                    <a:pt x="40" y="430"/>
                  </a:lnTo>
                  <a:lnTo>
                    <a:pt x="54" y="452"/>
                  </a:lnTo>
                  <a:lnTo>
                    <a:pt x="40" y="490"/>
                  </a:lnTo>
                  <a:lnTo>
                    <a:pt x="33" y="532"/>
                  </a:lnTo>
                  <a:lnTo>
                    <a:pt x="9" y="546"/>
                  </a:lnTo>
                  <a:lnTo>
                    <a:pt x="9" y="560"/>
                  </a:lnTo>
                  <a:lnTo>
                    <a:pt x="19" y="574"/>
                  </a:lnTo>
                  <a:lnTo>
                    <a:pt x="19" y="600"/>
                  </a:lnTo>
                  <a:lnTo>
                    <a:pt x="0" y="624"/>
                  </a:lnTo>
                  <a:lnTo>
                    <a:pt x="23" y="635"/>
                  </a:lnTo>
                  <a:lnTo>
                    <a:pt x="30" y="655"/>
                  </a:lnTo>
                  <a:lnTo>
                    <a:pt x="111" y="652"/>
                  </a:lnTo>
                  <a:lnTo>
                    <a:pt x="144" y="612"/>
                  </a:lnTo>
                  <a:lnTo>
                    <a:pt x="176" y="633"/>
                  </a:lnTo>
                  <a:lnTo>
                    <a:pt x="151" y="652"/>
                  </a:lnTo>
                  <a:lnTo>
                    <a:pt x="153" y="704"/>
                  </a:lnTo>
                  <a:lnTo>
                    <a:pt x="191" y="730"/>
                  </a:lnTo>
                  <a:lnTo>
                    <a:pt x="195" y="779"/>
                  </a:lnTo>
                  <a:lnTo>
                    <a:pt x="235" y="793"/>
                  </a:lnTo>
                  <a:lnTo>
                    <a:pt x="259" y="772"/>
                  </a:lnTo>
                  <a:lnTo>
                    <a:pt x="311" y="772"/>
                  </a:lnTo>
                  <a:lnTo>
                    <a:pt x="339" y="749"/>
                  </a:lnTo>
                  <a:lnTo>
                    <a:pt x="356" y="751"/>
                  </a:lnTo>
                  <a:lnTo>
                    <a:pt x="360" y="770"/>
                  </a:lnTo>
                  <a:lnTo>
                    <a:pt x="412" y="770"/>
                  </a:lnTo>
                  <a:lnTo>
                    <a:pt x="424" y="756"/>
                  </a:lnTo>
                  <a:lnTo>
                    <a:pt x="443" y="758"/>
                  </a:lnTo>
                  <a:lnTo>
                    <a:pt x="464" y="782"/>
                  </a:lnTo>
                  <a:lnTo>
                    <a:pt x="464" y="798"/>
                  </a:lnTo>
                  <a:lnTo>
                    <a:pt x="445" y="810"/>
                  </a:lnTo>
                  <a:lnTo>
                    <a:pt x="452" y="827"/>
                  </a:lnTo>
                  <a:lnTo>
                    <a:pt x="478" y="829"/>
                  </a:lnTo>
                  <a:lnTo>
                    <a:pt x="511" y="798"/>
                  </a:lnTo>
                  <a:lnTo>
                    <a:pt x="539" y="798"/>
                  </a:lnTo>
                  <a:lnTo>
                    <a:pt x="558" y="820"/>
                  </a:lnTo>
                  <a:lnTo>
                    <a:pt x="599" y="837"/>
                  </a:lnTo>
                  <a:lnTo>
                    <a:pt x="601" y="830"/>
                  </a:lnTo>
                  <a:lnTo>
                    <a:pt x="625" y="807"/>
                  </a:lnTo>
                  <a:lnTo>
                    <a:pt x="628" y="768"/>
                  </a:lnTo>
                  <a:lnTo>
                    <a:pt x="685" y="763"/>
                  </a:lnTo>
                  <a:lnTo>
                    <a:pt x="721" y="710"/>
                  </a:lnTo>
                  <a:lnTo>
                    <a:pt x="706" y="705"/>
                  </a:lnTo>
                  <a:lnTo>
                    <a:pt x="703" y="677"/>
                  </a:lnTo>
                  <a:lnTo>
                    <a:pt x="747" y="671"/>
                  </a:lnTo>
                  <a:lnTo>
                    <a:pt x="750" y="645"/>
                  </a:lnTo>
                  <a:lnTo>
                    <a:pt x="771" y="632"/>
                  </a:lnTo>
                  <a:lnTo>
                    <a:pt x="794" y="590"/>
                  </a:lnTo>
                  <a:lnTo>
                    <a:pt x="771" y="565"/>
                  </a:lnTo>
                  <a:lnTo>
                    <a:pt x="771" y="536"/>
                  </a:lnTo>
                  <a:lnTo>
                    <a:pt x="789" y="520"/>
                  </a:lnTo>
                  <a:lnTo>
                    <a:pt x="766" y="484"/>
                  </a:lnTo>
                  <a:lnTo>
                    <a:pt x="768" y="427"/>
                  </a:lnTo>
                  <a:lnTo>
                    <a:pt x="711" y="429"/>
                  </a:lnTo>
                  <a:lnTo>
                    <a:pt x="688" y="413"/>
                  </a:lnTo>
                  <a:lnTo>
                    <a:pt x="709" y="388"/>
                  </a:lnTo>
                  <a:lnTo>
                    <a:pt x="680" y="364"/>
                  </a:lnTo>
                  <a:lnTo>
                    <a:pt x="701" y="338"/>
                  </a:lnTo>
                  <a:lnTo>
                    <a:pt x="680" y="328"/>
                  </a:lnTo>
                  <a:lnTo>
                    <a:pt x="680" y="291"/>
                  </a:lnTo>
                  <a:lnTo>
                    <a:pt x="732" y="244"/>
                  </a:lnTo>
                  <a:lnTo>
                    <a:pt x="703" y="221"/>
                  </a:lnTo>
                  <a:lnTo>
                    <a:pt x="688" y="182"/>
                  </a:lnTo>
                  <a:lnTo>
                    <a:pt x="633" y="174"/>
                  </a:lnTo>
                  <a:lnTo>
                    <a:pt x="614" y="161"/>
                  </a:lnTo>
                  <a:lnTo>
                    <a:pt x="654" y="143"/>
                  </a:lnTo>
                  <a:lnTo>
                    <a:pt x="641" y="125"/>
                  </a:lnTo>
                  <a:lnTo>
                    <a:pt x="584" y="117"/>
                  </a:lnTo>
                  <a:lnTo>
                    <a:pt x="570" y="65"/>
                  </a:lnTo>
                  <a:lnTo>
                    <a:pt x="487" y="57"/>
                  </a:lnTo>
                  <a:lnTo>
                    <a:pt x="469" y="83"/>
                  </a:lnTo>
                  <a:lnTo>
                    <a:pt x="451" y="88"/>
                  </a:lnTo>
                  <a:lnTo>
                    <a:pt x="427" y="57"/>
                  </a:lnTo>
                  <a:lnTo>
                    <a:pt x="438" y="28"/>
                  </a:lnTo>
                  <a:lnTo>
                    <a:pt x="424" y="2"/>
                  </a:lnTo>
                  <a:lnTo>
                    <a:pt x="349" y="0"/>
                  </a:lnTo>
                  <a:close/>
                </a:path>
              </a:pathLst>
            </a:custGeom>
            <a:solidFill>
              <a:srgbClr val="FF99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24</a:t>
              </a:r>
            </a:p>
          </xdr:txBody>
        </xdr:sp>
        <xdr:sp macro="" textlink="">
          <xdr:nvSpPr>
            <xdr:cNvPr id="31" name="FR-47">
              <a:hlinkClick r:id="rId23"/>
            </xdr:cNvPr>
            <xdr:cNvSpPr>
              <a:spLocks noChangeArrowheads="1"/>
            </xdr:cNvSpPr>
          </xdr:nvSpPr>
          <xdr:spPr bwMode="auto">
            <a:xfrm>
              <a:off x="3456472" y="5321681"/>
              <a:ext cx="684883" cy="588443"/>
            </a:xfrm>
            <a:custGeom>
              <a:avLst/>
              <a:gdLst>
                <a:gd name="T0" fmla="*/ 214 w 686"/>
                <a:gd name="T1" fmla="*/ 4 h 586"/>
                <a:gd name="T2" fmla="*/ 157 w 686"/>
                <a:gd name="T3" fmla="*/ 18 h 586"/>
                <a:gd name="T4" fmla="*/ 160 w 686"/>
                <a:gd name="T5" fmla="*/ 70 h 586"/>
                <a:gd name="T6" fmla="*/ 183 w 686"/>
                <a:gd name="T7" fmla="*/ 95 h 586"/>
                <a:gd name="T8" fmla="*/ 138 w 686"/>
                <a:gd name="T9" fmla="*/ 131 h 586"/>
                <a:gd name="T10" fmla="*/ 80 w 686"/>
                <a:gd name="T11" fmla="*/ 225 h 586"/>
                <a:gd name="T12" fmla="*/ 98 w 686"/>
                <a:gd name="T13" fmla="*/ 284 h 586"/>
                <a:gd name="T14" fmla="*/ 47 w 686"/>
                <a:gd name="T15" fmla="*/ 300 h 586"/>
                <a:gd name="T16" fmla="*/ 58 w 686"/>
                <a:gd name="T17" fmla="*/ 341 h 586"/>
                <a:gd name="T18" fmla="*/ 42 w 686"/>
                <a:gd name="T19" fmla="*/ 385 h 586"/>
                <a:gd name="T20" fmla="*/ 6 w 686"/>
                <a:gd name="T21" fmla="*/ 400 h 586"/>
                <a:gd name="T22" fmla="*/ 68 w 686"/>
                <a:gd name="T23" fmla="*/ 452 h 586"/>
                <a:gd name="T24" fmla="*/ 134 w 686"/>
                <a:gd name="T25" fmla="*/ 468 h 586"/>
                <a:gd name="T26" fmla="*/ 120 w 686"/>
                <a:gd name="T27" fmla="*/ 513 h 586"/>
                <a:gd name="T28" fmla="*/ 119 w 686"/>
                <a:gd name="T29" fmla="*/ 581 h 586"/>
                <a:gd name="T30" fmla="*/ 160 w 686"/>
                <a:gd name="T31" fmla="*/ 586 h 586"/>
                <a:gd name="T32" fmla="*/ 220 w 686"/>
                <a:gd name="T33" fmla="*/ 570 h 586"/>
                <a:gd name="T34" fmla="*/ 311 w 686"/>
                <a:gd name="T35" fmla="*/ 558 h 586"/>
                <a:gd name="T36" fmla="*/ 410 w 686"/>
                <a:gd name="T37" fmla="*/ 513 h 586"/>
                <a:gd name="T38" fmla="*/ 462 w 686"/>
                <a:gd name="T39" fmla="*/ 539 h 586"/>
                <a:gd name="T40" fmla="*/ 478 w 686"/>
                <a:gd name="T41" fmla="*/ 495 h 586"/>
                <a:gd name="T42" fmla="*/ 566 w 686"/>
                <a:gd name="T43" fmla="*/ 474 h 586"/>
                <a:gd name="T44" fmla="*/ 571 w 686"/>
                <a:gd name="T45" fmla="*/ 425 h 586"/>
                <a:gd name="T46" fmla="*/ 556 w 686"/>
                <a:gd name="T47" fmla="*/ 344 h 586"/>
                <a:gd name="T48" fmla="*/ 613 w 686"/>
                <a:gd name="T49" fmla="*/ 308 h 586"/>
                <a:gd name="T50" fmla="*/ 644 w 686"/>
                <a:gd name="T51" fmla="*/ 240 h 586"/>
                <a:gd name="T52" fmla="*/ 676 w 686"/>
                <a:gd name="T53" fmla="*/ 159 h 586"/>
                <a:gd name="T54" fmla="*/ 645 w 686"/>
                <a:gd name="T55" fmla="*/ 115 h 586"/>
                <a:gd name="T56" fmla="*/ 598 w 686"/>
                <a:gd name="T57" fmla="*/ 93 h 586"/>
                <a:gd name="T58" fmla="*/ 539 w 686"/>
                <a:gd name="T59" fmla="*/ 122 h 586"/>
                <a:gd name="T60" fmla="*/ 551 w 686"/>
                <a:gd name="T61" fmla="*/ 93 h 586"/>
                <a:gd name="T62" fmla="*/ 530 w 686"/>
                <a:gd name="T63" fmla="*/ 53 h 586"/>
                <a:gd name="T64" fmla="*/ 499 w 686"/>
                <a:gd name="T65" fmla="*/ 65 h 586"/>
                <a:gd name="T66" fmla="*/ 443 w 686"/>
                <a:gd name="T67" fmla="*/ 46 h 586"/>
                <a:gd name="T68" fmla="*/ 398 w 686"/>
                <a:gd name="T69" fmla="*/ 67 h 586"/>
                <a:gd name="T70" fmla="*/ 322 w 686"/>
                <a:gd name="T71" fmla="*/ 88 h 586"/>
                <a:gd name="T72" fmla="*/ 278 w 686"/>
                <a:gd name="T73" fmla="*/ 25 h 586"/>
                <a:gd name="T74" fmla="*/ 0 w 686"/>
                <a:gd name="T75" fmla="*/ 0 h 586"/>
                <a:gd name="T76" fmla="*/ 686 w 686"/>
                <a:gd name="T77" fmla="*/ 586 h 5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T74" t="T75" r="T76" b="T77"/>
              <a:pathLst>
                <a:path h="586" w="686">
                  <a:moveTo>
                    <a:pt x="241" y="0"/>
                  </a:moveTo>
                  <a:lnTo>
                    <a:pt x="214" y="4"/>
                  </a:lnTo>
                  <a:lnTo>
                    <a:pt x="191" y="11"/>
                  </a:lnTo>
                  <a:lnTo>
                    <a:pt x="157" y="18"/>
                  </a:lnTo>
                  <a:lnTo>
                    <a:pt x="148" y="44"/>
                  </a:lnTo>
                  <a:lnTo>
                    <a:pt x="160" y="70"/>
                  </a:lnTo>
                  <a:lnTo>
                    <a:pt x="188" y="72"/>
                  </a:lnTo>
                  <a:lnTo>
                    <a:pt x="183" y="95"/>
                  </a:lnTo>
                  <a:lnTo>
                    <a:pt x="162" y="103"/>
                  </a:lnTo>
                  <a:lnTo>
                    <a:pt x="138" y="131"/>
                  </a:lnTo>
                  <a:lnTo>
                    <a:pt x="98" y="192"/>
                  </a:lnTo>
                  <a:lnTo>
                    <a:pt x="80" y="225"/>
                  </a:lnTo>
                  <a:lnTo>
                    <a:pt x="87" y="260"/>
                  </a:lnTo>
                  <a:lnTo>
                    <a:pt x="98" y="284"/>
                  </a:lnTo>
                  <a:lnTo>
                    <a:pt x="73" y="300"/>
                  </a:lnTo>
                  <a:lnTo>
                    <a:pt x="47" y="300"/>
                  </a:lnTo>
                  <a:lnTo>
                    <a:pt x="42" y="327"/>
                  </a:lnTo>
                  <a:lnTo>
                    <a:pt x="58" y="341"/>
                  </a:lnTo>
                  <a:lnTo>
                    <a:pt x="61" y="367"/>
                  </a:lnTo>
                  <a:lnTo>
                    <a:pt x="42" y="385"/>
                  </a:lnTo>
                  <a:lnTo>
                    <a:pt x="0" y="392"/>
                  </a:lnTo>
                  <a:lnTo>
                    <a:pt x="6" y="400"/>
                  </a:lnTo>
                  <a:lnTo>
                    <a:pt x="16" y="456"/>
                  </a:lnTo>
                  <a:lnTo>
                    <a:pt x="68" y="452"/>
                  </a:lnTo>
                  <a:lnTo>
                    <a:pt x="103" y="465"/>
                  </a:lnTo>
                  <a:lnTo>
                    <a:pt x="134" y="468"/>
                  </a:lnTo>
                  <a:lnTo>
                    <a:pt x="148" y="485"/>
                  </a:lnTo>
                  <a:lnTo>
                    <a:pt x="120" y="513"/>
                  </a:lnTo>
                  <a:lnTo>
                    <a:pt x="113" y="565"/>
                  </a:lnTo>
                  <a:lnTo>
                    <a:pt x="119" y="581"/>
                  </a:lnTo>
                  <a:lnTo>
                    <a:pt x="129" y="560"/>
                  </a:lnTo>
                  <a:lnTo>
                    <a:pt x="160" y="586"/>
                  </a:lnTo>
                  <a:lnTo>
                    <a:pt x="201" y="545"/>
                  </a:lnTo>
                  <a:lnTo>
                    <a:pt x="220" y="570"/>
                  </a:lnTo>
                  <a:lnTo>
                    <a:pt x="264" y="563"/>
                  </a:lnTo>
                  <a:lnTo>
                    <a:pt x="311" y="558"/>
                  </a:lnTo>
                  <a:lnTo>
                    <a:pt x="332" y="521"/>
                  </a:lnTo>
                  <a:lnTo>
                    <a:pt x="410" y="513"/>
                  </a:lnTo>
                  <a:lnTo>
                    <a:pt x="449" y="552"/>
                  </a:lnTo>
                  <a:lnTo>
                    <a:pt x="462" y="539"/>
                  </a:lnTo>
                  <a:lnTo>
                    <a:pt x="488" y="531"/>
                  </a:lnTo>
                  <a:lnTo>
                    <a:pt x="478" y="495"/>
                  </a:lnTo>
                  <a:lnTo>
                    <a:pt x="517" y="485"/>
                  </a:lnTo>
                  <a:lnTo>
                    <a:pt x="566" y="474"/>
                  </a:lnTo>
                  <a:lnTo>
                    <a:pt x="556" y="443"/>
                  </a:lnTo>
                  <a:lnTo>
                    <a:pt x="571" y="425"/>
                  </a:lnTo>
                  <a:lnTo>
                    <a:pt x="584" y="375"/>
                  </a:lnTo>
                  <a:lnTo>
                    <a:pt x="556" y="344"/>
                  </a:lnTo>
                  <a:lnTo>
                    <a:pt x="574" y="284"/>
                  </a:lnTo>
                  <a:lnTo>
                    <a:pt x="613" y="308"/>
                  </a:lnTo>
                  <a:lnTo>
                    <a:pt x="671" y="297"/>
                  </a:lnTo>
                  <a:lnTo>
                    <a:pt x="644" y="240"/>
                  </a:lnTo>
                  <a:lnTo>
                    <a:pt x="623" y="162"/>
                  </a:lnTo>
                  <a:lnTo>
                    <a:pt x="676" y="159"/>
                  </a:lnTo>
                  <a:lnTo>
                    <a:pt x="686" y="132"/>
                  </a:lnTo>
                  <a:lnTo>
                    <a:pt x="645" y="115"/>
                  </a:lnTo>
                  <a:lnTo>
                    <a:pt x="626" y="93"/>
                  </a:lnTo>
                  <a:lnTo>
                    <a:pt x="598" y="93"/>
                  </a:lnTo>
                  <a:lnTo>
                    <a:pt x="565" y="124"/>
                  </a:lnTo>
                  <a:lnTo>
                    <a:pt x="539" y="122"/>
                  </a:lnTo>
                  <a:lnTo>
                    <a:pt x="532" y="105"/>
                  </a:lnTo>
                  <a:lnTo>
                    <a:pt x="551" y="93"/>
                  </a:lnTo>
                  <a:lnTo>
                    <a:pt x="551" y="77"/>
                  </a:lnTo>
                  <a:lnTo>
                    <a:pt x="530" y="53"/>
                  </a:lnTo>
                  <a:lnTo>
                    <a:pt x="511" y="51"/>
                  </a:lnTo>
                  <a:lnTo>
                    <a:pt x="499" y="65"/>
                  </a:lnTo>
                  <a:lnTo>
                    <a:pt x="447" y="65"/>
                  </a:lnTo>
                  <a:lnTo>
                    <a:pt x="443" y="46"/>
                  </a:lnTo>
                  <a:lnTo>
                    <a:pt x="426" y="44"/>
                  </a:lnTo>
                  <a:lnTo>
                    <a:pt x="398" y="67"/>
                  </a:lnTo>
                  <a:lnTo>
                    <a:pt x="346" y="67"/>
                  </a:lnTo>
                  <a:lnTo>
                    <a:pt x="322" y="88"/>
                  </a:lnTo>
                  <a:lnTo>
                    <a:pt x="282" y="74"/>
                  </a:lnTo>
                  <a:lnTo>
                    <a:pt x="278" y="25"/>
                  </a:lnTo>
                  <a:lnTo>
                    <a:pt x="241" y="0"/>
                  </a:lnTo>
                  <a:close/>
                </a:path>
              </a:pathLst>
            </a:custGeom>
            <a:solidFill>
              <a:srgbClr val="0DCE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47</a:t>
              </a:r>
            </a:p>
          </xdr:txBody>
        </xdr:sp>
        <xdr:sp macro="" textlink="">
          <xdr:nvSpPr>
            <xdr:cNvPr id="32" name="FR-46">
              <a:hlinkClick r:id="rId24"/>
            </xdr:cNvPr>
            <xdr:cNvSpPr>
              <a:spLocks noChangeArrowheads="1"/>
            </xdr:cNvSpPr>
          </xdr:nvSpPr>
          <xdr:spPr bwMode="auto">
            <a:xfrm>
              <a:off x="4078574" y="5106708"/>
              <a:ext cx="654444" cy="633989"/>
            </a:xfrm>
            <a:custGeom>
              <a:avLst/>
              <a:gdLst>
                <a:gd name="T0" fmla="*/ 259 w 656"/>
                <a:gd name="T1" fmla="*/ 26 h 632"/>
                <a:gd name="T2" fmla="*/ 253 w 656"/>
                <a:gd name="T3" fmla="*/ 29 h 632"/>
                <a:gd name="T4" fmla="*/ 235 w 656"/>
                <a:gd name="T5" fmla="*/ 74 h 632"/>
                <a:gd name="T6" fmla="*/ 235 w 656"/>
                <a:gd name="T7" fmla="*/ 141 h 632"/>
                <a:gd name="T8" fmla="*/ 211 w 656"/>
                <a:gd name="T9" fmla="*/ 180 h 632"/>
                <a:gd name="T10" fmla="*/ 170 w 656"/>
                <a:gd name="T11" fmla="*/ 214 h 632"/>
                <a:gd name="T12" fmla="*/ 149 w 656"/>
                <a:gd name="T13" fmla="*/ 272 h 632"/>
                <a:gd name="T14" fmla="*/ 89 w 656"/>
                <a:gd name="T15" fmla="*/ 316 h 632"/>
                <a:gd name="T16" fmla="*/ 53 w 656"/>
                <a:gd name="T17" fmla="*/ 373 h 632"/>
                <a:gd name="T18" fmla="*/ 21 w 656"/>
                <a:gd name="T19" fmla="*/ 454 h 632"/>
                <a:gd name="T20" fmla="*/ 77 w 656"/>
                <a:gd name="T21" fmla="*/ 501 h 632"/>
                <a:gd name="T22" fmla="*/ 60 w 656"/>
                <a:gd name="T23" fmla="*/ 536 h 632"/>
                <a:gd name="T24" fmla="*/ 95 w 656"/>
                <a:gd name="T25" fmla="*/ 564 h 632"/>
                <a:gd name="T26" fmla="*/ 140 w 656"/>
                <a:gd name="T27" fmla="*/ 590 h 632"/>
                <a:gd name="T28" fmla="*/ 161 w 656"/>
                <a:gd name="T29" fmla="*/ 576 h 632"/>
                <a:gd name="T30" fmla="*/ 168 w 656"/>
                <a:gd name="T31" fmla="*/ 630 h 632"/>
                <a:gd name="T32" fmla="*/ 258 w 656"/>
                <a:gd name="T33" fmla="*/ 590 h 632"/>
                <a:gd name="T34" fmla="*/ 286 w 656"/>
                <a:gd name="T35" fmla="*/ 599 h 632"/>
                <a:gd name="T36" fmla="*/ 317 w 656"/>
                <a:gd name="T37" fmla="*/ 625 h 632"/>
                <a:gd name="T38" fmla="*/ 364 w 656"/>
                <a:gd name="T39" fmla="*/ 583 h 632"/>
                <a:gd name="T40" fmla="*/ 425 w 656"/>
                <a:gd name="T41" fmla="*/ 564 h 632"/>
                <a:gd name="T42" fmla="*/ 483 w 656"/>
                <a:gd name="T43" fmla="*/ 543 h 632"/>
                <a:gd name="T44" fmla="*/ 477 w 656"/>
                <a:gd name="T45" fmla="*/ 489 h 632"/>
                <a:gd name="T46" fmla="*/ 498 w 656"/>
                <a:gd name="T47" fmla="*/ 416 h 632"/>
                <a:gd name="T48" fmla="*/ 555 w 656"/>
                <a:gd name="T49" fmla="*/ 373 h 632"/>
                <a:gd name="T50" fmla="*/ 588 w 656"/>
                <a:gd name="T51" fmla="*/ 364 h 632"/>
                <a:gd name="T52" fmla="*/ 652 w 656"/>
                <a:gd name="T53" fmla="*/ 345 h 632"/>
                <a:gd name="T54" fmla="*/ 635 w 656"/>
                <a:gd name="T55" fmla="*/ 327 h 632"/>
                <a:gd name="T56" fmla="*/ 616 w 656"/>
                <a:gd name="T57" fmla="*/ 269 h 632"/>
                <a:gd name="T58" fmla="*/ 605 w 656"/>
                <a:gd name="T59" fmla="*/ 158 h 632"/>
                <a:gd name="T60" fmla="*/ 550 w 656"/>
                <a:gd name="T61" fmla="*/ 52 h 632"/>
                <a:gd name="T62" fmla="*/ 506 w 656"/>
                <a:gd name="T63" fmla="*/ 55 h 632"/>
                <a:gd name="T64" fmla="*/ 432 w 656"/>
                <a:gd name="T65" fmla="*/ 103 h 632"/>
                <a:gd name="T66" fmla="*/ 315 w 656"/>
                <a:gd name="T67" fmla="*/ 0 h 632"/>
                <a:gd name="T68" fmla="*/ 0 w 656"/>
                <a:gd name="T69" fmla="*/ 0 h 632"/>
                <a:gd name="T70" fmla="*/ 656 w 656"/>
                <a:gd name="T71" fmla="*/ 632 h 6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T68" t="T69" r="T70" b="T71"/>
              <a:pathLst>
                <a:path h="632" w="656">
                  <a:moveTo>
                    <a:pt x="315" y="0"/>
                  </a:moveTo>
                  <a:lnTo>
                    <a:pt x="259" y="26"/>
                  </a:lnTo>
                  <a:lnTo>
                    <a:pt x="251" y="27"/>
                  </a:lnTo>
                  <a:lnTo>
                    <a:pt x="253" y="29"/>
                  </a:lnTo>
                  <a:lnTo>
                    <a:pt x="235" y="45"/>
                  </a:lnTo>
                  <a:lnTo>
                    <a:pt x="235" y="74"/>
                  </a:lnTo>
                  <a:lnTo>
                    <a:pt x="258" y="99"/>
                  </a:lnTo>
                  <a:lnTo>
                    <a:pt x="235" y="141"/>
                  </a:lnTo>
                  <a:lnTo>
                    <a:pt x="214" y="154"/>
                  </a:lnTo>
                  <a:lnTo>
                    <a:pt x="211" y="180"/>
                  </a:lnTo>
                  <a:lnTo>
                    <a:pt x="167" y="186"/>
                  </a:lnTo>
                  <a:lnTo>
                    <a:pt x="170" y="214"/>
                  </a:lnTo>
                  <a:lnTo>
                    <a:pt x="185" y="219"/>
                  </a:lnTo>
                  <a:lnTo>
                    <a:pt x="149" y="272"/>
                  </a:lnTo>
                  <a:lnTo>
                    <a:pt x="92" y="277"/>
                  </a:lnTo>
                  <a:lnTo>
                    <a:pt x="89" y="316"/>
                  </a:lnTo>
                  <a:lnTo>
                    <a:pt x="65" y="339"/>
                  </a:lnTo>
                  <a:lnTo>
                    <a:pt x="53" y="373"/>
                  </a:lnTo>
                  <a:lnTo>
                    <a:pt x="0" y="376"/>
                  </a:lnTo>
                  <a:lnTo>
                    <a:pt x="21" y="454"/>
                  </a:lnTo>
                  <a:lnTo>
                    <a:pt x="43" y="502"/>
                  </a:lnTo>
                  <a:lnTo>
                    <a:pt x="77" y="501"/>
                  </a:lnTo>
                  <a:lnTo>
                    <a:pt x="79" y="514"/>
                  </a:lnTo>
                  <a:lnTo>
                    <a:pt x="60" y="536"/>
                  </a:lnTo>
                  <a:lnTo>
                    <a:pt x="74" y="564"/>
                  </a:lnTo>
                  <a:lnTo>
                    <a:pt x="95" y="564"/>
                  </a:lnTo>
                  <a:lnTo>
                    <a:pt x="119" y="590"/>
                  </a:lnTo>
                  <a:lnTo>
                    <a:pt x="140" y="590"/>
                  </a:lnTo>
                  <a:lnTo>
                    <a:pt x="157" y="571"/>
                  </a:lnTo>
                  <a:lnTo>
                    <a:pt x="161" y="576"/>
                  </a:lnTo>
                  <a:lnTo>
                    <a:pt x="161" y="599"/>
                  </a:lnTo>
                  <a:lnTo>
                    <a:pt x="168" y="630"/>
                  </a:lnTo>
                  <a:lnTo>
                    <a:pt x="218" y="632"/>
                  </a:lnTo>
                  <a:lnTo>
                    <a:pt x="258" y="590"/>
                  </a:lnTo>
                  <a:lnTo>
                    <a:pt x="279" y="588"/>
                  </a:lnTo>
                  <a:lnTo>
                    <a:pt x="286" y="599"/>
                  </a:lnTo>
                  <a:lnTo>
                    <a:pt x="298" y="625"/>
                  </a:lnTo>
                  <a:lnTo>
                    <a:pt x="317" y="625"/>
                  </a:lnTo>
                  <a:lnTo>
                    <a:pt x="324" y="578"/>
                  </a:lnTo>
                  <a:lnTo>
                    <a:pt x="364" y="583"/>
                  </a:lnTo>
                  <a:lnTo>
                    <a:pt x="388" y="555"/>
                  </a:lnTo>
                  <a:lnTo>
                    <a:pt x="425" y="564"/>
                  </a:lnTo>
                  <a:lnTo>
                    <a:pt x="482" y="538"/>
                  </a:lnTo>
                  <a:lnTo>
                    <a:pt x="483" y="543"/>
                  </a:lnTo>
                  <a:lnTo>
                    <a:pt x="501" y="524"/>
                  </a:lnTo>
                  <a:lnTo>
                    <a:pt x="477" y="489"/>
                  </a:lnTo>
                  <a:lnTo>
                    <a:pt x="468" y="442"/>
                  </a:lnTo>
                  <a:lnTo>
                    <a:pt x="498" y="416"/>
                  </a:lnTo>
                  <a:lnTo>
                    <a:pt x="513" y="420"/>
                  </a:lnTo>
                  <a:lnTo>
                    <a:pt x="555" y="373"/>
                  </a:lnTo>
                  <a:lnTo>
                    <a:pt x="578" y="376"/>
                  </a:lnTo>
                  <a:lnTo>
                    <a:pt x="588" y="364"/>
                  </a:lnTo>
                  <a:lnTo>
                    <a:pt x="635" y="364"/>
                  </a:lnTo>
                  <a:lnTo>
                    <a:pt x="652" y="345"/>
                  </a:lnTo>
                  <a:lnTo>
                    <a:pt x="656" y="330"/>
                  </a:lnTo>
                  <a:lnTo>
                    <a:pt x="635" y="327"/>
                  </a:lnTo>
                  <a:lnTo>
                    <a:pt x="650" y="283"/>
                  </a:lnTo>
                  <a:lnTo>
                    <a:pt x="616" y="269"/>
                  </a:lnTo>
                  <a:lnTo>
                    <a:pt x="650" y="191"/>
                  </a:lnTo>
                  <a:lnTo>
                    <a:pt x="605" y="158"/>
                  </a:lnTo>
                  <a:lnTo>
                    <a:pt x="590" y="62"/>
                  </a:lnTo>
                  <a:lnTo>
                    <a:pt x="550" y="52"/>
                  </a:lnTo>
                  <a:lnTo>
                    <a:pt x="520" y="81"/>
                  </a:lnTo>
                  <a:lnTo>
                    <a:pt x="506" y="55"/>
                  </a:lnTo>
                  <a:lnTo>
                    <a:pt x="462" y="99"/>
                  </a:lnTo>
                  <a:lnTo>
                    <a:pt x="432" y="103"/>
                  </a:lnTo>
                  <a:lnTo>
                    <a:pt x="381" y="29"/>
                  </a:lnTo>
                  <a:lnTo>
                    <a:pt x="315" y="0"/>
                  </a:lnTo>
                  <a:close/>
                </a:path>
              </a:pathLst>
            </a:custGeom>
            <a:solidFill>
              <a:srgbClr val="0DCE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46</a:t>
              </a:r>
            </a:p>
          </xdr:txBody>
        </xdr:sp>
        <xdr:sp macro="" textlink="">
          <xdr:nvSpPr>
            <xdr:cNvPr id="33" name="FR-09">
              <a:hlinkClick r:id="rId25"/>
            </xdr:cNvPr>
            <xdr:cNvSpPr>
              <a:spLocks noChangeArrowheads="1"/>
            </xdr:cNvSpPr>
          </xdr:nvSpPr>
          <xdr:spPr bwMode="auto">
            <a:xfrm>
              <a:off x="3970134" y="6434805"/>
              <a:ext cx="751469" cy="575691"/>
            </a:xfrm>
            <a:custGeom>
              <a:avLst/>
              <a:gdLst>
                <a:gd name="T0" fmla="*/ 288 w 752"/>
                <a:gd name="T1" fmla="*/ 0 h 572"/>
                <a:gd name="T2" fmla="*/ 271 w 752"/>
                <a:gd name="T3" fmla="*/ 11 h 572"/>
                <a:gd name="T4" fmla="*/ 264 w 752"/>
                <a:gd name="T5" fmla="*/ 26 h 572"/>
                <a:gd name="T6" fmla="*/ 297 w 752"/>
                <a:gd name="T7" fmla="*/ 49 h 572"/>
                <a:gd name="T8" fmla="*/ 307 w 752"/>
                <a:gd name="T9" fmla="*/ 66 h 572"/>
                <a:gd name="T10" fmla="*/ 300 w 752"/>
                <a:gd name="T11" fmla="*/ 80 h 572"/>
                <a:gd name="T12" fmla="*/ 243 w 752"/>
                <a:gd name="T13" fmla="*/ 85 h 572"/>
                <a:gd name="T14" fmla="*/ 227 w 752"/>
                <a:gd name="T15" fmla="*/ 108 h 572"/>
                <a:gd name="T16" fmla="*/ 229 w 752"/>
                <a:gd name="T17" fmla="*/ 115 h 572"/>
                <a:gd name="T18" fmla="*/ 250 w 752"/>
                <a:gd name="T19" fmla="*/ 122 h 572"/>
                <a:gd name="T20" fmla="*/ 262 w 752"/>
                <a:gd name="T21" fmla="*/ 139 h 572"/>
                <a:gd name="T22" fmla="*/ 248 w 752"/>
                <a:gd name="T23" fmla="*/ 162 h 572"/>
                <a:gd name="T24" fmla="*/ 231 w 752"/>
                <a:gd name="T25" fmla="*/ 160 h 572"/>
                <a:gd name="T26" fmla="*/ 205 w 752"/>
                <a:gd name="T27" fmla="*/ 136 h 572"/>
                <a:gd name="T28" fmla="*/ 175 w 752"/>
                <a:gd name="T29" fmla="*/ 127 h 572"/>
                <a:gd name="T30" fmla="*/ 144 w 752"/>
                <a:gd name="T31" fmla="*/ 129 h 572"/>
                <a:gd name="T32" fmla="*/ 90 w 752"/>
                <a:gd name="T33" fmla="*/ 162 h 572"/>
                <a:gd name="T34" fmla="*/ 92 w 752"/>
                <a:gd name="T35" fmla="*/ 207 h 572"/>
                <a:gd name="T36" fmla="*/ 106 w 752"/>
                <a:gd name="T37" fmla="*/ 217 h 572"/>
                <a:gd name="T38" fmla="*/ 97 w 752"/>
                <a:gd name="T39" fmla="*/ 252 h 572"/>
                <a:gd name="T40" fmla="*/ 35 w 752"/>
                <a:gd name="T41" fmla="*/ 268 h 572"/>
                <a:gd name="T42" fmla="*/ 12 w 752"/>
                <a:gd name="T43" fmla="*/ 297 h 572"/>
                <a:gd name="T44" fmla="*/ 12 w 752"/>
                <a:gd name="T45" fmla="*/ 344 h 572"/>
                <a:gd name="T46" fmla="*/ 22 w 752"/>
                <a:gd name="T47" fmla="*/ 358 h 572"/>
                <a:gd name="T48" fmla="*/ 0 w 752"/>
                <a:gd name="T49" fmla="*/ 378 h 572"/>
                <a:gd name="T50" fmla="*/ 14 w 752"/>
                <a:gd name="T51" fmla="*/ 386 h 572"/>
                <a:gd name="T52" fmla="*/ 94 w 752"/>
                <a:gd name="T53" fmla="*/ 402 h 572"/>
                <a:gd name="T54" fmla="*/ 128 w 752"/>
                <a:gd name="T55" fmla="*/ 402 h 572"/>
                <a:gd name="T56" fmla="*/ 173 w 752"/>
                <a:gd name="T57" fmla="*/ 459 h 572"/>
                <a:gd name="T58" fmla="*/ 285 w 752"/>
                <a:gd name="T59" fmla="*/ 454 h 572"/>
                <a:gd name="T60" fmla="*/ 329 w 752"/>
                <a:gd name="T61" fmla="*/ 524 h 572"/>
                <a:gd name="T62" fmla="*/ 368 w 752"/>
                <a:gd name="T63" fmla="*/ 508 h 572"/>
                <a:gd name="T64" fmla="*/ 483 w 752"/>
                <a:gd name="T65" fmla="*/ 524 h 572"/>
                <a:gd name="T66" fmla="*/ 491 w 752"/>
                <a:gd name="T67" fmla="*/ 572 h 572"/>
                <a:gd name="T68" fmla="*/ 572 w 752"/>
                <a:gd name="T69" fmla="*/ 553 h 572"/>
                <a:gd name="T70" fmla="*/ 601 w 752"/>
                <a:gd name="T71" fmla="*/ 528 h 572"/>
                <a:gd name="T72" fmla="*/ 645 w 752"/>
                <a:gd name="T73" fmla="*/ 516 h 572"/>
                <a:gd name="T74" fmla="*/ 656 w 752"/>
                <a:gd name="T75" fmla="*/ 494 h 572"/>
                <a:gd name="T76" fmla="*/ 752 w 752"/>
                <a:gd name="T77" fmla="*/ 487 h 572"/>
                <a:gd name="T78" fmla="*/ 693 w 752"/>
                <a:gd name="T79" fmla="*/ 417 h 572"/>
                <a:gd name="T80" fmla="*/ 645 w 752"/>
                <a:gd name="T81" fmla="*/ 443 h 572"/>
                <a:gd name="T82" fmla="*/ 561 w 752"/>
                <a:gd name="T83" fmla="*/ 373 h 572"/>
                <a:gd name="T84" fmla="*/ 579 w 752"/>
                <a:gd name="T85" fmla="*/ 347 h 572"/>
                <a:gd name="T86" fmla="*/ 645 w 752"/>
                <a:gd name="T87" fmla="*/ 347 h 572"/>
                <a:gd name="T88" fmla="*/ 638 w 752"/>
                <a:gd name="T89" fmla="*/ 285 h 572"/>
                <a:gd name="T90" fmla="*/ 638 w 752"/>
                <a:gd name="T91" fmla="*/ 237 h 572"/>
                <a:gd name="T92" fmla="*/ 627 w 752"/>
                <a:gd name="T93" fmla="*/ 148 h 572"/>
                <a:gd name="T94" fmla="*/ 498 w 752"/>
                <a:gd name="T95" fmla="*/ 86 h 572"/>
                <a:gd name="T96" fmla="*/ 505 w 752"/>
                <a:gd name="T97" fmla="*/ 63 h 572"/>
                <a:gd name="T98" fmla="*/ 481 w 752"/>
                <a:gd name="T99" fmla="*/ 36 h 572"/>
                <a:gd name="T100" fmla="*/ 460 w 752"/>
                <a:gd name="T101" fmla="*/ 45 h 572"/>
                <a:gd name="T102" fmla="*/ 432 w 752"/>
                <a:gd name="T103" fmla="*/ 49 h 572"/>
                <a:gd name="T104" fmla="*/ 380 w 752"/>
                <a:gd name="T105" fmla="*/ 26 h 572"/>
                <a:gd name="T106" fmla="*/ 365 w 752"/>
                <a:gd name="T107" fmla="*/ 21 h 572"/>
                <a:gd name="T108" fmla="*/ 387 w 752"/>
                <a:gd name="T109" fmla="*/ 47 h 572"/>
                <a:gd name="T110" fmla="*/ 378 w 752"/>
                <a:gd name="T111" fmla="*/ 68 h 572"/>
                <a:gd name="T112" fmla="*/ 333 w 752"/>
                <a:gd name="T113" fmla="*/ 63 h 572"/>
                <a:gd name="T114" fmla="*/ 330 w 752"/>
                <a:gd name="T115" fmla="*/ 40 h 572"/>
                <a:gd name="T116" fmla="*/ 304 w 752"/>
                <a:gd name="T117" fmla="*/ 4 h 572"/>
                <a:gd name="T118" fmla="*/ 288 w 752"/>
                <a:gd name="T119" fmla="*/ 0 h 572"/>
                <a:gd name="T120" fmla="*/ 0 w 752"/>
                <a:gd name="T121" fmla="*/ 0 h 572"/>
                <a:gd name="T122" fmla="*/ 752 w 752"/>
                <a:gd name="T123" fmla="*/ 572 h 5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</a:cxnLst>
              <a:rect l="T120" t="T121" r="T122" b="T123"/>
              <a:pathLst>
                <a:path h="572" w="752">
                  <a:moveTo>
                    <a:pt x="288" y="0"/>
                  </a:moveTo>
                  <a:lnTo>
                    <a:pt x="271" y="11"/>
                  </a:lnTo>
                  <a:lnTo>
                    <a:pt x="264" y="26"/>
                  </a:lnTo>
                  <a:lnTo>
                    <a:pt x="297" y="49"/>
                  </a:lnTo>
                  <a:lnTo>
                    <a:pt x="307" y="66"/>
                  </a:lnTo>
                  <a:lnTo>
                    <a:pt x="300" y="80"/>
                  </a:lnTo>
                  <a:lnTo>
                    <a:pt x="243" y="85"/>
                  </a:lnTo>
                  <a:lnTo>
                    <a:pt x="227" y="108"/>
                  </a:lnTo>
                  <a:lnTo>
                    <a:pt x="229" y="115"/>
                  </a:lnTo>
                  <a:lnTo>
                    <a:pt x="250" y="122"/>
                  </a:lnTo>
                  <a:lnTo>
                    <a:pt x="262" y="139"/>
                  </a:lnTo>
                  <a:lnTo>
                    <a:pt x="248" y="162"/>
                  </a:lnTo>
                  <a:lnTo>
                    <a:pt x="231" y="160"/>
                  </a:lnTo>
                  <a:lnTo>
                    <a:pt x="205" y="136"/>
                  </a:lnTo>
                  <a:lnTo>
                    <a:pt x="175" y="127"/>
                  </a:lnTo>
                  <a:lnTo>
                    <a:pt x="144" y="129"/>
                  </a:lnTo>
                  <a:lnTo>
                    <a:pt x="90" y="162"/>
                  </a:lnTo>
                  <a:lnTo>
                    <a:pt x="92" y="207"/>
                  </a:lnTo>
                  <a:lnTo>
                    <a:pt x="106" y="217"/>
                  </a:lnTo>
                  <a:lnTo>
                    <a:pt x="97" y="252"/>
                  </a:lnTo>
                  <a:lnTo>
                    <a:pt x="35" y="268"/>
                  </a:lnTo>
                  <a:lnTo>
                    <a:pt x="12" y="297"/>
                  </a:lnTo>
                  <a:lnTo>
                    <a:pt x="12" y="344"/>
                  </a:lnTo>
                  <a:lnTo>
                    <a:pt x="22" y="358"/>
                  </a:lnTo>
                  <a:lnTo>
                    <a:pt x="0" y="378"/>
                  </a:lnTo>
                  <a:lnTo>
                    <a:pt x="14" y="386"/>
                  </a:lnTo>
                  <a:lnTo>
                    <a:pt x="94" y="402"/>
                  </a:lnTo>
                  <a:lnTo>
                    <a:pt x="128" y="402"/>
                  </a:lnTo>
                  <a:lnTo>
                    <a:pt x="173" y="459"/>
                  </a:lnTo>
                  <a:lnTo>
                    <a:pt x="285" y="454"/>
                  </a:lnTo>
                  <a:lnTo>
                    <a:pt x="329" y="524"/>
                  </a:lnTo>
                  <a:lnTo>
                    <a:pt x="368" y="508"/>
                  </a:lnTo>
                  <a:lnTo>
                    <a:pt x="483" y="524"/>
                  </a:lnTo>
                  <a:lnTo>
                    <a:pt x="491" y="572"/>
                  </a:lnTo>
                  <a:lnTo>
                    <a:pt x="572" y="553"/>
                  </a:lnTo>
                  <a:lnTo>
                    <a:pt x="601" y="528"/>
                  </a:lnTo>
                  <a:lnTo>
                    <a:pt x="645" y="516"/>
                  </a:lnTo>
                  <a:lnTo>
                    <a:pt x="656" y="494"/>
                  </a:lnTo>
                  <a:lnTo>
                    <a:pt x="752" y="487"/>
                  </a:lnTo>
                  <a:lnTo>
                    <a:pt x="693" y="417"/>
                  </a:lnTo>
                  <a:lnTo>
                    <a:pt x="645" y="443"/>
                  </a:lnTo>
                  <a:lnTo>
                    <a:pt x="561" y="373"/>
                  </a:lnTo>
                  <a:lnTo>
                    <a:pt x="579" y="347"/>
                  </a:lnTo>
                  <a:lnTo>
                    <a:pt x="645" y="347"/>
                  </a:lnTo>
                  <a:lnTo>
                    <a:pt x="638" y="285"/>
                  </a:lnTo>
                  <a:lnTo>
                    <a:pt x="638" y="237"/>
                  </a:lnTo>
                  <a:lnTo>
                    <a:pt x="627" y="148"/>
                  </a:lnTo>
                  <a:lnTo>
                    <a:pt x="498" y="86"/>
                  </a:lnTo>
                  <a:lnTo>
                    <a:pt x="505" y="63"/>
                  </a:lnTo>
                  <a:lnTo>
                    <a:pt x="481" y="36"/>
                  </a:lnTo>
                  <a:lnTo>
                    <a:pt x="460" y="45"/>
                  </a:lnTo>
                  <a:lnTo>
                    <a:pt x="432" y="49"/>
                  </a:lnTo>
                  <a:lnTo>
                    <a:pt x="380" y="26"/>
                  </a:lnTo>
                  <a:lnTo>
                    <a:pt x="365" y="21"/>
                  </a:lnTo>
                  <a:lnTo>
                    <a:pt x="387" y="47"/>
                  </a:lnTo>
                  <a:lnTo>
                    <a:pt x="378" y="68"/>
                  </a:lnTo>
                  <a:lnTo>
                    <a:pt x="333" y="63"/>
                  </a:lnTo>
                  <a:lnTo>
                    <a:pt x="330" y="40"/>
                  </a:lnTo>
                  <a:lnTo>
                    <a:pt x="304" y="4"/>
                  </a:lnTo>
                  <a:lnTo>
                    <a:pt x="288" y="0"/>
                  </a:lnTo>
                  <a:close/>
                </a:path>
              </a:pathLst>
            </a:custGeom>
            <a:solidFill>
              <a:srgbClr val="9933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09</a:t>
              </a:r>
            </a:p>
          </xdr:txBody>
        </xdr:sp>
        <xdr:sp macro="" textlink="">
          <xdr:nvSpPr>
            <xdr:cNvPr id="34" name="FR-32">
              <a:hlinkClick r:id="rId26"/>
            </xdr:cNvPr>
            <xdr:cNvSpPr>
              <a:spLocks noChangeArrowheads="1"/>
            </xdr:cNvSpPr>
          </xdr:nvSpPr>
          <xdr:spPr bwMode="auto">
            <a:xfrm>
              <a:off x="3370862" y="5837253"/>
              <a:ext cx="816152" cy="597553"/>
            </a:xfrm>
            <a:custGeom>
              <a:avLst/>
              <a:gdLst>
                <a:gd name="T0" fmla="*/ 417 w 818"/>
                <a:gd name="T1" fmla="*/ 8 h 595"/>
                <a:gd name="T2" fmla="*/ 349 w 818"/>
                <a:gd name="T3" fmla="*/ 50 h 595"/>
                <a:gd name="T4" fmla="*/ 286 w 818"/>
                <a:gd name="T5" fmla="*/ 32 h 595"/>
                <a:gd name="T6" fmla="*/ 214 w 818"/>
                <a:gd name="T7" fmla="*/ 47 h 595"/>
                <a:gd name="T8" fmla="*/ 198 w 818"/>
                <a:gd name="T9" fmla="*/ 120 h 595"/>
                <a:gd name="T10" fmla="*/ 156 w 818"/>
                <a:gd name="T11" fmla="*/ 110 h 595"/>
                <a:gd name="T12" fmla="*/ 107 w 818"/>
                <a:gd name="T13" fmla="*/ 102 h 595"/>
                <a:gd name="T14" fmla="*/ 52 w 818"/>
                <a:gd name="T15" fmla="*/ 97 h 595"/>
                <a:gd name="T16" fmla="*/ 57 w 818"/>
                <a:gd name="T17" fmla="*/ 180 h 595"/>
                <a:gd name="T18" fmla="*/ 44 w 818"/>
                <a:gd name="T19" fmla="*/ 245 h 595"/>
                <a:gd name="T20" fmla="*/ 0 w 818"/>
                <a:gd name="T21" fmla="*/ 328 h 595"/>
                <a:gd name="T22" fmla="*/ 87 w 818"/>
                <a:gd name="T23" fmla="*/ 370 h 595"/>
                <a:gd name="T24" fmla="*/ 153 w 818"/>
                <a:gd name="T25" fmla="*/ 356 h 595"/>
                <a:gd name="T26" fmla="*/ 181 w 818"/>
                <a:gd name="T27" fmla="*/ 417 h 595"/>
                <a:gd name="T28" fmla="*/ 226 w 818"/>
                <a:gd name="T29" fmla="*/ 460 h 595"/>
                <a:gd name="T30" fmla="*/ 228 w 818"/>
                <a:gd name="T31" fmla="*/ 490 h 595"/>
                <a:gd name="T32" fmla="*/ 247 w 818"/>
                <a:gd name="T33" fmla="*/ 518 h 595"/>
                <a:gd name="T34" fmla="*/ 285 w 818"/>
                <a:gd name="T35" fmla="*/ 540 h 595"/>
                <a:gd name="T36" fmla="*/ 325 w 818"/>
                <a:gd name="T37" fmla="*/ 530 h 595"/>
                <a:gd name="T38" fmla="*/ 367 w 818"/>
                <a:gd name="T39" fmla="*/ 551 h 595"/>
                <a:gd name="T40" fmla="*/ 441 w 818"/>
                <a:gd name="T41" fmla="*/ 570 h 595"/>
                <a:gd name="T42" fmla="*/ 492 w 818"/>
                <a:gd name="T43" fmla="*/ 589 h 595"/>
                <a:gd name="T44" fmla="*/ 565 w 818"/>
                <a:gd name="T45" fmla="*/ 514 h 595"/>
                <a:gd name="T46" fmla="*/ 690 w 818"/>
                <a:gd name="T47" fmla="*/ 547 h 595"/>
                <a:gd name="T48" fmla="*/ 721 w 818"/>
                <a:gd name="T49" fmla="*/ 474 h 595"/>
                <a:gd name="T50" fmla="*/ 794 w 818"/>
                <a:gd name="T51" fmla="*/ 398 h 595"/>
                <a:gd name="T52" fmla="*/ 811 w 818"/>
                <a:gd name="T53" fmla="*/ 367 h 595"/>
                <a:gd name="T54" fmla="*/ 778 w 818"/>
                <a:gd name="T55" fmla="*/ 342 h 595"/>
                <a:gd name="T56" fmla="*/ 728 w 818"/>
                <a:gd name="T57" fmla="*/ 311 h 595"/>
                <a:gd name="T58" fmla="*/ 690 w 818"/>
                <a:gd name="T59" fmla="*/ 250 h 595"/>
                <a:gd name="T60" fmla="*/ 657 w 818"/>
                <a:gd name="T61" fmla="*/ 235 h 595"/>
                <a:gd name="T62" fmla="*/ 667 w 818"/>
                <a:gd name="T63" fmla="*/ 195 h 595"/>
                <a:gd name="T64" fmla="*/ 648 w 818"/>
                <a:gd name="T65" fmla="*/ 144 h 595"/>
                <a:gd name="T66" fmla="*/ 579 w 818"/>
                <a:gd name="T67" fmla="*/ 125 h 595"/>
                <a:gd name="T68" fmla="*/ 608 w 818"/>
                <a:gd name="T69" fmla="*/ 73 h 595"/>
                <a:gd name="T70" fmla="*/ 638 w 818"/>
                <a:gd name="T71" fmla="*/ 35 h 595"/>
                <a:gd name="T72" fmla="*/ 603 w 818"/>
                <a:gd name="T73" fmla="*/ 35 h 595"/>
                <a:gd name="T74" fmla="*/ 553 w 818"/>
                <a:gd name="T75" fmla="*/ 24 h 595"/>
                <a:gd name="T76" fmla="*/ 534 w 818"/>
                <a:gd name="T77" fmla="*/ 39 h 595"/>
                <a:gd name="T78" fmla="*/ 0 w 818"/>
                <a:gd name="T79" fmla="*/ 0 h 595"/>
                <a:gd name="T80" fmla="*/ 818 w 818"/>
                <a:gd name="T81" fmla="*/ 595 h 5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</a:cxnLst>
              <a:rect l="T78" t="T79" r="T80" b="T81"/>
              <a:pathLst>
                <a:path h="595" w="818">
                  <a:moveTo>
                    <a:pt x="495" y="0"/>
                  </a:moveTo>
                  <a:lnTo>
                    <a:pt x="417" y="8"/>
                  </a:lnTo>
                  <a:lnTo>
                    <a:pt x="396" y="45"/>
                  </a:lnTo>
                  <a:lnTo>
                    <a:pt x="349" y="50"/>
                  </a:lnTo>
                  <a:lnTo>
                    <a:pt x="305" y="57"/>
                  </a:lnTo>
                  <a:lnTo>
                    <a:pt x="286" y="32"/>
                  </a:lnTo>
                  <a:lnTo>
                    <a:pt x="245" y="73"/>
                  </a:lnTo>
                  <a:lnTo>
                    <a:pt x="214" y="47"/>
                  </a:lnTo>
                  <a:lnTo>
                    <a:pt x="196" y="86"/>
                  </a:lnTo>
                  <a:lnTo>
                    <a:pt x="198" y="120"/>
                  </a:lnTo>
                  <a:lnTo>
                    <a:pt x="169" y="128"/>
                  </a:lnTo>
                  <a:lnTo>
                    <a:pt x="156" y="110"/>
                  </a:lnTo>
                  <a:lnTo>
                    <a:pt x="143" y="70"/>
                  </a:lnTo>
                  <a:lnTo>
                    <a:pt x="107" y="102"/>
                  </a:lnTo>
                  <a:lnTo>
                    <a:pt x="81" y="91"/>
                  </a:lnTo>
                  <a:lnTo>
                    <a:pt x="52" y="97"/>
                  </a:lnTo>
                  <a:lnTo>
                    <a:pt x="26" y="128"/>
                  </a:lnTo>
                  <a:lnTo>
                    <a:pt x="57" y="180"/>
                  </a:lnTo>
                  <a:lnTo>
                    <a:pt x="36" y="201"/>
                  </a:lnTo>
                  <a:lnTo>
                    <a:pt x="44" y="245"/>
                  </a:lnTo>
                  <a:lnTo>
                    <a:pt x="18" y="279"/>
                  </a:lnTo>
                  <a:lnTo>
                    <a:pt x="0" y="328"/>
                  </a:lnTo>
                  <a:lnTo>
                    <a:pt x="21" y="365"/>
                  </a:lnTo>
                  <a:lnTo>
                    <a:pt x="87" y="370"/>
                  </a:lnTo>
                  <a:lnTo>
                    <a:pt x="113" y="356"/>
                  </a:lnTo>
                  <a:lnTo>
                    <a:pt x="153" y="356"/>
                  </a:lnTo>
                  <a:lnTo>
                    <a:pt x="151" y="400"/>
                  </a:lnTo>
                  <a:lnTo>
                    <a:pt x="181" y="417"/>
                  </a:lnTo>
                  <a:lnTo>
                    <a:pt x="212" y="422"/>
                  </a:lnTo>
                  <a:lnTo>
                    <a:pt x="226" y="460"/>
                  </a:lnTo>
                  <a:lnTo>
                    <a:pt x="233" y="467"/>
                  </a:lnTo>
                  <a:lnTo>
                    <a:pt x="228" y="490"/>
                  </a:lnTo>
                  <a:lnTo>
                    <a:pt x="219" y="500"/>
                  </a:lnTo>
                  <a:lnTo>
                    <a:pt x="247" y="518"/>
                  </a:lnTo>
                  <a:lnTo>
                    <a:pt x="249" y="540"/>
                  </a:lnTo>
                  <a:lnTo>
                    <a:pt x="285" y="540"/>
                  </a:lnTo>
                  <a:lnTo>
                    <a:pt x="294" y="530"/>
                  </a:lnTo>
                  <a:lnTo>
                    <a:pt x="325" y="530"/>
                  </a:lnTo>
                  <a:lnTo>
                    <a:pt x="334" y="551"/>
                  </a:lnTo>
                  <a:lnTo>
                    <a:pt x="367" y="551"/>
                  </a:lnTo>
                  <a:lnTo>
                    <a:pt x="377" y="570"/>
                  </a:lnTo>
                  <a:lnTo>
                    <a:pt x="441" y="570"/>
                  </a:lnTo>
                  <a:lnTo>
                    <a:pt x="488" y="595"/>
                  </a:lnTo>
                  <a:lnTo>
                    <a:pt x="492" y="589"/>
                  </a:lnTo>
                  <a:lnTo>
                    <a:pt x="518" y="575"/>
                  </a:lnTo>
                  <a:lnTo>
                    <a:pt x="565" y="514"/>
                  </a:lnTo>
                  <a:lnTo>
                    <a:pt x="653" y="521"/>
                  </a:lnTo>
                  <a:lnTo>
                    <a:pt x="690" y="547"/>
                  </a:lnTo>
                  <a:lnTo>
                    <a:pt x="702" y="530"/>
                  </a:lnTo>
                  <a:lnTo>
                    <a:pt x="721" y="474"/>
                  </a:lnTo>
                  <a:lnTo>
                    <a:pt x="744" y="420"/>
                  </a:lnTo>
                  <a:lnTo>
                    <a:pt x="794" y="398"/>
                  </a:lnTo>
                  <a:lnTo>
                    <a:pt x="818" y="389"/>
                  </a:lnTo>
                  <a:lnTo>
                    <a:pt x="811" y="367"/>
                  </a:lnTo>
                  <a:lnTo>
                    <a:pt x="787" y="365"/>
                  </a:lnTo>
                  <a:lnTo>
                    <a:pt x="778" y="342"/>
                  </a:lnTo>
                  <a:lnTo>
                    <a:pt x="758" y="342"/>
                  </a:lnTo>
                  <a:lnTo>
                    <a:pt x="728" y="311"/>
                  </a:lnTo>
                  <a:lnTo>
                    <a:pt x="730" y="290"/>
                  </a:lnTo>
                  <a:lnTo>
                    <a:pt x="690" y="250"/>
                  </a:lnTo>
                  <a:lnTo>
                    <a:pt x="683" y="224"/>
                  </a:lnTo>
                  <a:lnTo>
                    <a:pt x="657" y="235"/>
                  </a:lnTo>
                  <a:lnTo>
                    <a:pt x="650" y="221"/>
                  </a:lnTo>
                  <a:lnTo>
                    <a:pt x="667" y="195"/>
                  </a:lnTo>
                  <a:lnTo>
                    <a:pt x="648" y="177"/>
                  </a:lnTo>
                  <a:lnTo>
                    <a:pt x="648" y="144"/>
                  </a:lnTo>
                  <a:lnTo>
                    <a:pt x="631" y="127"/>
                  </a:lnTo>
                  <a:lnTo>
                    <a:pt x="579" y="125"/>
                  </a:lnTo>
                  <a:lnTo>
                    <a:pt x="579" y="94"/>
                  </a:lnTo>
                  <a:lnTo>
                    <a:pt x="608" y="73"/>
                  </a:lnTo>
                  <a:lnTo>
                    <a:pt x="608" y="49"/>
                  </a:lnTo>
                  <a:lnTo>
                    <a:pt x="638" y="35"/>
                  </a:lnTo>
                  <a:lnTo>
                    <a:pt x="622" y="26"/>
                  </a:lnTo>
                  <a:lnTo>
                    <a:pt x="603" y="35"/>
                  </a:lnTo>
                  <a:lnTo>
                    <a:pt x="565" y="35"/>
                  </a:lnTo>
                  <a:lnTo>
                    <a:pt x="553" y="24"/>
                  </a:lnTo>
                  <a:lnTo>
                    <a:pt x="547" y="26"/>
                  </a:lnTo>
                  <a:lnTo>
                    <a:pt x="534" y="39"/>
                  </a:lnTo>
                  <a:lnTo>
                    <a:pt x="495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32</a:t>
              </a:r>
            </a:p>
          </xdr:txBody>
        </xdr:sp>
        <xdr:sp macro="" textlink="">
          <xdr:nvSpPr>
            <xdr:cNvPr id="35" name="FR-31">
              <a:hlinkClick r:id="rId27"/>
            </xdr:cNvPr>
            <xdr:cNvSpPr>
              <a:spLocks noChangeArrowheads="1"/>
            </xdr:cNvSpPr>
          </xdr:nvSpPr>
          <xdr:spPr bwMode="auto">
            <a:xfrm>
              <a:off x="3764669" y="5979354"/>
              <a:ext cx="871323" cy="927300"/>
            </a:xfrm>
            <a:custGeom>
              <a:avLst/>
              <a:gdLst>
                <a:gd name="T0" fmla="*/ 559 w 873"/>
                <a:gd name="T1" fmla="*/ 14 h 923"/>
                <a:gd name="T2" fmla="*/ 533 w 873"/>
                <a:gd name="T3" fmla="*/ 17 h 923"/>
                <a:gd name="T4" fmla="*/ 502 w 873"/>
                <a:gd name="T5" fmla="*/ 38 h 923"/>
                <a:gd name="T6" fmla="*/ 509 w 873"/>
                <a:gd name="T7" fmla="*/ 57 h 923"/>
                <a:gd name="T8" fmla="*/ 434 w 873"/>
                <a:gd name="T9" fmla="*/ 99 h 923"/>
                <a:gd name="T10" fmla="*/ 385 w 873"/>
                <a:gd name="T11" fmla="*/ 69 h 923"/>
                <a:gd name="T12" fmla="*/ 297 w 873"/>
                <a:gd name="T13" fmla="*/ 80 h 923"/>
                <a:gd name="T14" fmla="*/ 297 w 873"/>
                <a:gd name="T15" fmla="*/ 109 h 923"/>
                <a:gd name="T16" fmla="*/ 335 w 873"/>
                <a:gd name="T17" fmla="*/ 170 h 923"/>
                <a:gd name="T18" fmla="*/ 385 w 873"/>
                <a:gd name="T19" fmla="*/ 201 h 923"/>
                <a:gd name="T20" fmla="*/ 418 w 873"/>
                <a:gd name="T21" fmla="*/ 226 h 923"/>
                <a:gd name="T22" fmla="*/ 401 w 873"/>
                <a:gd name="T23" fmla="*/ 257 h 923"/>
                <a:gd name="T24" fmla="*/ 328 w 873"/>
                <a:gd name="T25" fmla="*/ 333 h 923"/>
                <a:gd name="T26" fmla="*/ 297 w 873"/>
                <a:gd name="T27" fmla="*/ 406 h 923"/>
                <a:gd name="T28" fmla="*/ 172 w 873"/>
                <a:gd name="T29" fmla="*/ 373 h 923"/>
                <a:gd name="T30" fmla="*/ 99 w 873"/>
                <a:gd name="T31" fmla="*/ 448 h 923"/>
                <a:gd name="T32" fmla="*/ 64 w 873"/>
                <a:gd name="T33" fmla="*/ 500 h 923"/>
                <a:gd name="T34" fmla="*/ 33 w 873"/>
                <a:gd name="T35" fmla="*/ 528 h 923"/>
                <a:gd name="T36" fmla="*/ 7 w 873"/>
                <a:gd name="T37" fmla="*/ 589 h 923"/>
                <a:gd name="T38" fmla="*/ 57 w 873"/>
                <a:gd name="T39" fmla="*/ 651 h 923"/>
                <a:gd name="T40" fmla="*/ 71 w 873"/>
                <a:gd name="T41" fmla="*/ 665 h 923"/>
                <a:gd name="T42" fmla="*/ 97 w 873"/>
                <a:gd name="T43" fmla="*/ 726 h 923"/>
                <a:gd name="T44" fmla="*/ 66 w 873"/>
                <a:gd name="T45" fmla="*/ 771 h 923"/>
                <a:gd name="T46" fmla="*/ 26 w 873"/>
                <a:gd name="T47" fmla="*/ 776 h 923"/>
                <a:gd name="T48" fmla="*/ 3 w 873"/>
                <a:gd name="T49" fmla="*/ 916 h 923"/>
                <a:gd name="T50" fmla="*/ 115 w 873"/>
                <a:gd name="T51" fmla="*/ 795 h 923"/>
                <a:gd name="T52" fmla="*/ 205 w 873"/>
                <a:gd name="T53" fmla="*/ 831 h 923"/>
                <a:gd name="T54" fmla="*/ 217 w 873"/>
                <a:gd name="T55" fmla="*/ 797 h 923"/>
                <a:gd name="T56" fmla="*/ 240 w 873"/>
                <a:gd name="T57" fmla="*/ 721 h 923"/>
                <a:gd name="T58" fmla="*/ 311 w 873"/>
                <a:gd name="T59" fmla="*/ 670 h 923"/>
                <a:gd name="T60" fmla="*/ 295 w 873"/>
                <a:gd name="T61" fmla="*/ 615 h 923"/>
                <a:gd name="T62" fmla="*/ 380 w 873"/>
                <a:gd name="T63" fmla="*/ 580 h 923"/>
                <a:gd name="T64" fmla="*/ 436 w 873"/>
                <a:gd name="T65" fmla="*/ 613 h 923"/>
                <a:gd name="T66" fmla="*/ 467 w 873"/>
                <a:gd name="T67" fmla="*/ 592 h 923"/>
                <a:gd name="T68" fmla="*/ 434 w 873"/>
                <a:gd name="T69" fmla="*/ 568 h 923"/>
                <a:gd name="T70" fmla="*/ 448 w 873"/>
                <a:gd name="T71" fmla="*/ 538 h 923"/>
                <a:gd name="T72" fmla="*/ 512 w 873"/>
                <a:gd name="T73" fmla="*/ 519 h 923"/>
                <a:gd name="T74" fmla="*/ 469 w 873"/>
                <a:gd name="T75" fmla="*/ 479 h 923"/>
                <a:gd name="T76" fmla="*/ 493 w 873"/>
                <a:gd name="T77" fmla="*/ 453 h 923"/>
                <a:gd name="T78" fmla="*/ 535 w 873"/>
                <a:gd name="T79" fmla="*/ 493 h 923"/>
                <a:gd name="T80" fmla="*/ 583 w 873"/>
                <a:gd name="T81" fmla="*/ 521 h 923"/>
                <a:gd name="T82" fmla="*/ 570 w 873"/>
                <a:gd name="T83" fmla="*/ 474 h 923"/>
                <a:gd name="T84" fmla="*/ 637 w 873"/>
                <a:gd name="T85" fmla="*/ 502 h 923"/>
                <a:gd name="T86" fmla="*/ 686 w 873"/>
                <a:gd name="T87" fmla="*/ 489 h 923"/>
                <a:gd name="T88" fmla="*/ 714 w 873"/>
                <a:gd name="T89" fmla="*/ 469 h 923"/>
                <a:gd name="T90" fmla="*/ 762 w 873"/>
                <a:gd name="T91" fmla="*/ 410 h 923"/>
                <a:gd name="T92" fmla="*/ 788 w 873"/>
                <a:gd name="T93" fmla="*/ 351 h 923"/>
                <a:gd name="T94" fmla="*/ 861 w 873"/>
                <a:gd name="T95" fmla="*/ 366 h 923"/>
                <a:gd name="T96" fmla="*/ 873 w 873"/>
                <a:gd name="T97" fmla="*/ 347 h 923"/>
                <a:gd name="T98" fmla="*/ 844 w 873"/>
                <a:gd name="T99" fmla="*/ 319 h 923"/>
                <a:gd name="T100" fmla="*/ 778 w 873"/>
                <a:gd name="T101" fmla="*/ 271 h 923"/>
                <a:gd name="T102" fmla="*/ 705 w 873"/>
                <a:gd name="T103" fmla="*/ 229 h 923"/>
                <a:gd name="T104" fmla="*/ 710 w 873"/>
                <a:gd name="T105" fmla="*/ 201 h 923"/>
                <a:gd name="T106" fmla="*/ 691 w 873"/>
                <a:gd name="T107" fmla="*/ 154 h 923"/>
                <a:gd name="T108" fmla="*/ 665 w 873"/>
                <a:gd name="T109" fmla="*/ 83 h 923"/>
                <a:gd name="T110" fmla="*/ 630 w 873"/>
                <a:gd name="T111" fmla="*/ 45 h 923"/>
                <a:gd name="T112" fmla="*/ 597 w 873"/>
                <a:gd name="T113" fmla="*/ 0 h 923"/>
                <a:gd name="T114" fmla="*/ 0 w 873"/>
                <a:gd name="T115" fmla="*/ 0 h 923"/>
                <a:gd name="T116" fmla="*/ 873 w 873"/>
                <a:gd name="T117" fmla="*/ 923 h 9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T114" t="T115" r="T116" b="T117"/>
              <a:pathLst>
                <a:path h="923" w="873">
                  <a:moveTo>
                    <a:pt x="597" y="0"/>
                  </a:moveTo>
                  <a:lnTo>
                    <a:pt x="559" y="14"/>
                  </a:lnTo>
                  <a:lnTo>
                    <a:pt x="547" y="33"/>
                  </a:lnTo>
                  <a:lnTo>
                    <a:pt x="533" y="17"/>
                  </a:lnTo>
                  <a:lnTo>
                    <a:pt x="507" y="14"/>
                  </a:lnTo>
                  <a:lnTo>
                    <a:pt x="502" y="38"/>
                  </a:lnTo>
                  <a:lnTo>
                    <a:pt x="486" y="45"/>
                  </a:lnTo>
                  <a:lnTo>
                    <a:pt x="509" y="57"/>
                  </a:lnTo>
                  <a:lnTo>
                    <a:pt x="493" y="83"/>
                  </a:lnTo>
                  <a:lnTo>
                    <a:pt x="434" y="99"/>
                  </a:lnTo>
                  <a:lnTo>
                    <a:pt x="408" y="69"/>
                  </a:lnTo>
                  <a:lnTo>
                    <a:pt x="385" y="69"/>
                  </a:lnTo>
                  <a:lnTo>
                    <a:pt x="365" y="80"/>
                  </a:lnTo>
                  <a:lnTo>
                    <a:pt x="297" y="80"/>
                  </a:lnTo>
                  <a:lnTo>
                    <a:pt x="290" y="83"/>
                  </a:lnTo>
                  <a:lnTo>
                    <a:pt x="297" y="109"/>
                  </a:lnTo>
                  <a:lnTo>
                    <a:pt x="337" y="149"/>
                  </a:lnTo>
                  <a:lnTo>
                    <a:pt x="335" y="170"/>
                  </a:lnTo>
                  <a:lnTo>
                    <a:pt x="365" y="201"/>
                  </a:lnTo>
                  <a:lnTo>
                    <a:pt x="385" y="201"/>
                  </a:lnTo>
                  <a:lnTo>
                    <a:pt x="394" y="224"/>
                  </a:lnTo>
                  <a:lnTo>
                    <a:pt x="418" y="226"/>
                  </a:lnTo>
                  <a:lnTo>
                    <a:pt x="425" y="248"/>
                  </a:lnTo>
                  <a:lnTo>
                    <a:pt x="401" y="257"/>
                  </a:lnTo>
                  <a:lnTo>
                    <a:pt x="351" y="279"/>
                  </a:lnTo>
                  <a:lnTo>
                    <a:pt x="328" y="333"/>
                  </a:lnTo>
                  <a:lnTo>
                    <a:pt x="309" y="389"/>
                  </a:lnTo>
                  <a:lnTo>
                    <a:pt x="297" y="406"/>
                  </a:lnTo>
                  <a:lnTo>
                    <a:pt x="260" y="380"/>
                  </a:lnTo>
                  <a:lnTo>
                    <a:pt x="172" y="373"/>
                  </a:lnTo>
                  <a:lnTo>
                    <a:pt x="125" y="434"/>
                  </a:lnTo>
                  <a:lnTo>
                    <a:pt x="99" y="448"/>
                  </a:lnTo>
                  <a:lnTo>
                    <a:pt x="83" y="471"/>
                  </a:lnTo>
                  <a:lnTo>
                    <a:pt x="64" y="500"/>
                  </a:lnTo>
                  <a:lnTo>
                    <a:pt x="64" y="516"/>
                  </a:lnTo>
                  <a:lnTo>
                    <a:pt x="33" y="528"/>
                  </a:lnTo>
                  <a:lnTo>
                    <a:pt x="10" y="568"/>
                  </a:lnTo>
                  <a:lnTo>
                    <a:pt x="7" y="589"/>
                  </a:lnTo>
                  <a:lnTo>
                    <a:pt x="50" y="620"/>
                  </a:lnTo>
                  <a:lnTo>
                    <a:pt x="57" y="651"/>
                  </a:lnTo>
                  <a:lnTo>
                    <a:pt x="43" y="674"/>
                  </a:lnTo>
                  <a:lnTo>
                    <a:pt x="71" y="665"/>
                  </a:lnTo>
                  <a:lnTo>
                    <a:pt x="85" y="677"/>
                  </a:lnTo>
                  <a:lnTo>
                    <a:pt x="97" y="726"/>
                  </a:lnTo>
                  <a:lnTo>
                    <a:pt x="64" y="745"/>
                  </a:lnTo>
                  <a:lnTo>
                    <a:pt x="66" y="771"/>
                  </a:lnTo>
                  <a:lnTo>
                    <a:pt x="50" y="787"/>
                  </a:lnTo>
                  <a:lnTo>
                    <a:pt x="26" y="776"/>
                  </a:lnTo>
                  <a:lnTo>
                    <a:pt x="0" y="776"/>
                  </a:lnTo>
                  <a:lnTo>
                    <a:pt x="3" y="916"/>
                  </a:lnTo>
                  <a:lnTo>
                    <a:pt x="109" y="923"/>
                  </a:lnTo>
                  <a:lnTo>
                    <a:pt x="115" y="795"/>
                  </a:lnTo>
                  <a:lnTo>
                    <a:pt x="151" y="800"/>
                  </a:lnTo>
                  <a:lnTo>
                    <a:pt x="205" y="831"/>
                  </a:lnTo>
                  <a:lnTo>
                    <a:pt x="227" y="811"/>
                  </a:lnTo>
                  <a:lnTo>
                    <a:pt x="217" y="797"/>
                  </a:lnTo>
                  <a:lnTo>
                    <a:pt x="217" y="750"/>
                  </a:lnTo>
                  <a:lnTo>
                    <a:pt x="240" y="721"/>
                  </a:lnTo>
                  <a:lnTo>
                    <a:pt x="302" y="705"/>
                  </a:lnTo>
                  <a:lnTo>
                    <a:pt x="311" y="670"/>
                  </a:lnTo>
                  <a:lnTo>
                    <a:pt x="297" y="660"/>
                  </a:lnTo>
                  <a:lnTo>
                    <a:pt x="295" y="615"/>
                  </a:lnTo>
                  <a:lnTo>
                    <a:pt x="349" y="582"/>
                  </a:lnTo>
                  <a:lnTo>
                    <a:pt x="380" y="580"/>
                  </a:lnTo>
                  <a:lnTo>
                    <a:pt x="410" y="589"/>
                  </a:lnTo>
                  <a:lnTo>
                    <a:pt x="436" y="613"/>
                  </a:lnTo>
                  <a:lnTo>
                    <a:pt x="453" y="615"/>
                  </a:lnTo>
                  <a:lnTo>
                    <a:pt x="467" y="592"/>
                  </a:lnTo>
                  <a:lnTo>
                    <a:pt x="455" y="575"/>
                  </a:lnTo>
                  <a:lnTo>
                    <a:pt x="434" y="568"/>
                  </a:lnTo>
                  <a:lnTo>
                    <a:pt x="432" y="561"/>
                  </a:lnTo>
                  <a:lnTo>
                    <a:pt x="448" y="538"/>
                  </a:lnTo>
                  <a:lnTo>
                    <a:pt x="505" y="533"/>
                  </a:lnTo>
                  <a:lnTo>
                    <a:pt x="512" y="519"/>
                  </a:lnTo>
                  <a:lnTo>
                    <a:pt x="502" y="502"/>
                  </a:lnTo>
                  <a:lnTo>
                    <a:pt x="469" y="479"/>
                  </a:lnTo>
                  <a:lnTo>
                    <a:pt x="476" y="464"/>
                  </a:lnTo>
                  <a:lnTo>
                    <a:pt x="493" y="453"/>
                  </a:lnTo>
                  <a:lnTo>
                    <a:pt x="509" y="457"/>
                  </a:lnTo>
                  <a:lnTo>
                    <a:pt x="535" y="493"/>
                  </a:lnTo>
                  <a:lnTo>
                    <a:pt x="538" y="516"/>
                  </a:lnTo>
                  <a:lnTo>
                    <a:pt x="583" y="521"/>
                  </a:lnTo>
                  <a:lnTo>
                    <a:pt x="592" y="500"/>
                  </a:lnTo>
                  <a:lnTo>
                    <a:pt x="570" y="474"/>
                  </a:lnTo>
                  <a:lnTo>
                    <a:pt x="585" y="479"/>
                  </a:lnTo>
                  <a:lnTo>
                    <a:pt x="637" y="502"/>
                  </a:lnTo>
                  <a:lnTo>
                    <a:pt x="665" y="498"/>
                  </a:lnTo>
                  <a:lnTo>
                    <a:pt x="686" y="489"/>
                  </a:lnTo>
                  <a:lnTo>
                    <a:pt x="681" y="484"/>
                  </a:lnTo>
                  <a:lnTo>
                    <a:pt x="714" y="469"/>
                  </a:lnTo>
                  <a:lnTo>
                    <a:pt x="721" y="428"/>
                  </a:lnTo>
                  <a:lnTo>
                    <a:pt x="762" y="410"/>
                  </a:lnTo>
                  <a:lnTo>
                    <a:pt x="751" y="384"/>
                  </a:lnTo>
                  <a:lnTo>
                    <a:pt x="788" y="351"/>
                  </a:lnTo>
                  <a:lnTo>
                    <a:pt x="806" y="384"/>
                  </a:lnTo>
                  <a:lnTo>
                    <a:pt x="861" y="366"/>
                  </a:lnTo>
                  <a:lnTo>
                    <a:pt x="872" y="364"/>
                  </a:lnTo>
                  <a:lnTo>
                    <a:pt x="873" y="347"/>
                  </a:lnTo>
                  <a:lnTo>
                    <a:pt x="873" y="314"/>
                  </a:lnTo>
                  <a:lnTo>
                    <a:pt x="844" y="319"/>
                  </a:lnTo>
                  <a:lnTo>
                    <a:pt x="809" y="309"/>
                  </a:lnTo>
                  <a:lnTo>
                    <a:pt x="778" y="271"/>
                  </a:lnTo>
                  <a:lnTo>
                    <a:pt x="766" y="255"/>
                  </a:lnTo>
                  <a:lnTo>
                    <a:pt x="705" y="229"/>
                  </a:lnTo>
                  <a:lnTo>
                    <a:pt x="691" y="208"/>
                  </a:lnTo>
                  <a:lnTo>
                    <a:pt x="710" y="201"/>
                  </a:lnTo>
                  <a:lnTo>
                    <a:pt x="710" y="175"/>
                  </a:lnTo>
                  <a:lnTo>
                    <a:pt x="691" y="154"/>
                  </a:lnTo>
                  <a:lnTo>
                    <a:pt x="667" y="116"/>
                  </a:lnTo>
                  <a:lnTo>
                    <a:pt x="665" y="83"/>
                  </a:lnTo>
                  <a:lnTo>
                    <a:pt x="658" y="78"/>
                  </a:lnTo>
                  <a:lnTo>
                    <a:pt x="630" y="45"/>
                  </a:lnTo>
                  <a:lnTo>
                    <a:pt x="618" y="10"/>
                  </a:lnTo>
                  <a:lnTo>
                    <a:pt x="597" y="0"/>
                  </a:lnTo>
                  <a:close/>
                </a:path>
              </a:pathLst>
            </a:custGeom>
            <a:solidFill>
              <a:srgbClr val="E46C0A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31</a:t>
              </a:r>
            </a:p>
          </xdr:txBody>
        </xdr:sp>
        <xdr:sp macro="" textlink="">
          <xdr:nvSpPr>
            <xdr:cNvPr id="36" name="FR-82">
              <a:hlinkClick r:id="rId28"/>
            </xdr:cNvPr>
            <xdr:cNvSpPr>
              <a:spLocks noChangeArrowheads="1"/>
            </xdr:cNvSpPr>
          </xdr:nvSpPr>
          <xdr:spPr bwMode="auto">
            <a:xfrm>
              <a:off x="3924475" y="5607705"/>
              <a:ext cx="677273" cy="470026"/>
            </a:xfrm>
            <a:custGeom>
              <a:avLst/>
              <a:gdLst>
                <a:gd name="T0" fmla="*/ 88 w 679"/>
                <a:gd name="T1" fmla="*/ 60 h 469"/>
                <a:gd name="T2" fmla="*/ 103 w 679"/>
                <a:gd name="T3" fmla="*/ 141 h 469"/>
                <a:gd name="T4" fmla="*/ 98 w 679"/>
                <a:gd name="T5" fmla="*/ 190 h 469"/>
                <a:gd name="T6" fmla="*/ 10 w 679"/>
                <a:gd name="T7" fmla="*/ 211 h 469"/>
                <a:gd name="T8" fmla="*/ 0 w 679"/>
                <a:gd name="T9" fmla="*/ 253 h 469"/>
                <a:gd name="T10" fmla="*/ 50 w 679"/>
                <a:gd name="T11" fmla="*/ 264 h 469"/>
                <a:gd name="T12" fmla="*/ 85 w 679"/>
                <a:gd name="T13" fmla="*/ 264 h 469"/>
                <a:gd name="T14" fmla="*/ 55 w 679"/>
                <a:gd name="T15" fmla="*/ 302 h 469"/>
                <a:gd name="T16" fmla="*/ 26 w 679"/>
                <a:gd name="T17" fmla="*/ 354 h 469"/>
                <a:gd name="T18" fmla="*/ 95 w 679"/>
                <a:gd name="T19" fmla="*/ 373 h 469"/>
                <a:gd name="T20" fmla="*/ 114 w 679"/>
                <a:gd name="T21" fmla="*/ 424 h 469"/>
                <a:gd name="T22" fmla="*/ 104 w 679"/>
                <a:gd name="T23" fmla="*/ 464 h 469"/>
                <a:gd name="T24" fmla="*/ 205 w 679"/>
                <a:gd name="T25" fmla="*/ 450 h 469"/>
                <a:gd name="T26" fmla="*/ 248 w 679"/>
                <a:gd name="T27" fmla="*/ 439 h 469"/>
                <a:gd name="T28" fmla="*/ 333 w 679"/>
                <a:gd name="T29" fmla="*/ 453 h 469"/>
                <a:gd name="T30" fmla="*/ 326 w 679"/>
                <a:gd name="T31" fmla="*/ 415 h 469"/>
                <a:gd name="T32" fmla="*/ 347 w 679"/>
                <a:gd name="T33" fmla="*/ 384 h 469"/>
                <a:gd name="T34" fmla="*/ 387 w 679"/>
                <a:gd name="T35" fmla="*/ 403 h 469"/>
                <a:gd name="T36" fmla="*/ 437 w 679"/>
                <a:gd name="T37" fmla="*/ 370 h 469"/>
                <a:gd name="T38" fmla="*/ 467 w 679"/>
                <a:gd name="T39" fmla="*/ 356 h 469"/>
                <a:gd name="T40" fmla="*/ 488 w 679"/>
                <a:gd name="T41" fmla="*/ 330 h 469"/>
                <a:gd name="T42" fmla="*/ 533 w 679"/>
                <a:gd name="T43" fmla="*/ 276 h 469"/>
                <a:gd name="T44" fmla="*/ 512 w 679"/>
                <a:gd name="T45" fmla="*/ 236 h 469"/>
                <a:gd name="T46" fmla="*/ 623 w 679"/>
                <a:gd name="T47" fmla="*/ 208 h 469"/>
                <a:gd name="T48" fmla="*/ 673 w 679"/>
                <a:gd name="T49" fmla="*/ 181 h 469"/>
                <a:gd name="T50" fmla="*/ 679 w 679"/>
                <a:gd name="T51" fmla="*/ 101 h 469"/>
                <a:gd name="T52" fmla="*/ 637 w 679"/>
                <a:gd name="T53" fmla="*/ 40 h 469"/>
                <a:gd name="T54" fmla="*/ 543 w 679"/>
                <a:gd name="T55" fmla="*/ 57 h 469"/>
                <a:gd name="T56" fmla="*/ 479 w 679"/>
                <a:gd name="T57" fmla="*/ 80 h 469"/>
                <a:gd name="T58" fmla="*/ 453 w 679"/>
                <a:gd name="T59" fmla="*/ 127 h 469"/>
                <a:gd name="T60" fmla="*/ 434 w 679"/>
                <a:gd name="T61" fmla="*/ 90 h 469"/>
                <a:gd name="T62" fmla="*/ 373 w 679"/>
                <a:gd name="T63" fmla="*/ 134 h 469"/>
                <a:gd name="T64" fmla="*/ 316 w 679"/>
                <a:gd name="T65" fmla="*/ 101 h 469"/>
                <a:gd name="T66" fmla="*/ 312 w 679"/>
                <a:gd name="T67" fmla="*/ 73 h 469"/>
                <a:gd name="T68" fmla="*/ 274 w 679"/>
                <a:gd name="T69" fmla="*/ 92 h 469"/>
                <a:gd name="T70" fmla="*/ 229 w 679"/>
                <a:gd name="T71" fmla="*/ 66 h 469"/>
                <a:gd name="T72" fmla="*/ 234 w 679"/>
                <a:gd name="T73" fmla="*/ 16 h 469"/>
                <a:gd name="T74" fmla="*/ 198 w 679"/>
                <a:gd name="T75" fmla="*/ 4 h 469"/>
                <a:gd name="T76" fmla="*/ 145 w 679"/>
                <a:gd name="T77" fmla="*/ 24 h 469"/>
                <a:gd name="T78" fmla="*/ 0 w 679"/>
                <a:gd name="T79" fmla="*/ 0 h 469"/>
                <a:gd name="T80" fmla="*/ 679 w 679"/>
                <a:gd name="T81" fmla="*/ 469 h 4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</a:cxnLst>
              <a:rect l="T78" t="T79" r="T80" b="T81"/>
              <a:pathLst>
                <a:path h="469" w="679">
                  <a:moveTo>
                    <a:pt x="106" y="0"/>
                  </a:moveTo>
                  <a:lnTo>
                    <a:pt x="88" y="60"/>
                  </a:lnTo>
                  <a:lnTo>
                    <a:pt x="116" y="91"/>
                  </a:lnTo>
                  <a:lnTo>
                    <a:pt x="103" y="141"/>
                  </a:lnTo>
                  <a:lnTo>
                    <a:pt x="88" y="159"/>
                  </a:lnTo>
                  <a:lnTo>
                    <a:pt x="98" y="190"/>
                  </a:lnTo>
                  <a:lnTo>
                    <a:pt x="49" y="201"/>
                  </a:lnTo>
                  <a:lnTo>
                    <a:pt x="10" y="211"/>
                  </a:lnTo>
                  <a:lnTo>
                    <a:pt x="20" y="247"/>
                  </a:lnTo>
                  <a:lnTo>
                    <a:pt x="0" y="253"/>
                  </a:lnTo>
                  <a:lnTo>
                    <a:pt x="12" y="264"/>
                  </a:lnTo>
                  <a:lnTo>
                    <a:pt x="50" y="264"/>
                  </a:lnTo>
                  <a:lnTo>
                    <a:pt x="69" y="255"/>
                  </a:lnTo>
                  <a:lnTo>
                    <a:pt x="85" y="264"/>
                  </a:lnTo>
                  <a:lnTo>
                    <a:pt x="55" y="278"/>
                  </a:lnTo>
                  <a:lnTo>
                    <a:pt x="55" y="302"/>
                  </a:lnTo>
                  <a:lnTo>
                    <a:pt x="26" y="323"/>
                  </a:lnTo>
                  <a:lnTo>
                    <a:pt x="26" y="354"/>
                  </a:lnTo>
                  <a:lnTo>
                    <a:pt x="78" y="356"/>
                  </a:lnTo>
                  <a:lnTo>
                    <a:pt x="95" y="373"/>
                  </a:lnTo>
                  <a:lnTo>
                    <a:pt x="95" y="406"/>
                  </a:lnTo>
                  <a:lnTo>
                    <a:pt x="114" y="424"/>
                  </a:lnTo>
                  <a:lnTo>
                    <a:pt x="97" y="450"/>
                  </a:lnTo>
                  <a:lnTo>
                    <a:pt x="104" y="464"/>
                  </a:lnTo>
                  <a:lnTo>
                    <a:pt x="137" y="450"/>
                  </a:lnTo>
                  <a:lnTo>
                    <a:pt x="205" y="450"/>
                  </a:lnTo>
                  <a:lnTo>
                    <a:pt x="225" y="439"/>
                  </a:lnTo>
                  <a:lnTo>
                    <a:pt x="248" y="439"/>
                  </a:lnTo>
                  <a:lnTo>
                    <a:pt x="274" y="469"/>
                  </a:lnTo>
                  <a:lnTo>
                    <a:pt x="333" y="453"/>
                  </a:lnTo>
                  <a:lnTo>
                    <a:pt x="349" y="427"/>
                  </a:lnTo>
                  <a:lnTo>
                    <a:pt x="326" y="415"/>
                  </a:lnTo>
                  <a:lnTo>
                    <a:pt x="342" y="408"/>
                  </a:lnTo>
                  <a:lnTo>
                    <a:pt x="347" y="384"/>
                  </a:lnTo>
                  <a:lnTo>
                    <a:pt x="373" y="387"/>
                  </a:lnTo>
                  <a:lnTo>
                    <a:pt x="387" y="403"/>
                  </a:lnTo>
                  <a:lnTo>
                    <a:pt x="399" y="384"/>
                  </a:lnTo>
                  <a:lnTo>
                    <a:pt x="437" y="370"/>
                  </a:lnTo>
                  <a:lnTo>
                    <a:pt x="454" y="378"/>
                  </a:lnTo>
                  <a:lnTo>
                    <a:pt x="467" y="356"/>
                  </a:lnTo>
                  <a:lnTo>
                    <a:pt x="444" y="330"/>
                  </a:lnTo>
                  <a:lnTo>
                    <a:pt x="488" y="330"/>
                  </a:lnTo>
                  <a:lnTo>
                    <a:pt x="503" y="304"/>
                  </a:lnTo>
                  <a:lnTo>
                    <a:pt x="533" y="276"/>
                  </a:lnTo>
                  <a:lnTo>
                    <a:pt x="503" y="276"/>
                  </a:lnTo>
                  <a:lnTo>
                    <a:pt x="512" y="236"/>
                  </a:lnTo>
                  <a:lnTo>
                    <a:pt x="592" y="226"/>
                  </a:lnTo>
                  <a:lnTo>
                    <a:pt x="623" y="208"/>
                  </a:lnTo>
                  <a:lnTo>
                    <a:pt x="660" y="194"/>
                  </a:lnTo>
                  <a:lnTo>
                    <a:pt x="673" y="181"/>
                  </a:lnTo>
                  <a:lnTo>
                    <a:pt x="658" y="144"/>
                  </a:lnTo>
                  <a:lnTo>
                    <a:pt x="679" y="101"/>
                  </a:lnTo>
                  <a:lnTo>
                    <a:pt x="642" y="99"/>
                  </a:lnTo>
                  <a:lnTo>
                    <a:pt x="637" y="40"/>
                  </a:lnTo>
                  <a:lnTo>
                    <a:pt x="580" y="66"/>
                  </a:lnTo>
                  <a:lnTo>
                    <a:pt x="543" y="57"/>
                  </a:lnTo>
                  <a:lnTo>
                    <a:pt x="519" y="85"/>
                  </a:lnTo>
                  <a:lnTo>
                    <a:pt x="479" y="80"/>
                  </a:lnTo>
                  <a:lnTo>
                    <a:pt x="472" y="127"/>
                  </a:lnTo>
                  <a:lnTo>
                    <a:pt x="453" y="127"/>
                  </a:lnTo>
                  <a:lnTo>
                    <a:pt x="441" y="101"/>
                  </a:lnTo>
                  <a:lnTo>
                    <a:pt x="434" y="90"/>
                  </a:lnTo>
                  <a:lnTo>
                    <a:pt x="413" y="92"/>
                  </a:lnTo>
                  <a:lnTo>
                    <a:pt x="373" y="134"/>
                  </a:lnTo>
                  <a:lnTo>
                    <a:pt x="323" y="132"/>
                  </a:lnTo>
                  <a:lnTo>
                    <a:pt x="316" y="101"/>
                  </a:lnTo>
                  <a:lnTo>
                    <a:pt x="316" y="78"/>
                  </a:lnTo>
                  <a:lnTo>
                    <a:pt x="312" y="73"/>
                  </a:lnTo>
                  <a:lnTo>
                    <a:pt x="295" y="92"/>
                  </a:lnTo>
                  <a:lnTo>
                    <a:pt x="274" y="92"/>
                  </a:lnTo>
                  <a:lnTo>
                    <a:pt x="250" y="66"/>
                  </a:lnTo>
                  <a:lnTo>
                    <a:pt x="229" y="66"/>
                  </a:lnTo>
                  <a:lnTo>
                    <a:pt x="215" y="38"/>
                  </a:lnTo>
                  <a:lnTo>
                    <a:pt x="234" y="16"/>
                  </a:lnTo>
                  <a:lnTo>
                    <a:pt x="232" y="3"/>
                  </a:lnTo>
                  <a:lnTo>
                    <a:pt x="198" y="4"/>
                  </a:lnTo>
                  <a:lnTo>
                    <a:pt x="203" y="13"/>
                  </a:lnTo>
                  <a:lnTo>
                    <a:pt x="145" y="24"/>
                  </a:lnTo>
                  <a:lnTo>
                    <a:pt x="106" y="0"/>
                  </a:lnTo>
                  <a:close/>
                </a:path>
              </a:pathLst>
            </a:custGeom>
            <a:solidFill>
              <a:srgbClr val="604A7B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82</a:t>
              </a:r>
            </a:p>
          </xdr:txBody>
        </xdr:sp>
        <xdr:sp macro="" textlink="">
          <xdr:nvSpPr>
            <xdr:cNvPr id="37" name="FR-12">
              <a:hlinkClick r:id="rId29"/>
            </xdr:cNvPr>
            <xdr:cNvSpPr>
              <a:spLocks noChangeArrowheads="1"/>
            </xdr:cNvSpPr>
          </xdr:nvSpPr>
          <xdr:spPr bwMode="auto">
            <a:xfrm>
              <a:off x="4546578" y="5186868"/>
              <a:ext cx="867519" cy="943696"/>
            </a:xfrm>
            <a:custGeom>
              <a:avLst/>
              <a:gdLst>
                <a:gd name="T0" fmla="*/ 402 w 870"/>
                <a:gd name="T1" fmla="*/ 63 h 939"/>
                <a:gd name="T2" fmla="*/ 384 w 870"/>
                <a:gd name="T3" fmla="*/ 125 h 939"/>
                <a:gd name="T4" fmla="*/ 358 w 870"/>
                <a:gd name="T5" fmla="*/ 191 h 939"/>
                <a:gd name="T6" fmla="*/ 262 w 870"/>
                <a:gd name="T7" fmla="*/ 224 h 939"/>
                <a:gd name="T8" fmla="*/ 218 w 870"/>
                <a:gd name="T9" fmla="*/ 213 h 939"/>
                <a:gd name="T10" fmla="*/ 188 w 870"/>
                <a:gd name="T11" fmla="*/ 249 h 939"/>
                <a:gd name="T12" fmla="*/ 167 w 870"/>
                <a:gd name="T13" fmla="*/ 283 h 939"/>
                <a:gd name="T14" fmla="*/ 110 w 870"/>
                <a:gd name="T15" fmla="*/ 295 h 939"/>
                <a:gd name="T16" fmla="*/ 45 w 870"/>
                <a:gd name="T17" fmla="*/ 339 h 939"/>
                <a:gd name="T18" fmla="*/ 0 w 870"/>
                <a:gd name="T19" fmla="*/ 361 h 939"/>
                <a:gd name="T20" fmla="*/ 33 w 870"/>
                <a:gd name="T21" fmla="*/ 443 h 939"/>
                <a:gd name="T22" fmla="*/ 19 w 870"/>
                <a:gd name="T23" fmla="*/ 516 h 939"/>
                <a:gd name="T24" fmla="*/ 35 w 870"/>
                <a:gd name="T25" fmla="*/ 561 h 939"/>
                <a:gd name="T26" fmla="*/ 73 w 870"/>
                <a:gd name="T27" fmla="*/ 591 h 939"/>
                <a:gd name="T28" fmla="*/ 113 w 870"/>
                <a:gd name="T29" fmla="*/ 582 h 939"/>
                <a:gd name="T30" fmla="*/ 202 w 870"/>
                <a:gd name="T31" fmla="*/ 613 h 939"/>
                <a:gd name="T32" fmla="*/ 309 w 870"/>
                <a:gd name="T33" fmla="*/ 676 h 939"/>
                <a:gd name="T34" fmla="*/ 370 w 870"/>
                <a:gd name="T35" fmla="*/ 749 h 939"/>
                <a:gd name="T36" fmla="*/ 393 w 870"/>
                <a:gd name="T37" fmla="*/ 818 h 939"/>
                <a:gd name="T38" fmla="*/ 440 w 870"/>
                <a:gd name="T39" fmla="*/ 905 h 939"/>
                <a:gd name="T40" fmla="*/ 514 w 870"/>
                <a:gd name="T41" fmla="*/ 921 h 939"/>
                <a:gd name="T42" fmla="*/ 549 w 870"/>
                <a:gd name="T43" fmla="*/ 908 h 939"/>
                <a:gd name="T44" fmla="*/ 598 w 870"/>
                <a:gd name="T45" fmla="*/ 939 h 939"/>
                <a:gd name="T46" fmla="*/ 664 w 870"/>
                <a:gd name="T47" fmla="*/ 939 h 939"/>
                <a:gd name="T48" fmla="*/ 660 w 870"/>
                <a:gd name="T49" fmla="*/ 836 h 939"/>
                <a:gd name="T50" fmla="*/ 723 w 870"/>
                <a:gd name="T51" fmla="*/ 858 h 939"/>
                <a:gd name="T52" fmla="*/ 756 w 870"/>
                <a:gd name="T53" fmla="*/ 814 h 939"/>
                <a:gd name="T54" fmla="*/ 822 w 870"/>
                <a:gd name="T55" fmla="*/ 788 h 939"/>
                <a:gd name="T56" fmla="*/ 870 w 870"/>
                <a:gd name="T57" fmla="*/ 729 h 939"/>
                <a:gd name="T58" fmla="*/ 819 w 870"/>
                <a:gd name="T59" fmla="*/ 678 h 939"/>
                <a:gd name="T60" fmla="*/ 775 w 870"/>
                <a:gd name="T61" fmla="*/ 641 h 939"/>
                <a:gd name="T62" fmla="*/ 804 w 870"/>
                <a:gd name="T63" fmla="*/ 596 h 939"/>
                <a:gd name="T64" fmla="*/ 811 w 870"/>
                <a:gd name="T65" fmla="*/ 560 h 939"/>
                <a:gd name="T66" fmla="*/ 752 w 870"/>
                <a:gd name="T67" fmla="*/ 541 h 939"/>
                <a:gd name="T68" fmla="*/ 697 w 870"/>
                <a:gd name="T69" fmla="*/ 434 h 939"/>
                <a:gd name="T70" fmla="*/ 660 w 870"/>
                <a:gd name="T71" fmla="*/ 346 h 939"/>
                <a:gd name="T72" fmla="*/ 587 w 870"/>
                <a:gd name="T73" fmla="*/ 199 h 939"/>
                <a:gd name="T74" fmla="*/ 554 w 870"/>
                <a:gd name="T75" fmla="*/ 125 h 939"/>
                <a:gd name="T76" fmla="*/ 491 w 870"/>
                <a:gd name="T77" fmla="*/ 59 h 939"/>
                <a:gd name="T78" fmla="*/ 476 w 870"/>
                <a:gd name="T79" fmla="*/ 0 h 939"/>
                <a:gd name="T80" fmla="*/ 0 w 870"/>
                <a:gd name="T81" fmla="*/ 0 h 939"/>
                <a:gd name="T82" fmla="*/ 870 w 870"/>
                <a:gd name="T83" fmla="*/ 939 h 9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T80" t="T81" r="T82" b="T83"/>
              <a:pathLst>
                <a:path h="939" w="870">
                  <a:moveTo>
                    <a:pt x="476" y="0"/>
                  </a:moveTo>
                  <a:lnTo>
                    <a:pt x="402" y="63"/>
                  </a:lnTo>
                  <a:lnTo>
                    <a:pt x="402" y="125"/>
                  </a:lnTo>
                  <a:lnTo>
                    <a:pt x="384" y="125"/>
                  </a:lnTo>
                  <a:lnTo>
                    <a:pt x="377" y="184"/>
                  </a:lnTo>
                  <a:lnTo>
                    <a:pt x="358" y="191"/>
                  </a:lnTo>
                  <a:lnTo>
                    <a:pt x="344" y="224"/>
                  </a:lnTo>
                  <a:lnTo>
                    <a:pt x="262" y="224"/>
                  </a:lnTo>
                  <a:lnTo>
                    <a:pt x="255" y="213"/>
                  </a:lnTo>
                  <a:lnTo>
                    <a:pt x="218" y="213"/>
                  </a:lnTo>
                  <a:lnTo>
                    <a:pt x="196" y="250"/>
                  </a:lnTo>
                  <a:lnTo>
                    <a:pt x="188" y="249"/>
                  </a:lnTo>
                  <a:lnTo>
                    <a:pt x="184" y="264"/>
                  </a:lnTo>
                  <a:lnTo>
                    <a:pt x="167" y="283"/>
                  </a:lnTo>
                  <a:lnTo>
                    <a:pt x="120" y="283"/>
                  </a:lnTo>
                  <a:lnTo>
                    <a:pt x="110" y="295"/>
                  </a:lnTo>
                  <a:lnTo>
                    <a:pt x="87" y="292"/>
                  </a:lnTo>
                  <a:lnTo>
                    <a:pt x="45" y="339"/>
                  </a:lnTo>
                  <a:lnTo>
                    <a:pt x="30" y="335"/>
                  </a:lnTo>
                  <a:lnTo>
                    <a:pt x="0" y="361"/>
                  </a:lnTo>
                  <a:lnTo>
                    <a:pt x="9" y="408"/>
                  </a:lnTo>
                  <a:lnTo>
                    <a:pt x="33" y="443"/>
                  </a:lnTo>
                  <a:lnTo>
                    <a:pt x="15" y="462"/>
                  </a:lnTo>
                  <a:lnTo>
                    <a:pt x="19" y="516"/>
                  </a:lnTo>
                  <a:lnTo>
                    <a:pt x="56" y="518"/>
                  </a:lnTo>
                  <a:lnTo>
                    <a:pt x="35" y="561"/>
                  </a:lnTo>
                  <a:lnTo>
                    <a:pt x="52" y="603"/>
                  </a:lnTo>
                  <a:lnTo>
                    <a:pt x="73" y="591"/>
                  </a:lnTo>
                  <a:lnTo>
                    <a:pt x="82" y="613"/>
                  </a:lnTo>
                  <a:lnTo>
                    <a:pt x="113" y="582"/>
                  </a:lnTo>
                  <a:lnTo>
                    <a:pt x="158" y="580"/>
                  </a:lnTo>
                  <a:lnTo>
                    <a:pt x="202" y="613"/>
                  </a:lnTo>
                  <a:lnTo>
                    <a:pt x="280" y="627"/>
                  </a:lnTo>
                  <a:lnTo>
                    <a:pt x="309" y="676"/>
                  </a:lnTo>
                  <a:lnTo>
                    <a:pt x="349" y="695"/>
                  </a:lnTo>
                  <a:lnTo>
                    <a:pt x="370" y="749"/>
                  </a:lnTo>
                  <a:lnTo>
                    <a:pt x="367" y="771"/>
                  </a:lnTo>
                  <a:lnTo>
                    <a:pt x="393" y="818"/>
                  </a:lnTo>
                  <a:lnTo>
                    <a:pt x="393" y="844"/>
                  </a:lnTo>
                  <a:lnTo>
                    <a:pt x="440" y="905"/>
                  </a:lnTo>
                  <a:lnTo>
                    <a:pt x="485" y="928"/>
                  </a:lnTo>
                  <a:lnTo>
                    <a:pt x="514" y="921"/>
                  </a:lnTo>
                  <a:lnTo>
                    <a:pt x="528" y="903"/>
                  </a:lnTo>
                  <a:lnTo>
                    <a:pt x="549" y="908"/>
                  </a:lnTo>
                  <a:lnTo>
                    <a:pt x="598" y="939"/>
                  </a:lnTo>
                  <a:lnTo>
                    <a:pt x="620" y="939"/>
                  </a:lnTo>
                  <a:lnTo>
                    <a:pt x="664" y="939"/>
                  </a:lnTo>
                  <a:lnTo>
                    <a:pt x="660" y="862"/>
                  </a:lnTo>
                  <a:lnTo>
                    <a:pt x="660" y="836"/>
                  </a:lnTo>
                  <a:lnTo>
                    <a:pt x="682" y="836"/>
                  </a:lnTo>
                  <a:lnTo>
                    <a:pt x="723" y="858"/>
                  </a:lnTo>
                  <a:lnTo>
                    <a:pt x="763" y="858"/>
                  </a:lnTo>
                  <a:lnTo>
                    <a:pt x="756" y="814"/>
                  </a:lnTo>
                  <a:lnTo>
                    <a:pt x="778" y="795"/>
                  </a:lnTo>
                  <a:lnTo>
                    <a:pt x="822" y="788"/>
                  </a:lnTo>
                  <a:lnTo>
                    <a:pt x="822" y="751"/>
                  </a:lnTo>
                  <a:lnTo>
                    <a:pt x="870" y="729"/>
                  </a:lnTo>
                  <a:lnTo>
                    <a:pt x="859" y="678"/>
                  </a:lnTo>
                  <a:lnTo>
                    <a:pt x="819" y="678"/>
                  </a:lnTo>
                  <a:lnTo>
                    <a:pt x="782" y="670"/>
                  </a:lnTo>
                  <a:lnTo>
                    <a:pt x="775" y="641"/>
                  </a:lnTo>
                  <a:lnTo>
                    <a:pt x="804" y="633"/>
                  </a:lnTo>
                  <a:lnTo>
                    <a:pt x="804" y="596"/>
                  </a:lnTo>
                  <a:lnTo>
                    <a:pt x="833" y="571"/>
                  </a:lnTo>
                  <a:lnTo>
                    <a:pt x="811" y="560"/>
                  </a:lnTo>
                  <a:lnTo>
                    <a:pt x="749" y="571"/>
                  </a:lnTo>
                  <a:lnTo>
                    <a:pt x="752" y="541"/>
                  </a:lnTo>
                  <a:lnTo>
                    <a:pt x="708" y="523"/>
                  </a:lnTo>
                  <a:lnTo>
                    <a:pt x="697" y="434"/>
                  </a:lnTo>
                  <a:lnTo>
                    <a:pt x="697" y="372"/>
                  </a:lnTo>
                  <a:lnTo>
                    <a:pt x="660" y="346"/>
                  </a:lnTo>
                  <a:lnTo>
                    <a:pt x="664" y="294"/>
                  </a:lnTo>
                  <a:lnTo>
                    <a:pt x="587" y="199"/>
                  </a:lnTo>
                  <a:lnTo>
                    <a:pt x="579" y="125"/>
                  </a:lnTo>
                  <a:lnTo>
                    <a:pt x="554" y="125"/>
                  </a:lnTo>
                  <a:lnTo>
                    <a:pt x="542" y="51"/>
                  </a:lnTo>
                  <a:lnTo>
                    <a:pt x="491" y="59"/>
                  </a:lnTo>
                  <a:lnTo>
                    <a:pt x="484" y="11"/>
                  </a:lnTo>
                  <a:lnTo>
                    <a:pt x="476" y="0"/>
                  </a:lnTo>
                  <a:close/>
                </a:path>
              </a:pathLst>
            </a:custGeom>
            <a:solidFill>
              <a:srgbClr val="FF00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12</a:t>
              </a:r>
            </a:p>
          </xdr:txBody>
        </xdr:sp>
        <xdr:sp macro="" textlink="">
          <xdr:nvSpPr>
            <xdr:cNvPr id="38" name="FR-81">
              <a:hlinkClick r:id="rId30"/>
            </xdr:cNvPr>
            <xdr:cNvSpPr>
              <a:spLocks noChangeArrowheads="1"/>
            </xdr:cNvSpPr>
          </xdr:nvSpPr>
          <xdr:spPr bwMode="auto">
            <a:xfrm>
              <a:off x="4367747" y="5771668"/>
              <a:ext cx="776201" cy="604840"/>
            </a:xfrm>
            <a:custGeom>
              <a:avLst/>
              <a:gdLst>
                <a:gd name="T0" fmla="*/ 292 w 777"/>
                <a:gd name="T1" fmla="*/ 2 h 602"/>
                <a:gd name="T2" fmla="*/ 252 w 777"/>
                <a:gd name="T3" fmla="*/ 11 h 602"/>
                <a:gd name="T4" fmla="*/ 229 w 777"/>
                <a:gd name="T5" fmla="*/ 18 h 602"/>
                <a:gd name="T6" fmla="*/ 179 w 777"/>
                <a:gd name="T7" fmla="*/ 45 h 602"/>
                <a:gd name="T8" fmla="*/ 68 w 777"/>
                <a:gd name="T9" fmla="*/ 73 h 602"/>
                <a:gd name="T10" fmla="*/ 89 w 777"/>
                <a:gd name="T11" fmla="*/ 113 h 602"/>
                <a:gd name="T12" fmla="*/ 44 w 777"/>
                <a:gd name="T13" fmla="*/ 167 h 602"/>
                <a:gd name="T14" fmla="*/ 23 w 777"/>
                <a:gd name="T15" fmla="*/ 193 h 602"/>
                <a:gd name="T16" fmla="*/ 14 w 777"/>
                <a:gd name="T17" fmla="*/ 217 h 602"/>
                <a:gd name="T18" fmla="*/ 54 w 777"/>
                <a:gd name="T19" fmla="*/ 285 h 602"/>
                <a:gd name="T20" fmla="*/ 63 w 777"/>
                <a:gd name="T21" fmla="*/ 323 h 602"/>
                <a:gd name="T22" fmla="*/ 106 w 777"/>
                <a:gd name="T23" fmla="*/ 382 h 602"/>
                <a:gd name="T24" fmla="*/ 87 w 777"/>
                <a:gd name="T25" fmla="*/ 415 h 602"/>
                <a:gd name="T26" fmla="*/ 162 w 777"/>
                <a:gd name="T27" fmla="*/ 462 h 602"/>
                <a:gd name="T28" fmla="*/ 205 w 777"/>
                <a:gd name="T29" fmla="*/ 516 h 602"/>
                <a:gd name="T30" fmla="*/ 269 w 777"/>
                <a:gd name="T31" fmla="*/ 521 h 602"/>
                <a:gd name="T32" fmla="*/ 268 w 777"/>
                <a:gd name="T33" fmla="*/ 571 h 602"/>
                <a:gd name="T34" fmla="*/ 279 w 777"/>
                <a:gd name="T35" fmla="*/ 587 h 602"/>
                <a:gd name="T36" fmla="*/ 379 w 777"/>
                <a:gd name="T37" fmla="*/ 602 h 602"/>
                <a:gd name="T38" fmla="*/ 405 w 777"/>
                <a:gd name="T39" fmla="*/ 554 h 602"/>
                <a:gd name="T40" fmla="*/ 563 w 777"/>
                <a:gd name="T41" fmla="*/ 569 h 602"/>
                <a:gd name="T42" fmla="*/ 637 w 777"/>
                <a:gd name="T43" fmla="*/ 503 h 602"/>
                <a:gd name="T44" fmla="*/ 607 w 777"/>
                <a:gd name="T45" fmla="*/ 429 h 602"/>
                <a:gd name="T46" fmla="*/ 666 w 777"/>
                <a:gd name="T47" fmla="*/ 421 h 602"/>
                <a:gd name="T48" fmla="*/ 777 w 777"/>
                <a:gd name="T49" fmla="*/ 359 h 602"/>
                <a:gd name="T50" fmla="*/ 707 w 777"/>
                <a:gd name="T51" fmla="*/ 323 h 602"/>
                <a:gd name="T52" fmla="*/ 664 w 777"/>
                <a:gd name="T53" fmla="*/ 348 h 602"/>
                <a:gd name="T54" fmla="*/ 572 w 777"/>
                <a:gd name="T55" fmla="*/ 264 h 602"/>
                <a:gd name="T56" fmla="*/ 546 w 777"/>
                <a:gd name="T57" fmla="*/ 191 h 602"/>
                <a:gd name="T58" fmla="*/ 528 w 777"/>
                <a:gd name="T59" fmla="*/ 115 h 602"/>
                <a:gd name="T60" fmla="*/ 459 w 777"/>
                <a:gd name="T61" fmla="*/ 47 h 602"/>
                <a:gd name="T62" fmla="*/ 337 w 777"/>
                <a:gd name="T63" fmla="*/ 0 h 602"/>
                <a:gd name="T64" fmla="*/ 0 w 777"/>
                <a:gd name="T65" fmla="*/ 0 h 602"/>
                <a:gd name="T66" fmla="*/ 777 w 777"/>
                <a:gd name="T67" fmla="*/ 602 h 6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T64" t="T65" r="T66" b="T67"/>
              <a:pathLst>
                <a:path h="602" w="777">
                  <a:moveTo>
                    <a:pt x="337" y="0"/>
                  </a:moveTo>
                  <a:lnTo>
                    <a:pt x="292" y="2"/>
                  </a:lnTo>
                  <a:lnTo>
                    <a:pt x="261" y="33"/>
                  </a:lnTo>
                  <a:lnTo>
                    <a:pt x="252" y="11"/>
                  </a:lnTo>
                  <a:lnTo>
                    <a:pt x="231" y="23"/>
                  </a:lnTo>
                  <a:lnTo>
                    <a:pt x="229" y="18"/>
                  </a:lnTo>
                  <a:lnTo>
                    <a:pt x="216" y="31"/>
                  </a:lnTo>
                  <a:lnTo>
                    <a:pt x="179" y="45"/>
                  </a:lnTo>
                  <a:lnTo>
                    <a:pt x="148" y="63"/>
                  </a:lnTo>
                  <a:lnTo>
                    <a:pt x="68" y="73"/>
                  </a:lnTo>
                  <a:lnTo>
                    <a:pt x="59" y="113"/>
                  </a:lnTo>
                  <a:lnTo>
                    <a:pt x="89" y="113"/>
                  </a:lnTo>
                  <a:lnTo>
                    <a:pt x="59" y="141"/>
                  </a:lnTo>
                  <a:lnTo>
                    <a:pt x="44" y="167"/>
                  </a:lnTo>
                  <a:lnTo>
                    <a:pt x="0" y="167"/>
                  </a:lnTo>
                  <a:lnTo>
                    <a:pt x="23" y="193"/>
                  </a:lnTo>
                  <a:lnTo>
                    <a:pt x="10" y="215"/>
                  </a:lnTo>
                  <a:lnTo>
                    <a:pt x="14" y="217"/>
                  </a:lnTo>
                  <a:lnTo>
                    <a:pt x="26" y="252"/>
                  </a:lnTo>
                  <a:lnTo>
                    <a:pt x="54" y="285"/>
                  </a:lnTo>
                  <a:lnTo>
                    <a:pt x="61" y="290"/>
                  </a:lnTo>
                  <a:lnTo>
                    <a:pt x="63" y="323"/>
                  </a:lnTo>
                  <a:lnTo>
                    <a:pt x="87" y="361"/>
                  </a:lnTo>
                  <a:lnTo>
                    <a:pt x="106" y="382"/>
                  </a:lnTo>
                  <a:lnTo>
                    <a:pt x="106" y="408"/>
                  </a:lnTo>
                  <a:lnTo>
                    <a:pt x="87" y="415"/>
                  </a:lnTo>
                  <a:lnTo>
                    <a:pt x="101" y="436"/>
                  </a:lnTo>
                  <a:lnTo>
                    <a:pt x="162" y="462"/>
                  </a:lnTo>
                  <a:lnTo>
                    <a:pt x="174" y="478"/>
                  </a:lnTo>
                  <a:lnTo>
                    <a:pt x="205" y="516"/>
                  </a:lnTo>
                  <a:lnTo>
                    <a:pt x="240" y="526"/>
                  </a:lnTo>
                  <a:lnTo>
                    <a:pt x="269" y="521"/>
                  </a:lnTo>
                  <a:lnTo>
                    <a:pt x="269" y="554"/>
                  </a:lnTo>
                  <a:lnTo>
                    <a:pt x="268" y="571"/>
                  </a:lnTo>
                  <a:lnTo>
                    <a:pt x="283" y="569"/>
                  </a:lnTo>
                  <a:lnTo>
                    <a:pt x="279" y="587"/>
                  </a:lnTo>
                  <a:lnTo>
                    <a:pt x="331" y="587"/>
                  </a:lnTo>
                  <a:lnTo>
                    <a:pt x="379" y="602"/>
                  </a:lnTo>
                  <a:lnTo>
                    <a:pt x="383" y="554"/>
                  </a:lnTo>
                  <a:lnTo>
                    <a:pt x="405" y="554"/>
                  </a:lnTo>
                  <a:lnTo>
                    <a:pt x="486" y="569"/>
                  </a:lnTo>
                  <a:lnTo>
                    <a:pt x="563" y="569"/>
                  </a:lnTo>
                  <a:lnTo>
                    <a:pt x="622" y="551"/>
                  </a:lnTo>
                  <a:lnTo>
                    <a:pt x="637" y="503"/>
                  </a:lnTo>
                  <a:lnTo>
                    <a:pt x="596" y="466"/>
                  </a:lnTo>
                  <a:lnTo>
                    <a:pt x="607" y="429"/>
                  </a:lnTo>
                  <a:lnTo>
                    <a:pt x="629" y="396"/>
                  </a:lnTo>
                  <a:lnTo>
                    <a:pt x="666" y="421"/>
                  </a:lnTo>
                  <a:lnTo>
                    <a:pt x="762" y="388"/>
                  </a:lnTo>
                  <a:lnTo>
                    <a:pt x="777" y="359"/>
                  </a:lnTo>
                  <a:lnTo>
                    <a:pt x="728" y="328"/>
                  </a:lnTo>
                  <a:lnTo>
                    <a:pt x="707" y="323"/>
                  </a:lnTo>
                  <a:lnTo>
                    <a:pt x="693" y="341"/>
                  </a:lnTo>
                  <a:lnTo>
                    <a:pt x="664" y="348"/>
                  </a:lnTo>
                  <a:lnTo>
                    <a:pt x="619" y="325"/>
                  </a:lnTo>
                  <a:lnTo>
                    <a:pt x="572" y="264"/>
                  </a:lnTo>
                  <a:lnTo>
                    <a:pt x="572" y="238"/>
                  </a:lnTo>
                  <a:lnTo>
                    <a:pt x="546" y="191"/>
                  </a:lnTo>
                  <a:lnTo>
                    <a:pt x="549" y="169"/>
                  </a:lnTo>
                  <a:lnTo>
                    <a:pt x="528" y="115"/>
                  </a:lnTo>
                  <a:lnTo>
                    <a:pt x="488" y="96"/>
                  </a:lnTo>
                  <a:lnTo>
                    <a:pt x="459" y="47"/>
                  </a:lnTo>
                  <a:lnTo>
                    <a:pt x="381" y="33"/>
                  </a:lnTo>
                  <a:lnTo>
                    <a:pt x="337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81</a:t>
              </a:r>
            </a:p>
          </xdr:txBody>
        </xdr:sp>
        <xdr:sp macro="" textlink="">
          <xdr:nvSpPr>
            <xdr:cNvPr id="39" name="FR-01" descr="98">
              <a:hlinkClick r:id="rId31"/>
            </xdr:cNvPr>
            <xdr:cNvSpPr>
              <a:spLocks noChangeArrowheads="1"/>
            </xdr:cNvSpPr>
          </xdr:nvSpPr>
          <xdr:spPr bwMode="auto">
            <a:xfrm>
              <a:off x="6072345" y="3969901"/>
              <a:ext cx="743859" cy="672247"/>
            </a:xfrm>
            <a:custGeom>
              <a:avLst/>
              <a:gdLst>
                <a:gd name="T0" fmla="*/ 130 w 745"/>
                <a:gd name="T1" fmla="*/ 0 h 669"/>
                <a:gd name="T2" fmla="*/ 102 w 745"/>
                <a:gd name="T3" fmla="*/ 3 h 669"/>
                <a:gd name="T4" fmla="*/ 83 w 745"/>
                <a:gd name="T5" fmla="*/ 37 h 669"/>
                <a:gd name="T6" fmla="*/ 34 w 745"/>
                <a:gd name="T7" fmla="*/ 229 h 669"/>
                <a:gd name="T8" fmla="*/ 27 w 745"/>
                <a:gd name="T9" fmla="*/ 245 h 669"/>
                <a:gd name="T10" fmla="*/ 22 w 745"/>
                <a:gd name="T11" fmla="*/ 306 h 669"/>
                <a:gd name="T12" fmla="*/ 8 w 745"/>
                <a:gd name="T13" fmla="*/ 326 h 669"/>
                <a:gd name="T14" fmla="*/ 8 w 745"/>
                <a:gd name="T15" fmla="*/ 414 h 669"/>
                <a:gd name="T16" fmla="*/ 0 w 745"/>
                <a:gd name="T17" fmla="*/ 434 h 669"/>
                <a:gd name="T18" fmla="*/ 50 w 745"/>
                <a:gd name="T19" fmla="*/ 464 h 669"/>
                <a:gd name="T20" fmla="*/ 70 w 745"/>
                <a:gd name="T21" fmla="*/ 467 h 669"/>
                <a:gd name="T22" fmla="*/ 102 w 745"/>
                <a:gd name="T23" fmla="*/ 496 h 669"/>
                <a:gd name="T24" fmla="*/ 107 w 745"/>
                <a:gd name="T25" fmla="*/ 541 h 669"/>
                <a:gd name="T26" fmla="*/ 141 w 745"/>
                <a:gd name="T27" fmla="*/ 530 h 669"/>
                <a:gd name="T28" fmla="*/ 194 w 745"/>
                <a:gd name="T29" fmla="*/ 545 h 669"/>
                <a:gd name="T30" fmla="*/ 195 w 745"/>
                <a:gd name="T31" fmla="*/ 535 h 669"/>
                <a:gd name="T32" fmla="*/ 220 w 745"/>
                <a:gd name="T33" fmla="*/ 535 h 669"/>
                <a:gd name="T34" fmla="*/ 257 w 745"/>
                <a:gd name="T35" fmla="*/ 569 h 669"/>
                <a:gd name="T36" fmla="*/ 291 w 745"/>
                <a:gd name="T37" fmla="*/ 552 h 669"/>
                <a:gd name="T38" fmla="*/ 308 w 745"/>
                <a:gd name="T39" fmla="*/ 502 h 669"/>
                <a:gd name="T40" fmla="*/ 325 w 745"/>
                <a:gd name="T41" fmla="*/ 482 h 669"/>
                <a:gd name="T42" fmla="*/ 348 w 745"/>
                <a:gd name="T43" fmla="*/ 484 h 669"/>
                <a:gd name="T44" fmla="*/ 370 w 745"/>
                <a:gd name="T45" fmla="*/ 504 h 669"/>
                <a:gd name="T46" fmla="*/ 382 w 745"/>
                <a:gd name="T47" fmla="*/ 541 h 669"/>
                <a:gd name="T48" fmla="*/ 487 w 745"/>
                <a:gd name="T49" fmla="*/ 669 h 669"/>
                <a:gd name="T50" fmla="*/ 518 w 745"/>
                <a:gd name="T51" fmla="*/ 646 h 669"/>
                <a:gd name="T52" fmla="*/ 523 w 745"/>
                <a:gd name="T53" fmla="*/ 598 h 669"/>
                <a:gd name="T54" fmla="*/ 558 w 745"/>
                <a:gd name="T55" fmla="*/ 592 h 669"/>
                <a:gd name="T56" fmla="*/ 558 w 745"/>
                <a:gd name="T57" fmla="*/ 507 h 669"/>
                <a:gd name="T58" fmla="*/ 575 w 745"/>
                <a:gd name="T59" fmla="*/ 493 h 669"/>
                <a:gd name="T60" fmla="*/ 580 w 745"/>
                <a:gd name="T61" fmla="*/ 417 h 669"/>
                <a:gd name="T62" fmla="*/ 587 w 745"/>
                <a:gd name="T63" fmla="*/ 422 h 669"/>
                <a:gd name="T64" fmla="*/ 586 w 745"/>
                <a:gd name="T65" fmla="*/ 394 h 669"/>
                <a:gd name="T66" fmla="*/ 572 w 745"/>
                <a:gd name="T67" fmla="*/ 368 h 669"/>
                <a:gd name="T68" fmla="*/ 578 w 745"/>
                <a:gd name="T69" fmla="*/ 295 h 669"/>
                <a:gd name="T70" fmla="*/ 603 w 745"/>
                <a:gd name="T71" fmla="*/ 309 h 669"/>
                <a:gd name="T72" fmla="*/ 617 w 745"/>
                <a:gd name="T73" fmla="*/ 283 h 669"/>
                <a:gd name="T74" fmla="*/ 643 w 745"/>
                <a:gd name="T75" fmla="*/ 275 h 669"/>
                <a:gd name="T76" fmla="*/ 669 w 745"/>
                <a:gd name="T77" fmla="*/ 254 h 669"/>
                <a:gd name="T78" fmla="*/ 640 w 745"/>
                <a:gd name="T79" fmla="*/ 254 h 669"/>
                <a:gd name="T80" fmla="*/ 640 w 745"/>
                <a:gd name="T81" fmla="*/ 204 h 669"/>
                <a:gd name="T82" fmla="*/ 672 w 745"/>
                <a:gd name="T83" fmla="*/ 186 h 669"/>
                <a:gd name="T84" fmla="*/ 718 w 745"/>
                <a:gd name="T85" fmla="*/ 181 h 669"/>
                <a:gd name="T86" fmla="*/ 721 w 745"/>
                <a:gd name="T87" fmla="*/ 155 h 669"/>
                <a:gd name="T88" fmla="*/ 705 w 745"/>
                <a:gd name="T89" fmla="*/ 144 h 669"/>
                <a:gd name="T90" fmla="*/ 745 w 745"/>
                <a:gd name="T91" fmla="*/ 95 h 669"/>
                <a:gd name="T92" fmla="*/ 739 w 745"/>
                <a:gd name="T93" fmla="*/ 79 h 669"/>
                <a:gd name="T94" fmla="*/ 695 w 745"/>
                <a:gd name="T95" fmla="*/ 56 h 669"/>
                <a:gd name="T96" fmla="*/ 586 w 745"/>
                <a:gd name="T97" fmla="*/ 175 h 669"/>
                <a:gd name="T98" fmla="*/ 511 w 745"/>
                <a:gd name="T99" fmla="*/ 175 h 669"/>
                <a:gd name="T100" fmla="*/ 511 w 745"/>
                <a:gd name="T101" fmla="*/ 144 h 669"/>
                <a:gd name="T102" fmla="*/ 469 w 745"/>
                <a:gd name="T103" fmla="*/ 123 h 669"/>
                <a:gd name="T104" fmla="*/ 420 w 745"/>
                <a:gd name="T105" fmla="*/ 177 h 669"/>
                <a:gd name="T106" fmla="*/ 380 w 745"/>
                <a:gd name="T107" fmla="*/ 183 h 669"/>
                <a:gd name="T108" fmla="*/ 380 w 745"/>
                <a:gd name="T109" fmla="*/ 146 h 669"/>
                <a:gd name="T110" fmla="*/ 347 w 745"/>
                <a:gd name="T111" fmla="*/ 131 h 669"/>
                <a:gd name="T112" fmla="*/ 295 w 745"/>
                <a:gd name="T113" fmla="*/ 58 h 669"/>
                <a:gd name="T114" fmla="*/ 248 w 745"/>
                <a:gd name="T115" fmla="*/ 39 h 669"/>
                <a:gd name="T116" fmla="*/ 232 w 745"/>
                <a:gd name="T117" fmla="*/ 6 h 669"/>
                <a:gd name="T118" fmla="*/ 206 w 745"/>
                <a:gd name="T119" fmla="*/ 0 h 669"/>
                <a:gd name="T120" fmla="*/ 180 w 745"/>
                <a:gd name="T121" fmla="*/ 19 h 669"/>
                <a:gd name="T122" fmla="*/ 159 w 745"/>
                <a:gd name="T123" fmla="*/ 24 h 669"/>
                <a:gd name="T124" fmla="*/ 130 w 745"/>
                <a:gd name="T125" fmla="*/ 0 h 669"/>
                <a:gd name="T126" fmla="*/ 0 w 745"/>
                <a:gd name="T127" fmla="*/ 0 h 669"/>
                <a:gd name="T128" fmla="*/ 745 w 745"/>
                <a:gd name="T129" fmla="*/ 669 h 6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T126" t="T127" r="T128" b="T129"/>
              <a:pathLst>
                <a:path h="669" w="745">
                  <a:moveTo>
                    <a:pt x="130" y="0"/>
                  </a:moveTo>
                  <a:lnTo>
                    <a:pt x="102" y="3"/>
                  </a:lnTo>
                  <a:lnTo>
                    <a:pt x="83" y="37"/>
                  </a:lnTo>
                  <a:lnTo>
                    <a:pt x="34" y="229"/>
                  </a:lnTo>
                  <a:lnTo>
                    <a:pt x="27" y="245"/>
                  </a:lnTo>
                  <a:lnTo>
                    <a:pt x="22" y="306"/>
                  </a:lnTo>
                  <a:lnTo>
                    <a:pt x="8" y="326"/>
                  </a:lnTo>
                  <a:lnTo>
                    <a:pt x="8" y="414"/>
                  </a:lnTo>
                  <a:lnTo>
                    <a:pt x="0" y="434"/>
                  </a:lnTo>
                  <a:lnTo>
                    <a:pt x="50" y="464"/>
                  </a:lnTo>
                  <a:lnTo>
                    <a:pt x="70" y="467"/>
                  </a:lnTo>
                  <a:lnTo>
                    <a:pt x="102" y="496"/>
                  </a:lnTo>
                  <a:lnTo>
                    <a:pt x="107" y="541"/>
                  </a:lnTo>
                  <a:lnTo>
                    <a:pt x="141" y="530"/>
                  </a:lnTo>
                  <a:lnTo>
                    <a:pt x="194" y="545"/>
                  </a:lnTo>
                  <a:lnTo>
                    <a:pt x="195" y="535"/>
                  </a:lnTo>
                  <a:lnTo>
                    <a:pt x="220" y="535"/>
                  </a:lnTo>
                  <a:lnTo>
                    <a:pt x="257" y="569"/>
                  </a:lnTo>
                  <a:lnTo>
                    <a:pt x="291" y="552"/>
                  </a:lnTo>
                  <a:lnTo>
                    <a:pt x="308" y="502"/>
                  </a:lnTo>
                  <a:lnTo>
                    <a:pt x="325" y="482"/>
                  </a:lnTo>
                  <a:lnTo>
                    <a:pt x="348" y="484"/>
                  </a:lnTo>
                  <a:lnTo>
                    <a:pt x="370" y="504"/>
                  </a:lnTo>
                  <a:lnTo>
                    <a:pt x="382" y="541"/>
                  </a:lnTo>
                  <a:lnTo>
                    <a:pt x="487" y="669"/>
                  </a:lnTo>
                  <a:lnTo>
                    <a:pt x="518" y="646"/>
                  </a:lnTo>
                  <a:lnTo>
                    <a:pt x="523" y="598"/>
                  </a:lnTo>
                  <a:lnTo>
                    <a:pt x="558" y="592"/>
                  </a:lnTo>
                  <a:lnTo>
                    <a:pt x="558" y="507"/>
                  </a:lnTo>
                  <a:lnTo>
                    <a:pt x="575" y="493"/>
                  </a:lnTo>
                  <a:lnTo>
                    <a:pt x="580" y="417"/>
                  </a:lnTo>
                  <a:lnTo>
                    <a:pt x="587" y="422"/>
                  </a:lnTo>
                  <a:lnTo>
                    <a:pt x="586" y="394"/>
                  </a:lnTo>
                  <a:lnTo>
                    <a:pt x="572" y="368"/>
                  </a:lnTo>
                  <a:lnTo>
                    <a:pt x="578" y="295"/>
                  </a:lnTo>
                  <a:lnTo>
                    <a:pt x="603" y="309"/>
                  </a:lnTo>
                  <a:lnTo>
                    <a:pt x="617" y="283"/>
                  </a:lnTo>
                  <a:lnTo>
                    <a:pt x="643" y="275"/>
                  </a:lnTo>
                  <a:lnTo>
                    <a:pt x="669" y="254"/>
                  </a:lnTo>
                  <a:lnTo>
                    <a:pt x="640" y="254"/>
                  </a:lnTo>
                  <a:lnTo>
                    <a:pt x="640" y="204"/>
                  </a:lnTo>
                  <a:lnTo>
                    <a:pt x="672" y="186"/>
                  </a:lnTo>
                  <a:lnTo>
                    <a:pt x="718" y="181"/>
                  </a:lnTo>
                  <a:lnTo>
                    <a:pt x="721" y="155"/>
                  </a:lnTo>
                  <a:lnTo>
                    <a:pt x="705" y="144"/>
                  </a:lnTo>
                  <a:lnTo>
                    <a:pt x="745" y="95"/>
                  </a:lnTo>
                  <a:lnTo>
                    <a:pt x="739" y="79"/>
                  </a:lnTo>
                  <a:lnTo>
                    <a:pt x="695" y="56"/>
                  </a:lnTo>
                  <a:lnTo>
                    <a:pt x="586" y="175"/>
                  </a:lnTo>
                  <a:lnTo>
                    <a:pt x="511" y="175"/>
                  </a:lnTo>
                  <a:lnTo>
                    <a:pt x="511" y="144"/>
                  </a:lnTo>
                  <a:lnTo>
                    <a:pt x="469" y="123"/>
                  </a:lnTo>
                  <a:lnTo>
                    <a:pt x="420" y="177"/>
                  </a:lnTo>
                  <a:lnTo>
                    <a:pt x="380" y="183"/>
                  </a:lnTo>
                  <a:lnTo>
                    <a:pt x="380" y="146"/>
                  </a:lnTo>
                  <a:lnTo>
                    <a:pt x="347" y="131"/>
                  </a:lnTo>
                  <a:lnTo>
                    <a:pt x="295" y="58"/>
                  </a:lnTo>
                  <a:lnTo>
                    <a:pt x="248" y="39"/>
                  </a:lnTo>
                  <a:lnTo>
                    <a:pt x="232" y="6"/>
                  </a:lnTo>
                  <a:lnTo>
                    <a:pt x="206" y="0"/>
                  </a:lnTo>
                  <a:lnTo>
                    <a:pt x="180" y="19"/>
                  </a:lnTo>
                  <a:lnTo>
                    <a:pt x="159" y="24"/>
                  </a:lnTo>
                  <a:lnTo>
                    <a:pt x="130" y="0"/>
                  </a:lnTo>
                  <a:close/>
                </a:path>
              </a:pathLst>
            </a:custGeom>
            <a:solidFill>
              <a:srgbClr val="77933C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01</a:t>
              </a:r>
            </a:p>
          </xdr:txBody>
        </xdr:sp>
        <xdr:sp macro="" textlink="">
          <xdr:nvSpPr>
            <xdr:cNvPr id="40" name="FR-38">
              <a:hlinkClick r:id="rId32"/>
            </xdr:cNvPr>
            <xdr:cNvSpPr>
              <a:spLocks noChangeArrowheads="1"/>
            </xdr:cNvSpPr>
          </xdr:nvSpPr>
          <xdr:spPr bwMode="auto">
            <a:xfrm>
              <a:off x="6097077" y="4456323"/>
              <a:ext cx="878933" cy="889042"/>
            </a:xfrm>
            <a:custGeom>
              <a:avLst/>
              <a:gdLst>
                <a:gd name="T0" fmla="*/ 285 w 881"/>
                <a:gd name="T1" fmla="*/ 20 h 886"/>
                <a:gd name="T2" fmla="*/ 234 w 881"/>
                <a:gd name="T3" fmla="*/ 87 h 886"/>
                <a:gd name="T4" fmla="*/ 172 w 881"/>
                <a:gd name="T5" fmla="*/ 53 h 886"/>
                <a:gd name="T6" fmla="*/ 206 w 881"/>
                <a:gd name="T7" fmla="*/ 122 h 886"/>
                <a:gd name="T8" fmla="*/ 76 w 881"/>
                <a:gd name="T9" fmla="*/ 212 h 886"/>
                <a:gd name="T10" fmla="*/ 56 w 881"/>
                <a:gd name="T11" fmla="*/ 269 h 886"/>
                <a:gd name="T12" fmla="*/ 8 w 881"/>
                <a:gd name="T13" fmla="*/ 314 h 886"/>
                <a:gd name="T14" fmla="*/ 0 w 881"/>
                <a:gd name="T15" fmla="*/ 397 h 886"/>
                <a:gd name="T16" fmla="*/ 62 w 881"/>
                <a:gd name="T17" fmla="*/ 444 h 886"/>
                <a:gd name="T18" fmla="*/ 130 w 881"/>
                <a:gd name="T19" fmla="*/ 407 h 886"/>
                <a:gd name="T20" fmla="*/ 217 w 881"/>
                <a:gd name="T21" fmla="*/ 447 h 886"/>
                <a:gd name="T22" fmla="*/ 234 w 881"/>
                <a:gd name="T23" fmla="*/ 515 h 886"/>
                <a:gd name="T24" fmla="*/ 226 w 881"/>
                <a:gd name="T25" fmla="*/ 595 h 886"/>
                <a:gd name="T26" fmla="*/ 251 w 881"/>
                <a:gd name="T27" fmla="*/ 603 h 886"/>
                <a:gd name="T28" fmla="*/ 356 w 881"/>
                <a:gd name="T29" fmla="*/ 634 h 886"/>
                <a:gd name="T30" fmla="*/ 393 w 881"/>
                <a:gd name="T31" fmla="*/ 597 h 886"/>
                <a:gd name="T32" fmla="*/ 404 w 881"/>
                <a:gd name="T33" fmla="*/ 810 h 886"/>
                <a:gd name="T34" fmla="*/ 455 w 881"/>
                <a:gd name="T35" fmla="*/ 824 h 886"/>
                <a:gd name="T36" fmla="*/ 515 w 881"/>
                <a:gd name="T37" fmla="*/ 864 h 886"/>
                <a:gd name="T38" fmla="*/ 557 w 881"/>
                <a:gd name="T39" fmla="*/ 880 h 886"/>
                <a:gd name="T40" fmla="*/ 607 w 881"/>
                <a:gd name="T41" fmla="*/ 878 h 886"/>
                <a:gd name="T42" fmla="*/ 587 w 881"/>
                <a:gd name="T43" fmla="*/ 836 h 886"/>
                <a:gd name="T44" fmla="*/ 672 w 881"/>
                <a:gd name="T45" fmla="*/ 815 h 886"/>
                <a:gd name="T46" fmla="*/ 693 w 881"/>
                <a:gd name="T47" fmla="*/ 766 h 886"/>
                <a:gd name="T48" fmla="*/ 751 w 881"/>
                <a:gd name="T49" fmla="*/ 747 h 886"/>
                <a:gd name="T50" fmla="*/ 831 w 881"/>
                <a:gd name="T51" fmla="*/ 735 h 886"/>
                <a:gd name="T52" fmla="*/ 881 w 881"/>
                <a:gd name="T53" fmla="*/ 680 h 886"/>
                <a:gd name="T54" fmla="*/ 850 w 881"/>
                <a:gd name="T55" fmla="*/ 636 h 886"/>
                <a:gd name="T56" fmla="*/ 787 w 881"/>
                <a:gd name="T57" fmla="*/ 617 h 886"/>
                <a:gd name="T58" fmla="*/ 816 w 881"/>
                <a:gd name="T59" fmla="*/ 547 h 886"/>
                <a:gd name="T60" fmla="*/ 772 w 881"/>
                <a:gd name="T61" fmla="*/ 510 h 886"/>
                <a:gd name="T62" fmla="*/ 761 w 881"/>
                <a:gd name="T63" fmla="*/ 504 h 886"/>
                <a:gd name="T64" fmla="*/ 738 w 881"/>
                <a:gd name="T65" fmla="*/ 458 h 886"/>
                <a:gd name="T66" fmla="*/ 775 w 881"/>
                <a:gd name="T67" fmla="*/ 390 h 886"/>
                <a:gd name="T68" fmla="*/ 719 w 881"/>
                <a:gd name="T69" fmla="*/ 300 h 886"/>
                <a:gd name="T70" fmla="*/ 685 w 881"/>
                <a:gd name="T71" fmla="*/ 320 h 886"/>
                <a:gd name="T72" fmla="*/ 631 w 881"/>
                <a:gd name="T73" fmla="*/ 277 h 886"/>
                <a:gd name="T74" fmla="*/ 625 w 881"/>
                <a:gd name="T75" fmla="*/ 337 h 886"/>
                <a:gd name="T76" fmla="*/ 594 w 881"/>
                <a:gd name="T77" fmla="*/ 328 h 886"/>
                <a:gd name="T78" fmla="*/ 498 w 881"/>
                <a:gd name="T79" fmla="*/ 257 h 886"/>
                <a:gd name="T80" fmla="*/ 467 w 881"/>
                <a:gd name="T81" fmla="*/ 201 h 886"/>
                <a:gd name="T82" fmla="*/ 359 w 881"/>
                <a:gd name="T83" fmla="*/ 59 h 886"/>
                <a:gd name="T84" fmla="*/ 325 w 881"/>
                <a:gd name="T85" fmla="*/ 2 h 886"/>
                <a:gd name="T86" fmla="*/ 0 w 881"/>
                <a:gd name="T87" fmla="*/ 0 h 886"/>
                <a:gd name="T88" fmla="*/ 881 w 881"/>
                <a:gd name="T89" fmla="*/ 886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T86" t="T87" r="T88" b="T89"/>
              <a:pathLst>
                <a:path h="886" w="881">
                  <a:moveTo>
                    <a:pt x="302" y="0"/>
                  </a:moveTo>
                  <a:lnTo>
                    <a:pt x="285" y="20"/>
                  </a:lnTo>
                  <a:lnTo>
                    <a:pt x="268" y="70"/>
                  </a:lnTo>
                  <a:lnTo>
                    <a:pt x="234" y="87"/>
                  </a:lnTo>
                  <a:lnTo>
                    <a:pt x="197" y="53"/>
                  </a:lnTo>
                  <a:lnTo>
                    <a:pt x="172" y="53"/>
                  </a:lnTo>
                  <a:lnTo>
                    <a:pt x="169" y="90"/>
                  </a:lnTo>
                  <a:lnTo>
                    <a:pt x="206" y="122"/>
                  </a:lnTo>
                  <a:lnTo>
                    <a:pt x="150" y="195"/>
                  </a:lnTo>
                  <a:lnTo>
                    <a:pt x="76" y="212"/>
                  </a:lnTo>
                  <a:lnTo>
                    <a:pt x="19" y="232"/>
                  </a:lnTo>
                  <a:lnTo>
                    <a:pt x="56" y="269"/>
                  </a:lnTo>
                  <a:lnTo>
                    <a:pt x="65" y="286"/>
                  </a:lnTo>
                  <a:lnTo>
                    <a:pt x="8" y="314"/>
                  </a:lnTo>
                  <a:lnTo>
                    <a:pt x="2" y="396"/>
                  </a:lnTo>
                  <a:lnTo>
                    <a:pt x="0" y="397"/>
                  </a:lnTo>
                  <a:lnTo>
                    <a:pt x="16" y="430"/>
                  </a:lnTo>
                  <a:lnTo>
                    <a:pt x="62" y="444"/>
                  </a:lnTo>
                  <a:lnTo>
                    <a:pt x="93" y="433"/>
                  </a:lnTo>
                  <a:lnTo>
                    <a:pt x="130" y="407"/>
                  </a:lnTo>
                  <a:lnTo>
                    <a:pt x="178" y="447"/>
                  </a:lnTo>
                  <a:lnTo>
                    <a:pt x="217" y="447"/>
                  </a:lnTo>
                  <a:lnTo>
                    <a:pt x="246" y="487"/>
                  </a:lnTo>
                  <a:lnTo>
                    <a:pt x="234" y="515"/>
                  </a:lnTo>
                  <a:lnTo>
                    <a:pt x="240" y="555"/>
                  </a:lnTo>
                  <a:lnTo>
                    <a:pt x="226" y="595"/>
                  </a:lnTo>
                  <a:lnTo>
                    <a:pt x="232" y="609"/>
                  </a:lnTo>
                  <a:lnTo>
                    <a:pt x="251" y="603"/>
                  </a:lnTo>
                  <a:lnTo>
                    <a:pt x="297" y="617"/>
                  </a:lnTo>
                  <a:lnTo>
                    <a:pt x="356" y="634"/>
                  </a:lnTo>
                  <a:lnTo>
                    <a:pt x="382" y="617"/>
                  </a:lnTo>
                  <a:lnTo>
                    <a:pt x="393" y="597"/>
                  </a:lnTo>
                  <a:lnTo>
                    <a:pt x="402" y="597"/>
                  </a:lnTo>
                  <a:lnTo>
                    <a:pt x="404" y="810"/>
                  </a:lnTo>
                  <a:lnTo>
                    <a:pt x="418" y="824"/>
                  </a:lnTo>
                  <a:lnTo>
                    <a:pt x="455" y="824"/>
                  </a:lnTo>
                  <a:lnTo>
                    <a:pt x="489" y="844"/>
                  </a:lnTo>
                  <a:lnTo>
                    <a:pt x="515" y="864"/>
                  </a:lnTo>
                  <a:lnTo>
                    <a:pt x="540" y="866"/>
                  </a:lnTo>
                  <a:lnTo>
                    <a:pt x="557" y="880"/>
                  </a:lnTo>
                  <a:lnTo>
                    <a:pt x="604" y="886"/>
                  </a:lnTo>
                  <a:lnTo>
                    <a:pt x="607" y="878"/>
                  </a:lnTo>
                  <a:lnTo>
                    <a:pt x="587" y="867"/>
                  </a:lnTo>
                  <a:lnTo>
                    <a:pt x="587" y="836"/>
                  </a:lnTo>
                  <a:lnTo>
                    <a:pt x="652" y="836"/>
                  </a:lnTo>
                  <a:lnTo>
                    <a:pt x="672" y="815"/>
                  </a:lnTo>
                  <a:lnTo>
                    <a:pt x="660" y="792"/>
                  </a:lnTo>
                  <a:lnTo>
                    <a:pt x="693" y="766"/>
                  </a:lnTo>
                  <a:lnTo>
                    <a:pt x="717" y="776"/>
                  </a:lnTo>
                  <a:lnTo>
                    <a:pt x="751" y="747"/>
                  </a:lnTo>
                  <a:lnTo>
                    <a:pt x="810" y="758"/>
                  </a:lnTo>
                  <a:lnTo>
                    <a:pt x="831" y="735"/>
                  </a:lnTo>
                  <a:lnTo>
                    <a:pt x="881" y="737"/>
                  </a:lnTo>
                  <a:lnTo>
                    <a:pt x="881" y="680"/>
                  </a:lnTo>
                  <a:lnTo>
                    <a:pt x="860" y="670"/>
                  </a:lnTo>
                  <a:lnTo>
                    <a:pt x="850" y="636"/>
                  </a:lnTo>
                  <a:lnTo>
                    <a:pt x="795" y="630"/>
                  </a:lnTo>
                  <a:lnTo>
                    <a:pt x="787" y="617"/>
                  </a:lnTo>
                  <a:lnTo>
                    <a:pt x="797" y="563"/>
                  </a:lnTo>
                  <a:lnTo>
                    <a:pt x="816" y="547"/>
                  </a:lnTo>
                  <a:lnTo>
                    <a:pt x="801" y="527"/>
                  </a:lnTo>
                  <a:lnTo>
                    <a:pt x="772" y="510"/>
                  </a:lnTo>
                  <a:lnTo>
                    <a:pt x="755" y="527"/>
                  </a:lnTo>
                  <a:lnTo>
                    <a:pt x="761" y="504"/>
                  </a:lnTo>
                  <a:lnTo>
                    <a:pt x="761" y="481"/>
                  </a:lnTo>
                  <a:lnTo>
                    <a:pt x="738" y="458"/>
                  </a:lnTo>
                  <a:lnTo>
                    <a:pt x="750" y="405"/>
                  </a:lnTo>
                  <a:lnTo>
                    <a:pt x="775" y="390"/>
                  </a:lnTo>
                  <a:lnTo>
                    <a:pt x="772" y="354"/>
                  </a:lnTo>
                  <a:lnTo>
                    <a:pt x="719" y="300"/>
                  </a:lnTo>
                  <a:lnTo>
                    <a:pt x="699" y="300"/>
                  </a:lnTo>
                  <a:lnTo>
                    <a:pt x="685" y="320"/>
                  </a:lnTo>
                  <a:lnTo>
                    <a:pt x="651" y="275"/>
                  </a:lnTo>
                  <a:lnTo>
                    <a:pt x="631" y="277"/>
                  </a:lnTo>
                  <a:lnTo>
                    <a:pt x="614" y="314"/>
                  </a:lnTo>
                  <a:lnTo>
                    <a:pt x="625" y="337"/>
                  </a:lnTo>
                  <a:lnTo>
                    <a:pt x="617" y="345"/>
                  </a:lnTo>
                  <a:lnTo>
                    <a:pt x="594" y="328"/>
                  </a:lnTo>
                  <a:lnTo>
                    <a:pt x="529" y="314"/>
                  </a:lnTo>
                  <a:lnTo>
                    <a:pt x="498" y="257"/>
                  </a:lnTo>
                  <a:lnTo>
                    <a:pt x="498" y="235"/>
                  </a:lnTo>
                  <a:lnTo>
                    <a:pt x="467" y="201"/>
                  </a:lnTo>
                  <a:lnTo>
                    <a:pt x="463" y="186"/>
                  </a:lnTo>
                  <a:lnTo>
                    <a:pt x="359" y="59"/>
                  </a:lnTo>
                  <a:lnTo>
                    <a:pt x="347" y="22"/>
                  </a:lnTo>
                  <a:lnTo>
                    <a:pt x="325" y="2"/>
                  </a:lnTo>
                  <a:lnTo>
                    <a:pt x="302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38</a:t>
              </a:r>
            </a:p>
          </xdr:txBody>
        </xdr:sp>
        <xdr:sp macro="" textlink="">
          <xdr:nvSpPr>
            <xdr:cNvPr id="41" name="FR-74">
              <a:hlinkClick r:id="rId33"/>
            </xdr:cNvPr>
            <xdr:cNvSpPr>
              <a:spLocks noChangeArrowheads="1"/>
            </xdr:cNvSpPr>
          </xdr:nvSpPr>
          <xdr:spPr bwMode="auto">
            <a:xfrm>
              <a:off x="6644983" y="4019090"/>
              <a:ext cx="637322" cy="559295"/>
            </a:xfrm>
            <a:custGeom>
              <a:avLst/>
              <a:gdLst>
                <a:gd name="T0" fmla="*/ 396 w 639"/>
                <a:gd name="T1" fmla="*/ 0 h 556"/>
                <a:gd name="T2" fmla="*/ 337 w 639"/>
                <a:gd name="T3" fmla="*/ 11 h 556"/>
                <a:gd name="T4" fmla="*/ 279 w 639"/>
                <a:gd name="T5" fmla="*/ 57 h 556"/>
                <a:gd name="T6" fmla="*/ 264 w 639"/>
                <a:gd name="T7" fmla="*/ 34 h 556"/>
                <a:gd name="T8" fmla="*/ 235 w 639"/>
                <a:gd name="T9" fmla="*/ 36 h 556"/>
                <a:gd name="T10" fmla="*/ 209 w 639"/>
                <a:gd name="T11" fmla="*/ 94 h 556"/>
                <a:gd name="T12" fmla="*/ 212 w 639"/>
                <a:gd name="T13" fmla="*/ 117 h 556"/>
                <a:gd name="T14" fmla="*/ 240 w 639"/>
                <a:gd name="T15" fmla="*/ 141 h 556"/>
                <a:gd name="T16" fmla="*/ 188 w 639"/>
                <a:gd name="T17" fmla="*/ 175 h 556"/>
                <a:gd name="T18" fmla="*/ 154 w 639"/>
                <a:gd name="T19" fmla="*/ 206 h 556"/>
                <a:gd name="T20" fmla="*/ 97 w 639"/>
                <a:gd name="T21" fmla="*/ 206 h 556"/>
                <a:gd name="T22" fmla="*/ 71 w 639"/>
                <a:gd name="T23" fmla="*/ 227 h 556"/>
                <a:gd name="T24" fmla="*/ 45 w 639"/>
                <a:gd name="T25" fmla="*/ 235 h 556"/>
                <a:gd name="T26" fmla="*/ 31 w 639"/>
                <a:gd name="T27" fmla="*/ 261 h 556"/>
                <a:gd name="T28" fmla="*/ 6 w 639"/>
                <a:gd name="T29" fmla="*/ 247 h 556"/>
                <a:gd name="T30" fmla="*/ 0 w 639"/>
                <a:gd name="T31" fmla="*/ 320 h 556"/>
                <a:gd name="T32" fmla="*/ 14 w 639"/>
                <a:gd name="T33" fmla="*/ 346 h 556"/>
                <a:gd name="T34" fmla="*/ 15 w 639"/>
                <a:gd name="T35" fmla="*/ 374 h 556"/>
                <a:gd name="T36" fmla="*/ 36 w 639"/>
                <a:gd name="T37" fmla="*/ 391 h 556"/>
                <a:gd name="T38" fmla="*/ 36 w 639"/>
                <a:gd name="T39" fmla="*/ 465 h 556"/>
                <a:gd name="T40" fmla="*/ 88 w 639"/>
                <a:gd name="T41" fmla="*/ 473 h 556"/>
                <a:gd name="T42" fmla="*/ 107 w 639"/>
                <a:gd name="T43" fmla="*/ 510 h 556"/>
                <a:gd name="T44" fmla="*/ 153 w 639"/>
                <a:gd name="T45" fmla="*/ 516 h 556"/>
                <a:gd name="T46" fmla="*/ 161 w 639"/>
                <a:gd name="T47" fmla="*/ 499 h 556"/>
                <a:gd name="T48" fmla="*/ 184 w 639"/>
                <a:gd name="T49" fmla="*/ 499 h 556"/>
                <a:gd name="T50" fmla="*/ 223 w 639"/>
                <a:gd name="T51" fmla="*/ 541 h 556"/>
                <a:gd name="T52" fmla="*/ 238 w 639"/>
                <a:gd name="T53" fmla="*/ 556 h 556"/>
                <a:gd name="T54" fmla="*/ 283 w 639"/>
                <a:gd name="T55" fmla="*/ 547 h 556"/>
                <a:gd name="T56" fmla="*/ 294 w 639"/>
                <a:gd name="T57" fmla="*/ 524 h 556"/>
                <a:gd name="T58" fmla="*/ 306 w 639"/>
                <a:gd name="T59" fmla="*/ 479 h 556"/>
                <a:gd name="T60" fmla="*/ 331 w 639"/>
                <a:gd name="T61" fmla="*/ 459 h 556"/>
                <a:gd name="T62" fmla="*/ 351 w 639"/>
                <a:gd name="T63" fmla="*/ 400 h 556"/>
                <a:gd name="T64" fmla="*/ 376 w 639"/>
                <a:gd name="T65" fmla="*/ 383 h 556"/>
                <a:gd name="T66" fmla="*/ 396 w 639"/>
                <a:gd name="T67" fmla="*/ 388 h 556"/>
                <a:gd name="T68" fmla="*/ 402 w 639"/>
                <a:gd name="T69" fmla="*/ 405 h 556"/>
                <a:gd name="T70" fmla="*/ 388 w 639"/>
                <a:gd name="T71" fmla="*/ 422 h 556"/>
                <a:gd name="T72" fmla="*/ 413 w 639"/>
                <a:gd name="T73" fmla="*/ 454 h 556"/>
                <a:gd name="T74" fmla="*/ 456 w 639"/>
                <a:gd name="T75" fmla="*/ 454 h 556"/>
                <a:gd name="T76" fmla="*/ 481 w 639"/>
                <a:gd name="T77" fmla="*/ 496 h 556"/>
                <a:gd name="T78" fmla="*/ 476 w 639"/>
                <a:gd name="T79" fmla="*/ 510 h 556"/>
                <a:gd name="T80" fmla="*/ 501 w 639"/>
                <a:gd name="T81" fmla="*/ 493 h 556"/>
                <a:gd name="T82" fmla="*/ 521 w 639"/>
                <a:gd name="T83" fmla="*/ 471 h 556"/>
                <a:gd name="T84" fmla="*/ 538 w 639"/>
                <a:gd name="T85" fmla="*/ 473 h 556"/>
                <a:gd name="T86" fmla="*/ 540 w 639"/>
                <a:gd name="T87" fmla="*/ 427 h 556"/>
                <a:gd name="T88" fmla="*/ 628 w 639"/>
                <a:gd name="T89" fmla="*/ 391 h 556"/>
                <a:gd name="T90" fmla="*/ 639 w 639"/>
                <a:gd name="T91" fmla="*/ 365 h 556"/>
                <a:gd name="T92" fmla="*/ 633 w 639"/>
                <a:gd name="T93" fmla="*/ 307 h 556"/>
                <a:gd name="T94" fmla="*/ 576 w 639"/>
                <a:gd name="T95" fmla="*/ 248 h 556"/>
                <a:gd name="T96" fmla="*/ 558 w 639"/>
                <a:gd name="T97" fmla="*/ 258 h 556"/>
                <a:gd name="T98" fmla="*/ 558 w 639"/>
                <a:gd name="T99" fmla="*/ 234 h 556"/>
                <a:gd name="T100" fmla="*/ 558 w 639"/>
                <a:gd name="T101" fmla="*/ 196 h 556"/>
                <a:gd name="T102" fmla="*/ 508 w 639"/>
                <a:gd name="T103" fmla="*/ 172 h 556"/>
                <a:gd name="T104" fmla="*/ 506 w 639"/>
                <a:gd name="T105" fmla="*/ 151 h 556"/>
                <a:gd name="T106" fmla="*/ 535 w 639"/>
                <a:gd name="T107" fmla="*/ 120 h 556"/>
                <a:gd name="T108" fmla="*/ 535 w 639"/>
                <a:gd name="T109" fmla="*/ 84 h 556"/>
                <a:gd name="T110" fmla="*/ 488 w 639"/>
                <a:gd name="T111" fmla="*/ 34 h 556"/>
                <a:gd name="T112" fmla="*/ 485 w 639"/>
                <a:gd name="T113" fmla="*/ 0 h 556"/>
                <a:gd name="T114" fmla="*/ 396 w 639"/>
                <a:gd name="T115" fmla="*/ 0 h 556"/>
                <a:gd name="T116" fmla="*/ 0 w 639"/>
                <a:gd name="T117" fmla="*/ 0 h 556"/>
                <a:gd name="T118" fmla="*/ 639 w 639"/>
                <a:gd name="T119" fmla="*/ 556 h 5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T116" t="T117" r="T118" b="T119"/>
              <a:pathLst>
                <a:path h="556" w="639">
                  <a:moveTo>
                    <a:pt x="396" y="0"/>
                  </a:moveTo>
                  <a:lnTo>
                    <a:pt x="337" y="11"/>
                  </a:lnTo>
                  <a:lnTo>
                    <a:pt x="279" y="57"/>
                  </a:lnTo>
                  <a:lnTo>
                    <a:pt x="264" y="34"/>
                  </a:lnTo>
                  <a:lnTo>
                    <a:pt x="235" y="36"/>
                  </a:lnTo>
                  <a:lnTo>
                    <a:pt x="209" y="94"/>
                  </a:lnTo>
                  <a:lnTo>
                    <a:pt x="212" y="117"/>
                  </a:lnTo>
                  <a:lnTo>
                    <a:pt x="240" y="141"/>
                  </a:lnTo>
                  <a:lnTo>
                    <a:pt x="188" y="175"/>
                  </a:lnTo>
                  <a:lnTo>
                    <a:pt x="154" y="206"/>
                  </a:lnTo>
                  <a:lnTo>
                    <a:pt x="97" y="206"/>
                  </a:lnTo>
                  <a:lnTo>
                    <a:pt x="71" y="227"/>
                  </a:lnTo>
                  <a:lnTo>
                    <a:pt x="45" y="235"/>
                  </a:lnTo>
                  <a:lnTo>
                    <a:pt x="31" y="261"/>
                  </a:lnTo>
                  <a:lnTo>
                    <a:pt x="6" y="247"/>
                  </a:lnTo>
                  <a:lnTo>
                    <a:pt x="0" y="320"/>
                  </a:lnTo>
                  <a:lnTo>
                    <a:pt x="14" y="346"/>
                  </a:lnTo>
                  <a:lnTo>
                    <a:pt x="15" y="374"/>
                  </a:lnTo>
                  <a:lnTo>
                    <a:pt x="36" y="391"/>
                  </a:lnTo>
                  <a:lnTo>
                    <a:pt x="36" y="465"/>
                  </a:lnTo>
                  <a:lnTo>
                    <a:pt x="88" y="473"/>
                  </a:lnTo>
                  <a:lnTo>
                    <a:pt x="107" y="510"/>
                  </a:lnTo>
                  <a:lnTo>
                    <a:pt x="153" y="516"/>
                  </a:lnTo>
                  <a:lnTo>
                    <a:pt x="161" y="499"/>
                  </a:lnTo>
                  <a:lnTo>
                    <a:pt x="184" y="499"/>
                  </a:lnTo>
                  <a:lnTo>
                    <a:pt x="223" y="541"/>
                  </a:lnTo>
                  <a:lnTo>
                    <a:pt x="238" y="556"/>
                  </a:lnTo>
                  <a:lnTo>
                    <a:pt x="283" y="547"/>
                  </a:lnTo>
                  <a:lnTo>
                    <a:pt x="294" y="524"/>
                  </a:lnTo>
                  <a:lnTo>
                    <a:pt x="306" y="479"/>
                  </a:lnTo>
                  <a:lnTo>
                    <a:pt x="331" y="459"/>
                  </a:lnTo>
                  <a:lnTo>
                    <a:pt x="351" y="400"/>
                  </a:lnTo>
                  <a:lnTo>
                    <a:pt x="376" y="383"/>
                  </a:lnTo>
                  <a:lnTo>
                    <a:pt x="396" y="388"/>
                  </a:lnTo>
                  <a:lnTo>
                    <a:pt x="402" y="405"/>
                  </a:lnTo>
                  <a:lnTo>
                    <a:pt x="388" y="422"/>
                  </a:lnTo>
                  <a:lnTo>
                    <a:pt x="413" y="454"/>
                  </a:lnTo>
                  <a:lnTo>
                    <a:pt x="456" y="454"/>
                  </a:lnTo>
                  <a:lnTo>
                    <a:pt x="481" y="496"/>
                  </a:lnTo>
                  <a:lnTo>
                    <a:pt x="476" y="510"/>
                  </a:lnTo>
                  <a:lnTo>
                    <a:pt x="501" y="493"/>
                  </a:lnTo>
                  <a:lnTo>
                    <a:pt x="521" y="471"/>
                  </a:lnTo>
                  <a:lnTo>
                    <a:pt x="538" y="473"/>
                  </a:lnTo>
                  <a:lnTo>
                    <a:pt x="540" y="427"/>
                  </a:lnTo>
                  <a:lnTo>
                    <a:pt x="628" y="391"/>
                  </a:lnTo>
                  <a:lnTo>
                    <a:pt x="639" y="365"/>
                  </a:lnTo>
                  <a:lnTo>
                    <a:pt x="633" y="307"/>
                  </a:lnTo>
                  <a:lnTo>
                    <a:pt x="576" y="248"/>
                  </a:lnTo>
                  <a:lnTo>
                    <a:pt x="558" y="258"/>
                  </a:lnTo>
                  <a:lnTo>
                    <a:pt x="558" y="234"/>
                  </a:lnTo>
                  <a:lnTo>
                    <a:pt x="558" y="196"/>
                  </a:lnTo>
                  <a:lnTo>
                    <a:pt x="508" y="172"/>
                  </a:lnTo>
                  <a:lnTo>
                    <a:pt x="506" y="151"/>
                  </a:lnTo>
                  <a:lnTo>
                    <a:pt x="535" y="120"/>
                  </a:lnTo>
                  <a:lnTo>
                    <a:pt x="535" y="84"/>
                  </a:lnTo>
                  <a:lnTo>
                    <a:pt x="488" y="34"/>
                  </a:lnTo>
                  <a:lnTo>
                    <a:pt x="485" y="0"/>
                  </a:lnTo>
                  <a:lnTo>
                    <a:pt x="396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74</a:t>
              </a:r>
            </a:p>
          </xdr:txBody>
        </xdr:sp>
        <xdr:sp macro="" textlink="">
          <xdr:nvSpPr>
            <xdr:cNvPr id="42" name="FR-42">
              <a:hlinkClick r:id="rId34"/>
            </xdr:cNvPr>
            <xdr:cNvSpPr>
              <a:spLocks noChangeArrowheads="1"/>
            </xdr:cNvSpPr>
          </xdr:nvSpPr>
          <xdr:spPr bwMode="auto">
            <a:xfrm>
              <a:off x="5524438" y="4177587"/>
              <a:ext cx="580248" cy="777911"/>
            </a:xfrm>
            <a:custGeom>
              <a:avLst/>
              <a:gdLst>
                <a:gd name="T0" fmla="*/ 49 w 582"/>
                <a:gd name="T1" fmla="*/ 8 h 775"/>
                <a:gd name="T2" fmla="*/ 60 w 582"/>
                <a:gd name="T3" fmla="*/ 73 h 775"/>
                <a:gd name="T4" fmla="*/ 2 w 582"/>
                <a:gd name="T5" fmla="*/ 224 h 775"/>
                <a:gd name="T6" fmla="*/ 42 w 582"/>
                <a:gd name="T7" fmla="*/ 281 h 775"/>
                <a:gd name="T8" fmla="*/ 10 w 582"/>
                <a:gd name="T9" fmla="*/ 362 h 775"/>
                <a:gd name="T10" fmla="*/ 70 w 582"/>
                <a:gd name="T11" fmla="*/ 471 h 775"/>
                <a:gd name="T12" fmla="*/ 161 w 582"/>
                <a:gd name="T13" fmla="*/ 602 h 775"/>
                <a:gd name="T14" fmla="*/ 119 w 582"/>
                <a:gd name="T15" fmla="*/ 680 h 775"/>
                <a:gd name="T16" fmla="*/ 250 w 582"/>
                <a:gd name="T17" fmla="*/ 656 h 775"/>
                <a:gd name="T18" fmla="*/ 362 w 582"/>
                <a:gd name="T19" fmla="*/ 690 h 775"/>
                <a:gd name="T20" fmla="*/ 398 w 582"/>
                <a:gd name="T21" fmla="*/ 737 h 775"/>
                <a:gd name="T22" fmla="*/ 455 w 582"/>
                <a:gd name="T23" fmla="*/ 768 h 775"/>
                <a:gd name="T24" fmla="*/ 512 w 582"/>
                <a:gd name="T25" fmla="*/ 709 h 775"/>
                <a:gd name="T26" fmla="*/ 580 w 582"/>
                <a:gd name="T27" fmla="*/ 590 h 775"/>
                <a:gd name="T28" fmla="*/ 552 w 582"/>
                <a:gd name="T29" fmla="*/ 584 h 775"/>
                <a:gd name="T30" fmla="*/ 500 w 582"/>
                <a:gd name="T31" fmla="*/ 581 h 775"/>
                <a:gd name="T32" fmla="*/ 520 w 582"/>
                <a:gd name="T33" fmla="*/ 522 h 775"/>
                <a:gd name="T34" fmla="*/ 359 w 582"/>
                <a:gd name="T35" fmla="*/ 440 h 775"/>
                <a:gd name="T36" fmla="*/ 376 w 582"/>
                <a:gd name="T37" fmla="*/ 403 h 775"/>
                <a:gd name="T38" fmla="*/ 356 w 582"/>
                <a:gd name="T39" fmla="*/ 372 h 775"/>
                <a:gd name="T40" fmla="*/ 373 w 582"/>
                <a:gd name="T41" fmla="*/ 310 h 775"/>
                <a:gd name="T42" fmla="*/ 339 w 582"/>
                <a:gd name="T43" fmla="*/ 247 h 775"/>
                <a:gd name="T44" fmla="*/ 316 w 582"/>
                <a:gd name="T45" fmla="*/ 199 h 775"/>
                <a:gd name="T46" fmla="*/ 322 w 582"/>
                <a:gd name="T47" fmla="*/ 140 h 775"/>
                <a:gd name="T48" fmla="*/ 379 w 582"/>
                <a:gd name="T49" fmla="*/ 89 h 775"/>
                <a:gd name="T50" fmla="*/ 376 w 582"/>
                <a:gd name="T51" fmla="*/ 43 h 775"/>
                <a:gd name="T52" fmla="*/ 362 w 582"/>
                <a:gd name="T53" fmla="*/ 7 h 775"/>
                <a:gd name="T54" fmla="*/ 323 w 582"/>
                <a:gd name="T55" fmla="*/ 60 h 775"/>
                <a:gd name="T56" fmla="*/ 286 w 582"/>
                <a:gd name="T57" fmla="*/ 65 h 775"/>
                <a:gd name="T58" fmla="*/ 172 w 582"/>
                <a:gd name="T59" fmla="*/ 71 h 775"/>
                <a:gd name="T60" fmla="*/ 146 w 582"/>
                <a:gd name="T61" fmla="*/ 52 h 775"/>
                <a:gd name="T62" fmla="*/ 104 w 582"/>
                <a:gd name="T63" fmla="*/ 3 h 775"/>
                <a:gd name="T64" fmla="*/ 0 w 582"/>
                <a:gd name="T65" fmla="*/ 0 h 775"/>
                <a:gd name="T66" fmla="*/ 582 w 582"/>
                <a:gd name="T67" fmla="*/ 775 h 7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T64" t="T65" r="T66" b="T67"/>
              <a:pathLst>
                <a:path h="775" w="582">
                  <a:moveTo>
                    <a:pt x="96" y="0"/>
                  </a:moveTo>
                  <a:lnTo>
                    <a:pt x="49" y="8"/>
                  </a:lnTo>
                  <a:lnTo>
                    <a:pt x="42" y="37"/>
                  </a:lnTo>
                  <a:lnTo>
                    <a:pt x="60" y="73"/>
                  </a:lnTo>
                  <a:lnTo>
                    <a:pt x="65" y="221"/>
                  </a:lnTo>
                  <a:lnTo>
                    <a:pt x="2" y="224"/>
                  </a:lnTo>
                  <a:lnTo>
                    <a:pt x="0" y="248"/>
                  </a:lnTo>
                  <a:lnTo>
                    <a:pt x="42" y="281"/>
                  </a:lnTo>
                  <a:lnTo>
                    <a:pt x="18" y="305"/>
                  </a:lnTo>
                  <a:lnTo>
                    <a:pt x="10" y="362"/>
                  </a:lnTo>
                  <a:lnTo>
                    <a:pt x="42" y="404"/>
                  </a:lnTo>
                  <a:lnTo>
                    <a:pt x="70" y="471"/>
                  </a:lnTo>
                  <a:lnTo>
                    <a:pt x="138" y="516"/>
                  </a:lnTo>
                  <a:lnTo>
                    <a:pt x="161" y="602"/>
                  </a:lnTo>
                  <a:lnTo>
                    <a:pt x="112" y="648"/>
                  </a:lnTo>
                  <a:lnTo>
                    <a:pt x="119" y="680"/>
                  </a:lnTo>
                  <a:lnTo>
                    <a:pt x="192" y="703"/>
                  </a:lnTo>
                  <a:lnTo>
                    <a:pt x="250" y="656"/>
                  </a:lnTo>
                  <a:lnTo>
                    <a:pt x="278" y="654"/>
                  </a:lnTo>
                  <a:lnTo>
                    <a:pt x="362" y="690"/>
                  </a:lnTo>
                  <a:lnTo>
                    <a:pt x="357" y="740"/>
                  </a:lnTo>
                  <a:lnTo>
                    <a:pt x="398" y="737"/>
                  </a:lnTo>
                  <a:lnTo>
                    <a:pt x="431" y="775"/>
                  </a:lnTo>
                  <a:lnTo>
                    <a:pt x="455" y="768"/>
                  </a:lnTo>
                  <a:lnTo>
                    <a:pt x="500" y="760"/>
                  </a:lnTo>
                  <a:lnTo>
                    <a:pt x="512" y="709"/>
                  </a:lnTo>
                  <a:lnTo>
                    <a:pt x="574" y="672"/>
                  </a:lnTo>
                  <a:lnTo>
                    <a:pt x="580" y="590"/>
                  </a:lnTo>
                  <a:lnTo>
                    <a:pt x="582" y="589"/>
                  </a:lnTo>
                  <a:lnTo>
                    <a:pt x="552" y="584"/>
                  </a:lnTo>
                  <a:lnTo>
                    <a:pt x="523" y="596"/>
                  </a:lnTo>
                  <a:lnTo>
                    <a:pt x="500" y="581"/>
                  </a:lnTo>
                  <a:lnTo>
                    <a:pt x="529" y="548"/>
                  </a:lnTo>
                  <a:lnTo>
                    <a:pt x="520" y="522"/>
                  </a:lnTo>
                  <a:lnTo>
                    <a:pt x="432" y="508"/>
                  </a:lnTo>
                  <a:lnTo>
                    <a:pt x="359" y="440"/>
                  </a:lnTo>
                  <a:lnTo>
                    <a:pt x="359" y="417"/>
                  </a:lnTo>
                  <a:lnTo>
                    <a:pt x="376" y="403"/>
                  </a:lnTo>
                  <a:lnTo>
                    <a:pt x="376" y="383"/>
                  </a:lnTo>
                  <a:lnTo>
                    <a:pt x="356" y="372"/>
                  </a:lnTo>
                  <a:lnTo>
                    <a:pt x="373" y="346"/>
                  </a:lnTo>
                  <a:lnTo>
                    <a:pt x="373" y="310"/>
                  </a:lnTo>
                  <a:lnTo>
                    <a:pt x="339" y="278"/>
                  </a:lnTo>
                  <a:lnTo>
                    <a:pt x="339" y="247"/>
                  </a:lnTo>
                  <a:lnTo>
                    <a:pt x="316" y="225"/>
                  </a:lnTo>
                  <a:lnTo>
                    <a:pt x="316" y="199"/>
                  </a:lnTo>
                  <a:lnTo>
                    <a:pt x="305" y="157"/>
                  </a:lnTo>
                  <a:lnTo>
                    <a:pt x="322" y="140"/>
                  </a:lnTo>
                  <a:lnTo>
                    <a:pt x="325" y="89"/>
                  </a:lnTo>
                  <a:lnTo>
                    <a:pt x="379" y="89"/>
                  </a:lnTo>
                  <a:lnTo>
                    <a:pt x="393" y="72"/>
                  </a:lnTo>
                  <a:lnTo>
                    <a:pt x="376" y="43"/>
                  </a:lnTo>
                  <a:lnTo>
                    <a:pt x="376" y="18"/>
                  </a:lnTo>
                  <a:lnTo>
                    <a:pt x="362" y="7"/>
                  </a:lnTo>
                  <a:lnTo>
                    <a:pt x="352" y="60"/>
                  </a:lnTo>
                  <a:lnTo>
                    <a:pt x="323" y="60"/>
                  </a:lnTo>
                  <a:lnTo>
                    <a:pt x="302" y="81"/>
                  </a:lnTo>
                  <a:lnTo>
                    <a:pt x="286" y="65"/>
                  </a:lnTo>
                  <a:lnTo>
                    <a:pt x="203" y="52"/>
                  </a:lnTo>
                  <a:lnTo>
                    <a:pt x="172" y="71"/>
                  </a:lnTo>
                  <a:lnTo>
                    <a:pt x="151" y="71"/>
                  </a:lnTo>
                  <a:lnTo>
                    <a:pt x="146" y="52"/>
                  </a:lnTo>
                  <a:lnTo>
                    <a:pt x="107" y="44"/>
                  </a:lnTo>
                  <a:lnTo>
                    <a:pt x="104" y="3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0DCE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42</a:t>
              </a:r>
            </a:p>
          </xdr:txBody>
        </xdr:sp>
        <xdr:sp macro="" textlink="">
          <xdr:nvSpPr>
            <xdr:cNvPr id="43" name="FR-69">
              <a:hlinkClick r:id="rId35"/>
            </xdr:cNvPr>
            <xdr:cNvSpPr>
              <a:spLocks noChangeArrowheads="1"/>
            </xdr:cNvSpPr>
          </xdr:nvSpPr>
          <xdr:spPr bwMode="auto">
            <a:xfrm>
              <a:off x="5828831" y="4141151"/>
              <a:ext cx="471808" cy="635810"/>
            </a:xfrm>
            <a:custGeom>
              <a:avLst/>
              <a:gdLst>
                <a:gd name="T0" fmla="*/ 221 w 473"/>
                <a:gd name="T1" fmla="*/ 0 h 632"/>
                <a:gd name="T2" fmla="*/ 192 w 473"/>
                <a:gd name="T3" fmla="*/ 2 h 632"/>
                <a:gd name="T4" fmla="*/ 169 w 473"/>
                <a:gd name="T5" fmla="*/ 26 h 632"/>
                <a:gd name="T6" fmla="*/ 153 w 473"/>
                <a:gd name="T7" fmla="*/ 5 h 632"/>
                <a:gd name="T8" fmla="*/ 130 w 473"/>
                <a:gd name="T9" fmla="*/ 26 h 632"/>
                <a:gd name="T10" fmla="*/ 98 w 473"/>
                <a:gd name="T11" fmla="*/ 5 h 632"/>
                <a:gd name="T12" fmla="*/ 72 w 473"/>
                <a:gd name="T13" fmla="*/ 5 h 632"/>
                <a:gd name="T14" fmla="*/ 62 w 473"/>
                <a:gd name="T15" fmla="*/ 13 h 632"/>
                <a:gd name="T16" fmla="*/ 57 w 473"/>
                <a:gd name="T17" fmla="*/ 43 h 632"/>
                <a:gd name="T18" fmla="*/ 71 w 473"/>
                <a:gd name="T19" fmla="*/ 54 h 632"/>
                <a:gd name="T20" fmla="*/ 71 w 473"/>
                <a:gd name="T21" fmla="*/ 79 h 632"/>
                <a:gd name="T22" fmla="*/ 88 w 473"/>
                <a:gd name="T23" fmla="*/ 108 h 632"/>
                <a:gd name="T24" fmla="*/ 74 w 473"/>
                <a:gd name="T25" fmla="*/ 125 h 632"/>
                <a:gd name="T26" fmla="*/ 20 w 473"/>
                <a:gd name="T27" fmla="*/ 125 h 632"/>
                <a:gd name="T28" fmla="*/ 17 w 473"/>
                <a:gd name="T29" fmla="*/ 176 h 632"/>
                <a:gd name="T30" fmla="*/ 0 w 473"/>
                <a:gd name="T31" fmla="*/ 193 h 632"/>
                <a:gd name="T32" fmla="*/ 11 w 473"/>
                <a:gd name="T33" fmla="*/ 235 h 632"/>
                <a:gd name="T34" fmla="*/ 11 w 473"/>
                <a:gd name="T35" fmla="*/ 261 h 632"/>
                <a:gd name="T36" fmla="*/ 34 w 473"/>
                <a:gd name="T37" fmla="*/ 283 h 632"/>
                <a:gd name="T38" fmla="*/ 34 w 473"/>
                <a:gd name="T39" fmla="*/ 314 h 632"/>
                <a:gd name="T40" fmla="*/ 68 w 473"/>
                <a:gd name="T41" fmla="*/ 346 h 632"/>
                <a:gd name="T42" fmla="*/ 68 w 473"/>
                <a:gd name="T43" fmla="*/ 382 h 632"/>
                <a:gd name="T44" fmla="*/ 51 w 473"/>
                <a:gd name="T45" fmla="*/ 408 h 632"/>
                <a:gd name="T46" fmla="*/ 71 w 473"/>
                <a:gd name="T47" fmla="*/ 419 h 632"/>
                <a:gd name="T48" fmla="*/ 71 w 473"/>
                <a:gd name="T49" fmla="*/ 439 h 632"/>
                <a:gd name="T50" fmla="*/ 54 w 473"/>
                <a:gd name="T51" fmla="*/ 453 h 632"/>
                <a:gd name="T52" fmla="*/ 54 w 473"/>
                <a:gd name="T53" fmla="*/ 476 h 632"/>
                <a:gd name="T54" fmla="*/ 127 w 473"/>
                <a:gd name="T55" fmla="*/ 544 h 632"/>
                <a:gd name="T56" fmla="*/ 215 w 473"/>
                <a:gd name="T57" fmla="*/ 558 h 632"/>
                <a:gd name="T58" fmla="*/ 224 w 473"/>
                <a:gd name="T59" fmla="*/ 584 h 632"/>
                <a:gd name="T60" fmla="*/ 195 w 473"/>
                <a:gd name="T61" fmla="*/ 617 h 632"/>
                <a:gd name="T62" fmla="*/ 218 w 473"/>
                <a:gd name="T63" fmla="*/ 632 h 632"/>
                <a:gd name="T64" fmla="*/ 247 w 473"/>
                <a:gd name="T65" fmla="*/ 620 h 632"/>
                <a:gd name="T66" fmla="*/ 277 w 473"/>
                <a:gd name="T67" fmla="*/ 625 h 632"/>
                <a:gd name="T68" fmla="*/ 332 w 473"/>
                <a:gd name="T69" fmla="*/ 598 h 632"/>
                <a:gd name="T70" fmla="*/ 323 w 473"/>
                <a:gd name="T71" fmla="*/ 581 h 632"/>
                <a:gd name="T72" fmla="*/ 286 w 473"/>
                <a:gd name="T73" fmla="*/ 544 h 632"/>
                <a:gd name="T74" fmla="*/ 343 w 473"/>
                <a:gd name="T75" fmla="*/ 524 h 632"/>
                <a:gd name="T76" fmla="*/ 417 w 473"/>
                <a:gd name="T77" fmla="*/ 507 h 632"/>
                <a:gd name="T78" fmla="*/ 473 w 473"/>
                <a:gd name="T79" fmla="*/ 434 h 632"/>
                <a:gd name="T80" fmla="*/ 436 w 473"/>
                <a:gd name="T81" fmla="*/ 402 h 632"/>
                <a:gd name="T82" fmla="*/ 438 w 473"/>
                <a:gd name="T83" fmla="*/ 375 h 632"/>
                <a:gd name="T84" fmla="*/ 385 w 473"/>
                <a:gd name="T85" fmla="*/ 360 h 632"/>
                <a:gd name="T86" fmla="*/ 351 w 473"/>
                <a:gd name="T87" fmla="*/ 371 h 632"/>
                <a:gd name="T88" fmla="*/ 346 w 473"/>
                <a:gd name="T89" fmla="*/ 326 h 632"/>
                <a:gd name="T90" fmla="*/ 314 w 473"/>
                <a:gd name="T91" fmla="*/ 297 h 632"/>
                <a:gd name="T92" fmla="*/ 294 w 473"/>
                <a:gd name="T93" fmla="*/ 294 h 632"/>
                <a:gd name="T94" fmla="*/ 244 w 473"/>
                <a:gd name="T95" fmla="*/ 264 h 632"/>
                <a:gd name="T96" fmla="*/ 252 w 473"/>
                <a:gd name="T97" fmla="*/ 244 h 632"/>
                <a:gd name="T98" fmla="*/ 252 w 473"/>
                <a:gd name="T99" fmla="*/ 156 h 632"/>
                <a:gd name="T100" fmla="*/ 266 w 473"/>
                <a:gd name="T101" fmla="*/ 136 h 632"/>
                <a:gd name="T102" fmla="*/ 271 w 473"/>
                <a:gd name="T103" fmla="*/ 75 h 632"/>
                <a:gd name="T104" fmla="*/ 262 w 473"/>
                <a:gd name="T105" fmla="*/ 96 h 632"/>
                <a:gd name="T106" fmla="*/ 244 w 473"/>
                <a:gd name="T107" fmla="*/ 94 h 632"/>
                <a:gd name="T108" fmla="*/ 234 w 473"/>
                <a:gd name="T109" fmla="*/ 42 h 632"/>
                <a:gd name="T110" fmla="*/ 221 w 473"/>
                <a:gd name="T111" fmla="*/ 0 h 632"/>
                <a:gd name="T112" fmla="*/ 0 w 473"/>
                <a:gd name="T113" fmla="*/ 0 h 632"/>
                <a:gd name="T114" fmla="*/ 473 w 473"/>
                <a:gd name="T115" fmla="*/ 632 h 6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</a:cxnLst>
              <a:rect l="T112" t="T113" r="T114" b="T115"/>
              <a:pathLst>
                <a:path h="632" w="473">
                  <a:moveTo>
                    <a:pt x="221" y="0"/>
                  </a:moveTo>
                  <a:lnTo>
                    <a:pt x="192" y="2"/>
                  </a:lnTo>
                  <a:lnTo>
                    <a:pt x="169" y="26"/>
                  </a:lnTo>
                  <a:lnTo>
                    <a:pt x="153" y="5"/>
                  </a:lnTo>
                  <a:lnTo>
                    <a:pt x="130" y="26"/>
                  </a:lnTo>
                  <a:lnTo>
                    <a:pt x="98" y="5"/>
                  </a:lnTo>
                  <a:lnTo>
                    <a:pt x="72" y="5"/>
                  </a:lnTo>
                  <a:lnTo>
                    <a:pt x="62" y="13"/>
                  </a:lnTo>
                  <a:lnTo>
                    <a:pt x="57" y="43"/>
                  </a:lnTo>
                  <a:lnTo>
                    <a:pt x="71" y="54"/>
                  </a:lnTo>
                  <a:lnTo>
                    <a:pt x="71" y="79"/>
                  </a:lnTo>
                  <a:lnTo>
                    <a:pt x="88" y="108"/>
                  </a:lnTo>
                  <a:lnTo>
                    <a:pt x="74" y="125"/>
                  </a:lnTo>
                  <a:lnTo>
                    <a:pt x="20" y="125"/>
                  </a:lnTo>
                  <a:lnTo>
                    <a:pt x="17" y="176"/>
                  </a:lnTo>
                  <a:lnTo>
                    <a:pt x="0" y="193"/>
                  </a:lnTo>
                  <a:lnTo>
                    <a:pt x="11" y="235"/>
                  </a:lnTo>
                  <a:lnTo>
                    <a:pt x="11" y="261"/>
                  </a:lnTo>
                  <a:lnTo>
                    <a:pt x="34" y="283"/>
                  </a:lnTo>
                  <a:lnTo>
                    <a:pt x="34" y="314"/>
                  </a:lnTo>
                  <a:lnTo>
                    <a:pt x="68" y="346"/>
                  </a:lnTo>
                  <a:lnTo>
                    <a:pt x="68" y="382"/>
                  </a:lnTo>
                  <a:lnTo>
                    <a:pt x="51" y="408"/>
                  </a:lnTo>
                  <a:lnTo>
                    <a:pt x="71" y="419"/>
                  </a:lnTo>
                  <a:lnTo>
                    <a:pt x="71" y="439"/>
                  </a:lnTo>
                  <a:lnTo>
                    <a:pt x="54" y="453"/>
                  </a:lnTo>
                  <a:lnTo>
                    <a:pt x="54" y="476"/>
                  </a:lnTo>
                  <a:lnTo>
                    <a:pt x="127" y="544"/>
                  </a:lnTo>
                  <a:lnTo>
                    <a:pt x="215" y="558"/>
                  </a:lnTo>
                  <a:lnTo>
                    <a:pt x="224" y="584"/>
                  </a:lnTo>
                  <a:lnTo>
                    <a:pt x="195" y="617"/>
                  </a:lnTo>
                  <a:lnTo>
                    <a:pt x="218" y="632"/>
                  </a:lnTo>
                  <a:lnTo>
                    <a:pt x="247" y="620"/>
                  </a:lnTo>
                  <a:lnTo>
                    <a:pt x="277" y="625"/>
                  </a:lnTo>
                  <a:lnTo>
                    <a:pt x="332" y="598"/>
                  </a:lnTo>
                  <a:lnTo>
                    <a:pt x="323" y="581"/>
                  </a:lnTo>
                  <a:lnTo>
                    <a:pt x="286" y="544"/>
                  </a:lnTo>
                  <a:lnTo>
                    <a:pt x="343" y="524"/>
                  </a:lnTo>
                  <a:lnTo>
                    <a:pt x="417" y="507"/>
                  </a:lnTo>
                  <a:lnTo>
                    <a:pt x="473" y="434"/>
                  </a:lnTo>
                  <a:lnTo>
                    <a:pt x="436" y="402"/>
                  </a:lnTo>
                  <a:lnTo>
                    <a:pt x="438" y="375"/>
                  </a:lnTo>
                  <a:lnTo>
                    <a:pt x="385" y="360"/>
                  </a:lnTo>
                  <a:lnTo>
                    <a:pt x="351" y="371"/>
                  </a:lnTo>
                  <a:lnTo>
                    <a:pt x="346" y="326"/>
                  </a:lnTo>
                  <a:lnTo>
                    <a:pt x="314" y="297"/>
                  </a:lnTo>
                  <a:lnTo>
                    <a:pt x="294" y="294"/>
                  </a:lnTo>
                  <a:lnTo>
                    <a:pt x="244" y="264"/>
                  </a:lnTo>
                  <a:lnTo>
                    <a:pt x="252" y="244"/>
                  </a:lnTo>
                  <a:lnTo>
                    <a:pt x="252" y="156"/>
                  </a:lnTo>
                  <a:lnTo>
                    <a:pt x="266" y="136"/>
                  </a:lnTo>
                  <a:lnTo>
                    <a:pt x="271" y="75"/>
                  </a:lnTo>
                  <a:lnTo>
                    <a:pt x="262" y="96"/>
                  </a:lnTo>
                  <a:lnTo>
                    <a:pt x="244" y="94"/>
                  </a:lnTo>
                  <a:lnTo>
                    <a:pt x="234" y="42"/>
                  </a:lnTo>
                  <a:lnTo>
                    <a:pt x="221" y="0"/>
                  </a:lnTo>
                  <a:close/>
                </a:path>
              </a:pathLst>
            </a:custGeom>
            <a:solidFill>
              <a:srgbClr val="0D68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69</a:t>
              </a:r>
            </a:p>
          </xdr:txBody>
        </xdr:sp>
        <xdr:sp macro="" textlink="">
          <xdr:nvSpPr>
            <xdr:cNvPr id="44" name="FR-73">
              <a:hlinkClick r:id="rId36"/>
            </xdr:cNvPr>
            <xdr:cNvSpPr>
              <a:spLocks noChangeArrowheads="1"/>
            </xdr:cNvSpPr>
          </xdr:nvSpPr>
          <xdr:spPr bwMode="auto">
            <a:xfrm>
              <a:off x="6559373" y="4388916"/>
              <a:ext cx="831372" cy="661316"/>
            </a:xfrm>
            <a:custGeom>
              <a:avLst/>
              <a:gdLst>
                <a:gd name="T0" fmla="*/ 89 w 832"/>
                <a:gd name="T1" fmla="*/ 76 h 659"/>
                <a:gd name="T2" fmla="*/ 72 w 832"/>
                <a:gd name="T3" fmla="*/ 175 h 659"/>
                <a:gd name="T4" fmla="*/ 32 w 832"/>
                <a:gd name="T5" fmla="*/ 229 h 659"/>
                <a:gd name="T6" fmla="*/ 0 w 832"/>
                <a:gd name="T7" fmla="*/ 251 h 659"/>
                <a:gd name="T8" fmla="*/ 35 w 832"/>
                <a:gd name="T9" fmla="*/ 300 h 659"/>
                <a:gd name="T10" fmla="*/ 66 w 832"/>
                <a:gd name="T11" fmla="*/ 379 h 659"/>
                <a:gd name="T12" fmla="*/ 154 w 832"/>
                <a:gd name="T13" fmla="*/ 410 h 659"/>
                <a:gd name="T14" fmla="*/ 151 w 832"/>
                <a:gd name="T15" fmla="*/ 379 h 659"/>
                <a:gd name="T16" fmla="*/ 188 w 832"/>
                <a:gd name="T17" fmla="*/ 340 h 659"/>
                <a:gd name="T18" fmla="*/ 236 w 832"/>
                <a:gd name="T19" fmla="*/ 365 h 659"/>
                <a:gd name="T20" fmla="*/ 309 w 832"/>
                <a:gd name="T21" fmla="*/ 419 h 659"/>
                <a:gd name="T22" fmla="*/ 287 w 832"/>
                <a:gd name="T23" fmla="*/ 470 h 659"/>
                <a:gd name="T24" fmla="*/ 298 w 832"/>
                <a:gd name="T25" fmla="*/ 546 h 659"/>
                <a:gd name="T26" fmla="*/ 292 w 832"/>
                <a:gd name="T27" fmla="*/ 592 h 659"/>
                <a:gd name="T28" fmla="*/ 338 w 832"/>
                <a:gd name="T29" fmla="*/ 592 h 659"/>
                <a:gd name="T30" fmla="*/ 400 w 832"/>
                <a:gd name="T31" fmla="*/ 607 h 659"/>
                <a:gd name="T32" fmla="*/ 423 w 832"/>
                <a:gd name="T33" fmla="*/ 659 h 659"/>
                <a:gd name="T34" fmla="*/ 475 w 832"/>
                <a:gd name="T35" fmla="*/ 615 h 659"/>
                <a:gd name="T36" fmla="*/ 549 w 832"/>
                <a:gd name="T37" fmla="*/ 607 h 659"/>
                <a:gd name="T38" fmla="*/ 626 w 832"/>
                <a:gd name="T39" fmla="*/ 574 h 659"/>
                <a:gd name="T40" fmla="*/ 683 w 832"/>
                <a:gd name="T41" fmla="*/ 592 h 659"/>
                <a:gd name="T42" fmla="*/ 719 w 832"/>
                <a:gd name="T43" fmla="*/ 542 h 659"/>
                <a:gd name="T44" fmla="*/ 800 w 832"/>
                <a:gd name="T45" fmla="*/ 501 h 659"/>
                <a:gd name="T46" fmla="*/ 795 w 832"/>
                <a:gd name="T47" fmla="*/ 436 h 659"/>
                <a:gd name="T48" fmla="*/ 798 w 832"/>
                <a:gd name="T49" fmla="*/ 360 h 659"/>
                <a:gd name="T50" fmla="*/ 717 w 832"/>
                <a:gd name="T51" fmla="*/ 282 h 659"/>
                <a:gd name="T52" fmla="*/ 714 w 832"/>
                <a:gd name="T53" fmla="*/ 187 h 659"/>
                <a:gd name="T54" fmla="*/ 713 w 832"/>
                <a:gd name="T55" fmla="*/ 186 h 659"/>
                <a:gd name="T56" fmla="*/ 712 w 832"/>
                <a:gd name="T57" fmla="*/ 186 h 659"/>
                <a:gd name="T58" fmla="*/ 712 w 832"/>
                <a:gd name="T59" fmla="*/ 186 h 659"/>
                <a:gd name="T60" fmla="*/ 623 w 832"/>
                <a:gd name="T61" fmla="*/ 147 h 659"/>
                <a:gd name="T62" fmla="*/ 607 w 832"/>
                <a:gd name="T63" fmla="*/ 102 h 659"/>
                <a:gd name="T64" fmla="*/ 562 w 832"/>
                <a:gd name="T65" fmla="*/ 141 h 659"/>
                <a:gd name="T66" fmla="*/ 542 w 832"/>
                <a:gd name="T67" fmla="*/ 85 h 659"/>
                <a:gd name="T68" fmla="*/ 474 w 832"/>
                <a:gd name="T69" fmla="*/ 53 h 659"/>
                <a:gd name="T70" fmla="*/ 482 w 832"/>
                <a:gd name="T71" fmla="*/ 19 h 659"/>
                <a:gd name="T72" fmla="*/ 437 w 832"/>
                <a:gd name="T73" fmla="*/ 31 h 659"/>
                <a:gd name="T74" fmla="*/ 392 w 832"/>
                <a:gd name="T75" fmla="*/ 110 h 659"/>
                <a:gd name="T76" fmla="*/ 369 w 832"/>
                <a:gd name="T77" fmla="*/ 178 h 659"/>
                <a:gd name="T78" fmla="*/ 309 w 832"/>
                <a:gd name="T79" fmla="*/ 172 h 659"/>
                <a:gd name="T80" fmla="*/ 247 w 832"/>
                <a:gd name="T81" fmla="*/ 130 h 659"/>
                <a:gd name="T82" fmla="*/ 193 w 832"/>
                <a:gd name="T83" fmla="*/ 141 h 659"/>
                <a:gd name="T84" fmla="*/ 122 w 832"/>
                <a:gd name="T85" fmla="*/ 96 h 659"/>
                <a:gd name="T86" fmla="*/ 94 w 832"/>
                <a:gd name="T87" fmla="*/ 0 h 659"/>
                <a:gd name="T88" fmla="*/ 0 w 832"/>
                <a:gd name="T89" fmla="*/ 0 h 659"/>
                <a:gd name="T90" fmla="*/ 832 w 832"/>
                <a:gd name="T91" fmla="*/ 659 h 6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T88" t="T89" r="T90" b="T91"/>
              <a:pathLst>
                <a:path h="659" w="832">
                  <a:moveTo>
                    <a:pt x="94" y="0"/>
                  </a:moveTo>
                  <a:lnTo>
                    <a:pt x="89" y="76"/>
                  </a:lnTo>
                  <a:lnTo>
                    <a:pt x="72" y="90"/>
                  </a:lnTo>
                  <a:lnTo>
                    <a:pt x="72" y="175"/>
                  </a:lnTo>
                  <a:lnTo>
                    <a:pt x="37" y="181"/>
                  </a:lnTo>
                  <a:lnTo>
                    <a:pt x="32" y="229"/>
                  </a:lnTo>
                  <a:lnTo>
                    <a:pt x="1" y="252"/>
                  </a:lnTo>
                  <a:lnTo>
                    <a:pt x="0" y="251"/>
                  </a:lnTo>
                  <a:lnTo>
                    <a:pt x="4" y="266"/>
                  </a:lnTo>
                  <a:lnTo>
                    <a:pt x="35" y="300"/>
                  </a:lnTo>
                  <a:lnTo>
                    <a:pt x="35" y="322"/>
                  </a:lnTo>
                  <a:lnTo>
                    <a:pt x="66" y="379"/>
                  </a:lnTo>
                  <a:lnTo>
                    <a:pt x="131" y="393"/>
                  </a:lnTo>
                  <a:lnTo>
                    <a:pt x="154" y="410"/>
                  </a:lnTo>
                  <a:lnTo>
                    <a:pt x="162" y="402"/>
                  </a:lnTo>
                  <a:lnTo>
                    <a:pt x="151" y="379"/>
                  </a:lnTo>
                  <a:lnTo>
                    <a:pt x="168" y="342"/>
                  </a:lnTo>
                  <a:lnTo>
                    <a:pt x="188" y="340"/>
                  </a:lnTo>
                  <a:lnTo>
                    <a:pt x="222" y="385"/>
                  </a:lnTo>
                  <a:lnTo>
                    <a:pt x="236" y="365"/>
                  </a:lnTo>
                  <a:lnTo>
                    <a:pt x="256" y="365"/>
                  </a:lnTo>
                  <a:lnTo>
                    <a:pt x="309" y="419"/>
                  </a:lnTo>
                  <a:lnTo>
                    <a:pt x="312" y="455"/>
                  </a:lnTo>
                  <a:lnTo>
                    <a:pt x="287" y="470"/>
                  </a:lnTo>
                  <a:lnTo>
                    <a:pt x="275" y="523"/>
                  </a:lnTo>
                  <a:lnTo>
                    <a:pt x="298" y="546"/>
                  </a:lnTo>
                  <a:lnTo>
                    <a:pt x="298" y="569"/>
                  </a:lnTo>
                  <a:lnTo>
                    <a:pt x="292" y="592"/>
                  </a:lnTo>
                  <a:lnTo>
                    <a:pt x="309" y="575"/>
                  </a:lnTo>
                  <a:lnTo>
                    <a:pt x="338" y="592"/>
                  </a:lnTo>
                  <a:lnTo>
                    <a:pt x="353" y="612"/>
                  </a:lnTo>
                  <a:lnTo>
                    <a:pt x="400" y="607"/>
                  </a:lnTo>
                  <a:lnTo>
                    <a:pt x="415" y="622"/>
                  </a:lnTo>
                  <a:lnTo>
                    <a:pt x="423" y="659"/>
                  </a:lnTo>
                  <a:lnTo>
                    <a:pt x="470" y="654"/>
                  </a:lnTo>
                  <a:lnTo>
                    <a:pt x="475" y="615"/>
                  </a:lnTo>
                  <a:lnTo>
                    <a:pt x="499" y="604"/>
                  </a:lnTo>
                  <a:lnTo>
                    <a:pt x="549" y="607"/>
                  </a:lnTo>
                  <a:lnTo>
                    <a:pt x="548" y="605"/>
                  </a:lnTo>
                  <a:lnTo>
                    <a:pt x="626" y="574"/>
                  </a:lnTo>
                  <a:lnTo>
                    <a:pt x="654" y="592"/>
                  </a:lnTo>
                  <a:lnTo>
                    <a:pt x="683" y="592"/>
                  </a:lnTo>
                  <a:lnTo>
                    <a:pt x="686" y="561"/>
                  </a:lnTo>
                  <a:lnTo>
                    <a:pt x="719" y="542"/>
                  </a:lnTo>
                  <a:lnTo>
                    <a:pt x="732" y="527"/>
                  </a:lnTo>
                  <a:lnTo>
                    <a:pt x="800" y="501"/>
                  </a:lnTo>
                  <a:lnTo>
                    <a:pt x="808" y="457"/>
                  </a:lnTo>
                  <a:lnTo>
                    <a:pt x="795" y="436"/>
                  </a:lnTo>
                  <a:lnTo>
                    <a:pt x="832" y="373"/>
                  </a:lnTo>
                  <a:lnTo>
                    <a:pt x="798" y="360"/>
                  </a:lnTo>
                  <a:lnTo>
                    <a:pt x="787" y="324"/>
                  </a:lnTo>
                  <a:lnTo>
                    <a:pt x="717" y="282"/>
                  </a:lnTo>
                  <a:cubicBezTo>
                    <a:pt x="717" y="282"/>
                    <a:pt x="721" y="202"/>
                    <a:pt x="714" y="188"/>
                  </a:cubicBezTo>
                  <a:cubicBezTo>
                    <a:pt x="714" y="187"/>
                    <a:pt x="714" y="187"/>
                    <a:pt x="714" y="187"/>
                  </a:cubicBezTo>
                  <a:lnTo>
                    <a:pt x="713" y="186"/>
                  </a:lnTo>
                  <a:lnTo>
                    <a:pt x="712" y="186"/>
                  </a:lnTo>
                  <a:cubicBezTo>
                    <a:pt x="701" y="188"/>
                    <a:pt x="677" y="198"/>
                    <a:pt x="662" y="191"/>
                  </a:cubicBezTo>
                  <a:lnTo>
                    <a:pt x="623" y="147"/>
                  </a:lnTo>
                  <a:lnTo>
                    <a:pt x="624" y="104"/>
                  </a:lnTo>
                  <a:lnTo>
                    <a:pt x="607" y="102"/>
                  </a:lnTo>
                  <a:lnTo>
                    <a:pt x="587" y="124"/>
                  </a:lnTo>
                  <a:lnTo>
                    <a:pt x="562" y="141"/>
                  </a:lnTo>
                  <a:lnTo>
                    <a:pt x="567" y="127"/>
                  </a:lnTo>
                  <a:lnTo>
                    <a:pt x="542" y="85"/>
                  </a:lnTo>
                  <a:lnTo>
                    <a:pt x="499" y="85"/>
                  </a:lnTo>
                  <a:lnTo>
                    <a:pt x="474" y="53"/>
                  </a:lnTo>
                  <a:lnTo>
                    <a:pt x="488" y="36"/>
                  </a:lnTo>
                  <a:lnTo>
                    <a:pt x="482" y="19"/>
                  </a:lnTo>
                  <a:lnTo>
                    <a:pt x="462" y="14"/>
                  </a:lnTo>
                  <a:lnTo>
                    <a:pt x="437" y="31"/>
                  </a:lnTo>
                  <a:lnTo>
                    <a:pt x="417" y="90"/>
                  </a:lnTo>
                  <a:lnTo>
                    <a:pt x="392" y="110"/>
                  </a:lnTo>
                  <a:lnTo>
                    <a:pt x="380" y="155"/>
                  </a:lnTo>
                  <a:lnTo>
                    <a:pt x="369" y="178"/>
                  </a:lnTo>
                  <a:lnTo>
                    <a:pt x="324" y="187"/>
                  </a:lnTo>
                  <a:lnTo>
                    <a:pt x="309" y="172"/>
                  </a:lnTo>
                  <a:lnTo>
                    <a:pt x="270" y="130"/>
                  </a:lnTo>
                  <a:lnTo>
                    <a:pt x="247" y="130"/>
                  </a:lnTo>
                  <a:lnTo>
                    <a:pt x="239" y="147"/>
                  </a:lnTo>
                  <a:lnTo>
                    <a:pt x="193" y="141"/>
                  </a:lnTo>
                  <a:lnTo>
                    <a:pt x="174" y="104"/>
                  </a:lnTo>
                  <a:lnTo>
                    <a:pt x="122" y="96"/>
                  </a:lnTo>
                  <a:lnTo>
                    <a:pt x="122" y="22"/>
                  </a:lnTo>
                  <a:lnTo>
                    <a:pt x="94" y="0"/>
                  </a:lnTo>
                  <a:close/>
                </a:path>
              </a:pathLst>
            </a:custGeom>
            <a:solidFill>
              <a:srgbClr val="604A7B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73</a:t>
              </a:r>
            </a:p>
          </xdr:txBody>
        </xdr:sp>
        <xdr:sp macro="" textlink="">
          <xdr:nvSpPr>
            <xdr:cNvPr id="45" name="FR-07">
              <a:hlinkClick r:id="rId37"/>
            </xdr:cNvPr>
            <xdr:cNvSpPr>
              <a:spLocks noChangeArrowheads="1"/>
            </xdr:cNvSpPr>
          </xdr:nvSpPr>
          <xdr:spPr bwMode="auto">
            <a:xfrm>
              <a:off x="5636683" y="4853477"/>
              <a:ext cx="546004" cy="839853"/>
            </a:xfrm>
            <a:custGeom>
              <a:avLst/>
              <a:gdLst>
                <a:gd name="T0" fmla="*/ 461 w 548"/>
                <a:gd name="T1" fmla="*/ 0 h 836"/>
                <a:gd name="T2" fmla="*/ 401 w 548"/>
                <a:gd name="T3" fmla="*/ 36 h 836"/>
                <a:gd name="T4" fmla="*/ 389 w 548"/>
                <a:gd name="T5" fmla="*/ 87 h 836"/>
                <a:gd name="T6" fmla="*/ 344 w 548"/>
                <a:gd name="T7" fmla="*/ 95 h 836"/>
                <a:gd name="T8" fmla="*/ 320 w 548"/>
                <a:gd name="T9" fmla="*/ 102 h 836"/>
                <a:gd name="T10" fmla="*/ 321 w 548"/>
                <a:gd name="T11" fmla="*/ 103 h 836"/>
                <a:gd name="T12" fmla="*/ 306 w 548"/>
                <a:gd name="T13" fmla="*/ 166 h 836"/>
                <a:gd name="T14" fmla="*/ 269 w 548"/>
                <a:gd name="T15" fmla="*/ 181 h 836"/>
                <a:gd name="T16" fmla="*/ 253 w 548"/>
                <a:gd name="T17" fmla="*/ 208 h 836"/>
                <a:gd name="T18" fmla="*/ 264 w 548"/>
                <a:gd name="T19" fmla="*/ 241 h 836"/>
                <a:gd name="T20" fmla="*/ 271 w 548"/>
                <a:gd name="T21" fmla="*/ 260 h 836"/>
                <a:gd name="T22" fmla="*/ 233 w 548"/>
                <a:gd name="T23" fmla="*/ 260 h 836"/>
                <a:gd name="T24" fmla="*/ 230 w 548"/>
                <a:gd name="T25" fmla="*/ 309 h 836"/>
                <a:gd name="T26" fmla="*/ 188 w 548"/>
                <a:gd name="T27" fmla="*/ 312 h 836"/>
                <a:gd name="T28" fmla="*/ 167 w 548"/>
                <a:gd name="T29" fmla="*/ 377 h 836"/>
                <a:gd name="T30" fmla="*/ 105 w 548"/>
                <a:gd name="T31" fmla="*/ 377 h 836"/>
                <a:gd name="T32" fmla="*/ 37 w 548"/>
                <a:gd name="T33" fmla="*/ 426 h 836"/>
                <a:gd name="T34" fmla="*/ 0 w 548"/>
                <a:gd name="T35" fmla="*/ 486 h 836"/>
                <a:gd name="T36" fmla="*/ 6 w 548"/>
                <a:gd name="T37" fmla="*/ 494 h 836"/>
                <a:gd name="T38" fmla="*/ 24 w 548"/>
                <a:gd name="T39" fmla="*/ 590 h 836"/>
                <a:gd name="T40" fmla="*/ 68 w 548"/>
                <a:gd name="T41" fmla="*/ 638 h 836"/>
                <a:gd name="T42" fmla="*/ 61 w 548"/>
                <a:gd name="T43" fmla="*/ 693 h 836"/>
                <a:gd name="T44" fmla="*/ 116 w 548"/>
                <a:gd name="T45" fmla="*/ 726 h 836"/>
                <a:gd name="T46" fmla="*/ 116 w 548"/>
                <a:gd name="T47" fmla="*/ 800 h 836"/>
                <a:gd name="T48" fmla="*/ 146 w 548"/>
                <a:gd name="T49" fmla="*/ 785 h 836"/>
                <a:gd name="T50" fmla="*/ 208 w 548"/>
                <a:gd name="T51" fmla="*/ 825 h 836"/>
                <a:gd name="T52" fmla="*/ 238 w 548"/>
                <a:gd name="T53" fmla="*/ 836 h 836"/>
                <a:gd name="T54" fmla="*/ 245 w 548"/>
                <a:gd name="T55" fmla="*/ 785 h 836"/>
                <a:gd name="T56" fmla="*/ 282 w 548"/>
                <a:gd name="T57" fmla="*/ 778 h 836"/>
                <a:gd name="T58" fmla="*/ 293 w 548"/>
                <a:gd name="T59" fmla="*/ 818 h 836"/>
                <a:gd name="T60" fmla="*/ 330 w 548"/>
                <a:gd name="T61" fmla="*/ 814 h 836"/>
                <a:gd name="T62" fmla="*/ 337 w 548"/>
                <a:gd name="T63" fmla="*/ 774 h 836"/>
                <a:gd name="T64" fmla="*/ 422 w 548"/>
                <a:gd name="T65" fmla="*/ 821 h 836"/>
                <a:gd name="T66" fmla="*/ 436 w 548"/>
                <a:gd name="T67" fmla="*/ 793 h 836"/>
                <a:gd name="T68" fmla="*/ 471 w 548"/>
                <a:gd name="T69" fmla="*/ 788 h 836"/>
                <a:gd name="T70" fmla="*/ 474 w 548"/>
                <a:gd name="T71" fmla="*/ 733 h 836"/>
                <a:gd name="T72" fmla="*/ 466 w 548"/>
                <a:gd name="T73" fmla="*/ 721 h 836"/>
                <a:gd name="T74" fmla="*/ 455 w 548"/>
                <a:gd name="T75" fmla="*/ 719 h 836"/>
                <a:gd name="T76" fmla="*/ 455 w 548"/>
                <a:gd name="T77" fmla="*/ 699 h 836"/>
                <a:gd name="T78" fmla="*/ 463 w 548"/>
                <a:gd name="T79" fmla="*/ 679 h 836"/>
                <a:gd name="T80" fmla="*/ 449 w 548"/>
                <a:gd name="T81" fmla="*/ 656 h 836"/>
                <a:gd name="T82" fmla="*/ 457 w 548"/>
                <a:gd name="T83" fmla="*/ 605 h 836"/>
                <a:gd name="T84" fmla="*/ 491 w 548"/>
                <a:gd name="T85" fmla="*/ 565 h 836"/>
                <a:gd name="T86" fmla="*/ 491 w 548"/>
                <a:gd name="T87" fmla="*/ 509 h 836"/>
                <a:gd name="T88" fmla="*/ 477 w 548"/>
                <a:gd name="T89" fmla="*/ 444 h 836"/>
                <a:gd name="T90" fmla="*/ 503 w 548"/>
                <a:gd name="T91" fmla="*/ 438 h 836"/>
                <a:gd name="T92" fmla="*/ 508 w 548"/>
                <a:gd name="T93" fmla="*/ 410 h 836"/>
                <a:gd name="T94" fmla="*/ 534 w 548"/>
                <a:gd name="T95" fmla="*/ 362 h 836"/>
                <a:gd name="T96" fmla="*/ 548 w 548"/>
                <a:gd name="T97" fmla="*/ 325 h 836"/>
                <a:gd name="T98" fmla="*/ 526 w 548"/>
                <a:gd name="T99" fmla="*/ 268 h 836"/>
                <a:gd name="T100" fmla="*/ 511 w 548"/>
                <a:gd name="T101" fmla="*/ 223 h 836"/>
                <a:gd name="T102" fmla="*/ 491 w 548"/>
                <a:gd name="T103" fmla="*/ 144 h 836"/>
                <a:gd name="T104" fmla="*/ 491 w 548"/>
                <a:gd name="T105" fmla="*/ 38 h 836"/>
                <a:gd name="T106" fmla="*/ 477 w 548"/>
                <a:gd name="T107" fmla="*/ 33 h 836"/>
                <a:gd name="T108" fmla="*/ 461 w 548"/>
                <a:gd name="T109" fmla="*/ 0 h 836"/>
                <a:gd name="T110" fmla="*/ 0 w 548"/>
                <a:gd name="T111" fmla="*/ 0 h 836"/>
                <a:gd name="T112" fmla="*/ 548 w 548"/>
                <a:gd name="T113" fmla="*/ 836 h 8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T110" t="T111" r="T112" b="T113"/>
              <a:pathLst>
                <a:path h="836" w="548">
                  <a:moveTo>
                    <a:pt x="461" y="0"/>
                  </a:moveTo>
                  <a:lnTo>
                    <a:pt x="401" y="36"/>
                  </a:lnTo>
                  <a:lnTo>
                    <a:pt x="389" y="87"/>
                  </a:lnTo>
                  <a:lnTo>
                    <a:pt x="344" y="95"/>
                  </a:lnTo>
                  <a:lnTo>
                    <a:pt x="320" y="102"/>
                  </a:lnTo>
                  <a:lnTo>
                    <a:pt x="321" y="103"/>
                  </a:lnTo>
                  <a:lnTo>
                    <a:pt x="306" y="166"/>
                  </a:lnTo>
                  <a:lnTo>
                    <a:pt x="269" y="181"/>
                  </a:lnTo>
                  <a:lnTo>
                    <a:pt x="253" y="208"/>
                  </a:lnTo>
                  <a:lnTo>
                    <a:pt x="264" y="241"/>
                  </a:lnTo>
                  <a:lnTo>
                    <a:pt x="271" y="260"/>
                  </a:lnTo>
                  <a:lnTo>
                    <a:pt x="233" y="260"/>
                  </a:lnTo>
                  <a:lnTo>
                    <a:pt x="230" y="309"/>
                  </a:lnTo>
                  <a:lnTo>
                    <a:pt x="188" y="312"/>
                  </a:lnTo>
                  <a:lnTo>
                    <a:pt x="167" y="377"/>
                  </a:lnTo>
                  <a:lnTo>
                    <a:pt x="105" y="377"/>
                  </a:lnTo>
                  <a:lnTo>
                    <a:pt x="37" y="426"/>
                  </a:lnTo>
                  <a:lnTo>
                    <a:pt x="0" y="486"/>
                  </a:lnTo>
                  <a:lnTo>
                    <a:pt x="6" y="494"/>
                  </a:lnTo>
                  <a:lnTo>
                    <a:pt x="24" y="590"/>
                  </a:lnTo>
                  <a:lnTo>
                    <a:pt x="68" y="638"/>
                  </a:lnTo>
                  <a:lnTo>
                    <a:pt x="61" y="693"/>
                  </a:lnTo>
                  <a:lnTo>
                    <a:pt x="116" y="726"/>
                  </a:lnTo>
                  <a:lnTo>
                    <a:pt x="116" y="800"/>
                  </a:lnTo>
                  <a:lnTo>
                    <a:pt x="146" y="785"/>
                  </a:lnTo>
                  <a:lnTo>
                    <a:pt x="208" y="825"/>
                  </a:lnTo>
                  <a:lnTo>
                    <a:pt x="238" y="836"/>
                  </a:lnTo>
                  <a:lnTo>
                    <a:pt x="245" y="785"/>
                  </a:lnTo>
                  <a:lnTo>
                    <a:pt x="282" y="778"/>
                  </a:lnTo>
                  <a:lnTo>
                    <a:pt x="293" y="818"/>
                  </a:lnTo>
                  <a:lnTo>
                    <a:pt x="330" y="814"/>
                  </a:lnTo>
                  <a:lnTo>
                    <a:pt x="337" y="774"/>
                  </a:lnTo>
                  <a:lnTo>
                    <a:pt x="422" y="821"/>
                  </a:lnTo>
                  <a:lnTo>
                    <a:pt x="436" y="793"/>
                  </a:lnTo>
                  <a:lnTo>
                    <a:pt x="471" y="788"/>
                  </a:lnTo>
                  <a:lnTo>
                    <a:pt x="474" y="733"/>
                  </a:lnTo>
                  <a:lnTo>
                    <a:pt x="466" y="721"/>
                  </a:lnTo>
                  <a:lnTo>
                    <a:pt x="455" y="719"/>
                  </a:lnTo>
                  <a:lnTo>
                    <a:pt x="455" y="699"/>
                  </a:lnTo>
                  <a:lnTo>
                    <a:pt x="463" y="679"/>
                  </a:lnTo>
                  <a:lnTo>
                    <a:pt x="449" y="656"/>
                  </a:lnTo>
                  <a:lnTo>
                    <a:pt x="457" y="605"/>
                  </a:lnTo>
                  <a:lnTo>
                    <a:pt x="491" y="565"/>
                  </a:lnTo>
                  <a:lnTo>
                    <a:pt x="491" y="509"/>
                  </a:lnTo>
                  <a:lnTo>
                    <a:pt x="477" y="444"/>
                  </a:lnTo>
                  <a:lnTo>
                    <a:pt x="503" y="438"/>
                  </a:lnTo>
                  <a:lnTo>
                    <a:pt x="508" y="410"/>
                  </a:lnTo>
                  <a:lnTo>
                    <a:pt x="534" y="362"/>
                  </a:lnTo>
                  <a:lnTo>
                    <a:pt x="548" y="325"/>
                  </a:lnTo>
                  <a:lnTo>
                    <a:pt x="526" y="268"/>
                  </a:lnTo>
                  <a:lnTo>
                    <a:pt x="511" y="223"/>
                  </a:lnTo>
                  <a:lnTo>
                    <a:pt x="491" y="144"/>
                  </a:lnTo>
                  <a:lnTo>
                    <a:pt x="491" y="38"/>
                  </a:lnTo>
                  <a:lnTo>
                    <a:pt x="477" y="33"/>
                  </a:lnTo>
                  <a:lnTo>
                    <a:pt x="461" y="0"/>
                  </a:lnTo>
                  <a:close/>
                </a:path>
              </a:pathLst>
            </a:custGeom>
            <a:solidFill>
              <a:srgbClr val="9933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07</a:t>
              </a:r>
            </a:p>
          </xdr:txBody>
        </xdr:sp>
        <xdr:sp macro="" textlink="">
          <xdr:nvSpPr>
            <xdr:cNvPr id="46" name="FR-26">
              <a:hlinkClick r:id="rId38"/>
            </xdr:cNvPr>
            <xdr:cNvSpPr>
              <a:spLocks noChangeArrowheads="1"/>
            </xdr:cNvSpPr>
          </xdr:nvSpPr>
          <xdr:spPr bwMode="auto">
            <a:xfrm>
              <a:off x="6083760" y="4864408"/>
              <a:ext cx="614492" cy="923656"/>
            </a:xfrm>
            <a:custGeom>
              <a:avLst/>
              <a:gdLst>
                <a:gd name="T0" fmla="*/ 105 w 616"/>
                <a:gd name="T1" fmla="*/ 26 h 919"/>
                <a:gd name="T2" fmla="*/ 42 w 616"/>
                <a:gd name="T3" fmla="*/ 28 h 919"/>
                <a:gd name="T4" fmla="*/ 62 w 616"/>
                <a:gd name="T5" fmla="*/ 213 h 919"/>
                <a:gd name="T6" fmla="*/ 99 w 616"/>
                <a:gd name="T7" fmla="*/ 315 h 919"/>
                <a:gd name="T8" fmla="*/ 59 w 616"/>
                <a:gd name="T9" fmla="*/ 400 h 919"/>
                <a:gd name="T10" fmla="*/ 28 w 616"/>
                <a:gd name="T11" fmla="*/ 434 h 919"/>
                <a:gd name="T12" fmla="*/ 42 w 616"/>
                <a:gd name="T13" fmla="*/ 555 h 919"/>
                <a:gd name="T14" fmla="*/ 0 w 616"/>
                <a:gd name="T15" fmla="*/ 646 h 919"/>
                <a:gd name="T16" fmla="*/ 6 w 616"/>
                <a:gd name="T17" fmla="*/ 689 h 919"/>
                <a:gd name="T18" fmla="*/ 17 w 616"/>
                <a:gd name="T19" fmla="*/ 711 h 919"/>
                <a:gd name="T20" fmla="*/ 22 w 616"/>
                <a:gd name="T21" fmla="*/ 778 h 919"/>
                <a:gd name="T22" fmla="*/ 72 w 616"/>
                <a:gd name="T23" fmla="*/ 791 h 919"/>
                <a:gd name="T24" fmla="*/ 75 w 616"/>
                <a:gd name="T25" fmla="*/ 856 h 919"/>
                <a:gd name="T26" fmla="*/ 148 w 616"/>
                <a:gd name="T27" fmla="*/ 815 h 919"/>
                <a:gd name="T28" fmla="*/ 112 w 616"/>
                <a:gd name="T29" fmla="*/ 788 h 919"/>
                <a:gd name="T30" fmla="*/ 132 w 616"/>
                <a:gd name="T31" fmla="*/ 698 h 919"/>
                <a:gd name="T32" fmla="*/ 205 w 616"/>
                <a:gd name="T33" fmla="*/ 729 h 919"/>
                <a:gd name="T34" fmla="*/ 179 w 616"/>
                <a:gd name="T35" fmla="*/ 796 h 919"/>
                <a:gd name="T36" fmla="*/ 265 w 616"/>
                <a:gd name="T37" fmla="*/ 773 h 919"/>
                <a:gd name="T38" fmla="*/ 252 w 616"/>
                <a:gd name="T39" fmla="*/ 843 h 919"/>
                <a:gd name="T40" fmla="*/ 380 w 616"/>
                <a:gd name="T41" fmla="*/ 854 h 919"/>
                <a:gd name="T42" fmla="*/ 429 w 616"/>
                <a:gd name="T43" fmla="*/ 916 h 919"/>
                <a:gd name="T44" fmla="*/ 487 w 616"/>
                <a:gd name="T45" fmla="*/ 898 h 919"/>
                <a:gd name="T46" fmla="*/ 521 w 616"/>
                <a:gd name="T47" fmla="*/ 877 h 919"/>
                <a:gd name="T48" fmla="*/ 547 w 616"/>
                <a:gd name="T49" fmla="*/ 799 h 919"/>
                <a:gd name="T50" fmla="*/ 505 w 616"/>
                <a:gd name="T51" fmla="*/ 760 h 919"/>
                <a:gd name="T52" fmla="*/ 406 w 616"/>
                <a:gd name="T53" fmla="*/ 692 h 919"/>
                <a:gd name="T54" fmla="*/ 411 w 616"/>
                <a:gd name="T55" fmla="*/ 653 h 919"/>
                <a:gd name="T56" fmla="*/ 458 w 616"/>
                <a:gd name="T57" fmla="*/ 632 h 919"/>
                <a:gd name="T58" fmla="*/ 523 w 616"/>
                <a:gd name="T59" fmla="*/ 617 h 919"/>
                <a:gd name="T60" fmla="*/ 497 w 616"/>
                <a:gd name="T61" fmla="*/ 562 h 919"/>
                <a:gd name="T62" fmla="*/ 567 w 616"/>
                <a:gd name="T63" fmla="*/ 507 h 919"/>
                <a:gd name="T64" fmla="*/ 616 w 616"/>
                <a:gd name="T65" fmla="*/ 479 h 919"/>
                <a:gd name="T66" fmla="*/ 552 w 616"/>
                <a:gd name="T67" fmla="*/ 459 h 919"/>
                <a:gd name="T68" fmla="*/ 501 w 616"/>
                <a:gd name="T69" fmla="*/ 437 h 919"/>
                <a:gd name="T70" fmla="*/ 430 w 616"/>
                <a:gd name="T71" fmla="*/ 417 h 919"/>
                <a:gd name="T72" fmla="*/ 414 w 616"/>
                <a:gd name="T73" fmla="*/ 190 h 919"/>
                <a:gd name="T74" fmla="*/ 394 w 616"/>
                <a:gd name="T75" fmla="*/ 210 h 919"/>
                <a:gd name="T76" fmla="*/ 309 w 616"/>
                <a:gd name="T77" fmla="*/ 210 h 919"/>
                <a:gd name="T78" fmla="*/ 244 w 616"/>
                <a:gd name="T79" fmla="*/ 202 h 919"/>
                <a:gd name="T80" fmla="*/ 252 w 616"/>
                <a:gd name="T81" fmla="*/ 148 h 919"/>
                <a:gd name="T82" fmla="*/ 258 w 616"/>
                <a:gd name="T83" fmla="*/ 80 h 919"/>
                <a:gd name="T84" fmla="*/ 190 w 616"/>
                <a:gd name="T85" fmla="*/ 40 h 919"/>
                <a:gd name="T86" fmla="*/ 0 w 616"/>
                <a:gd name="T87" fmla="*/ 0 h 919"/>
                <a:gd name="T88" fmla="*/ 616 w 616"/>
                <a:gd name="T89" fmla="*/ 919 h 9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T86" t="T87" r="T88" b="T89"/>
              <a:pathLst>
                <a:path h="919" w="616">
                  <a:moveTo>
                    <a:pt x="142" y="0"/>
                  </a:moveTo>
                  <a:lnTo>
                    <a:pt x="105" y="26"/>
                  </a:lnTo>
                  <a:lnTo>
                    <a:pt x="74" y="37"/>
                  </a:lnTo>
                  <a:lnTo>
                    <a:pt x="42" y="28"/>
                  </a:lnTo>
                  <a:lnTo>
                    <a:pt x="42" y="134"/>
                  </a:lnTo>
                  <a:lnTo>
                    <a:pt x="62" y="213"/>
                  </a:lnTo>
                  <a:lnTo>
                    <a:pt x="77" y="258"/>
                  </a:lnTo>
                  <a:lnTo>
                    <a:pt x="99" y="315"/>
                  </a:lnTo>
                  <a:lnTo>
                    <a:pt x="85" y="352"/>
                  </a:lnTo>
                  <a:lnTo>
                    <a:pt x="59" y="400"/>
                  </a:lnTo>
                  <a:lnTo>
                    <a:pt x="54" y="428"/>
                  </a:lnTo>
                  <a:lnTo>
                    <a:pt x="28" y="434"/>
                  </a:lnTo>
                  <a:lnTo>
                    <a:pt x="42" y="499"/>
                  </a:lnTo>
                  <a:lnTo>
                    <a:pt x="42" y="555"/>
                  </a:lnTo>
                  <a:lnTo>
                    <a:pt x="8" y="595"/>
                  </a:lnTo>
                  <a:lnTo>
                    <a:pt x="0" y="646"/>
                  </a:lnTo>
                  <a:lnTo>
                    <a:pt x="14" y="669"/>
                  </a:lnTo>
                  <a:lnTo>
                    <a:pt x="6" y="689"/>
                  </a:lnTo>
                  <a:lnTo>
                    <a:pt x="6" y="709"/>
                  </a:lnTo>
                  <a:lnTo>
                    <a:pt x="17" y="711"/>
                  </a:lnTo>
                  <a:lnTo>
                    <a:pt x="25" y="723"/>
                  </a:lnTo>
                  <a:lnTo>
                    <a:pt x="22" y="778"/>
                  </a:lnTo>
                  <a:lnTo>
                    <a:pt x="57" y="773"/>
                  </a:lnTo>
                  <a:lnTo>
                    <a:pt x="72" y="791"/>
                  </a:lnTo>
                  <a:lnTo>
                    <a:pt x="65" y="843"/>
                  </a:lnTo>
                  <a:lnTo>
                    <a:pt x="75" y="856"/>
                  </a:lnTo>
                  <a:lnTo>
                    <a:pt x="114" y="817"/>
                  </a:lnTo>
                  <a:lnTo>
                    <a:pt x="148" y="815"/>
                  </a:lnTo>
                  <a:lnTo>
                    <a:pt x="156" y="794"/>
                  </a:lnTo>
                  <a:lnTo>
                    <a:pt x="112" y="788"/>
                  </a:lnTo>
                  <a:lnTo>
                    <a:pt x="104" y="742"/>
                  </a:lnTo>
                  <a:lnTo>
                    <a:pt x="132" y="698"/>
                  </a:lnTo>
                  <a:lnTo>
                    <a:pt x="169" y="695"/>
                  </a:lnTo>
                  <a:lnTo>
                    <a:pt x="205" y="729"/>
                  </a:lnTo>
                  <a:lnTo>
                    <a:pt x="169" y="778"/>
                  </a:lnTo>
                  <a:lnTo>
                    <a:pt x="179" y="796"/>
                  </a:lnTo>
                  <a:lnTo>
                    <a:pt x="232" y="802"/>
                  </a:lnTo>
                  <a:lnTo>
                    <a:pt x="265" y="773"/>
                  </a:lnTo>
                  <a:lnTo>
                    <a:pt x="247" y="812"/>
                  </a:lnTo>
                  <a:lnTo>
                    <a:pt x="252" y="843"/>
                  </a:lnTo>
                  <a:lnTo>
                    <a:pt x="307" y="848"/>
                  </a:lnTo>
                  <a:lnTo>
                    <a:pt x="380" y="854"/>
                  </a:lnTo>
                  <a:lnTo>
                    <a:pt x="390" y="888"/>
                  </a:lnTo>
                  <a:lnTo>
                    <a:pt x="429" y="916"/>
                  </a:lnTo>
                  <a:lnTo>
                    <a:pt x="463" y="919"/>
                  </a:lnTo>
                  <a:lnTo>
                    <a:pt x="487" y="898"/>
                  </a:lnTo>
                  <a:lnTo>
                    <a:pt x="500" y="859"/>
                  </a:lnTo>
                  <a:lnTo>
                    <a:pt x="521" y="877"/>
                  </a:lnTo>
                  <a:lnTo>
                    <a:pt x="536" y="895"/>
                  </a:lnTo>
                  <a:lnTo>
                    <a:pt x="547" y="799"/>
                  </a:lnTo>
                  <a:lnTo>
                    <a:pt x="521" y="794"/>
                  </a:lnTo>
                  <a:lnTo>
                    <a:pt x="505" y="760"/>
                  </a:lnTo>
                  <a:lnTo>
                    <a:pt x="417" y="736"/>
                  </a:lnTo>
                  <a:lnTo>
                    <a:pt x="406" y="692"/>
                  </a:lnTo>
                  <a:lnTo>
                    <a:pt x="437" y="671"/>
                  </a:lnTo>
                  <a:lnTo>
                    <a:pt x="411" y="653"/>
                  </a:lnTo>
                  <a:lnTo>
                    <a:pt x="417" y="630"/>
                  </a:lnTo>
                  <a:lnTo>
                    <a:pt x="458" y="632"/>
                  </a:lnTo>
                  <a:lnTo>
                    <a:pt x="494" y="650"/>
                  </a:lnTo>
                  <a:lnTo>
                    <a:pt x="523" y="617"/>
                  </a:lnTo>
                  <a:lnTo>
                    <a:pt x="494" y="593"/>
                  </a:lnTo>
                  <a:lnTo>
                    <a:pt x="497" y="562"/>
                  </a:lnTo>
                  <a:lnTo>
                    <a:pt x="513" y="513"/>
                  </a:lnTo>
                  <a:lnTo>
                    <a:pt x="567" y="507"/>
                  </a:lnTo>
                  <a:lnTo>
                    <a:pt x="612" y="489"/>
                  </a:lnTo>
                  <a:lnTo>
                    <a:pt x="616" y="479"/>
                  </a:lnTo>
                  <a:lnTo>
                    <a:pt x="569" y="473"/>
                  </a:lnTo>
                  <a:lnTo>
                    <a:pt x="552" y="459"/>
                  </a:lnTo>
                  <a:lnTo>
                    <a:pt x="527" y="457"/>
                  </a:lnTo>
                  <a:lnTo>
                    <a:pt x="501" y="437"/>
                  </a:lnTo>
                  <a:lnTo>
                    <a:pt x="467" y="417"/>
                  </a:lnTo>
                  <a:lnTo>
                    <a:pt x="430" y="417"/>
                  </a:lnTo>
                  <a:lnTo>
                    <a:pt x="416" y="403"/>
                  </a:lnTo>
                  <a:lnTo>
                    <a:pt x="414" y="190"/>
                  </a:lnTo>
                  <a:lnTo>
                    <a:pt x="405" y="190"/>
                  </a:lnTo>
                  <a:lnTo>
                    <a:pt x="394" y="210"/>
                  </a:lnTo>
                  <a:lnTo>
                    <a:pt x="368" y="227"/>
                  </a:lnTo>
                  <a:lnTo>
                    <a:pt x="309" y="210"/>
                  </a:lnTo>
                  <a:lnTo>
                    <a:pt x="263" y="196"/>
                  </a:lnTo>
                  <a:lnTo>
                    <a:pt x="244" y="202"/>
                  </a:lnTo>
                  <a:lnTo>
                    <a:pt x="238" y="188"/>
                  </a:lnTo>
                  <a:lnTo>
                    <a:pt x="252" y="148"/>
                  </a:lnTo>
                  <a:lnTo>
                    <a:pt x="246" y="108"/>
                  </a:lnTo>
                  <a:lnTo>
                    <a:pt x="258" y="80"/>
                  </a:lnTo>
                  <a:lnTo>
                    <a:pt x="229" y="40"/>
                  </a:lnTo>
                  <a:lnTo>
                    <a:pt x="190" y="40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rgbClr val="FF99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26</a:t>
              </a:r>
            </a:p>
          </xdr:txBody>
        </xdr:sp>
        <xdr:sp macro="" textlink="">
          <xdr:nvSpPr>
            <xdr:cNvPr id="47" name="FR-17">
              <a:hlinkClick r:id="rId39"/>
            </xdr:cNvPr>
            <xdr:cNvSpPr>
              <a:spLocks noChangeArrowheads="1"/>
            </xdr:cNvSpPr>
          </xdr:nvSpPr>
          <xdr:spPr bwMode="auto">
            <a:xfrm>
              <a:off x="2748759" y="4077388"/>
              <a:ext cx="823762" cy="978310"/>
            </a:xfrm>
            <a:custGeom>
              <a:avLst/>
              <a:gdLst>
                <a:gd name="T0" fmla="*/ 300 w 824"/>
                <a:gd name="T1" fmla="*/ 3 h 974"/>
                <a:gd name="T2" fmla="*/ 240 w 824"/>
                <a:gd name="T3" fmla="*/ 69 h 974"/>
                <a:gd name="T4" fmla="*/ 193 w 824"/>
                <a:gd name="T5" fmla="*/ 129 h 974"/>
                <a:gd name="T6" fmla="*/ 133 w 824"/>
                <a:gd name="T7" fmla="*/ 110 h 974"/>
                <a:gd name="T8" fmla="*/ 76 w 824"/>
                <a:gd name="T9" fmla="*/ 79 h 974"/>
                <a:gd name="T10" fmla="*/ 0 w 824"/>
                <a:gd name="T11" fmla="*/ 74 h 974"/>
                <a:gd name="T12" fmla="*/ 65 w 824"/>
                <a:gd name="T13" fmla="*/ 116 h 974"/>
                <a:gd name="T14" fmla="*/ 131 w 824"/>
                <a:gd name="T15" fmla="*/ 162 h 974"/>
                <a:gd name="T16" fmla="*/ 196 w 824"/>
                <a:gd name="T17" fmla="*/ 183 h 974"/>
                <a:gd name="T18" fmla="*/ 245 w 824"/>
                <a:gd name="T19" fmla="*/ 227 h 974"/>
                <a:gd name="T20" fmla="*/ 266 w 824"/>
                <a:gd name="T21" fmla="*/ 267 h 974"/>
                <a:gd name="T22" fmla="*/ 224 w 824"/>
                <a:gd name="T23" fmla="*/ 277 h 974"/>
                <a:gd name="T24" fmla="*/ 235 w 824"/>
                <a:gd name="T25" fmla="*/ 368 h 974"/>
                <a:gd name="T26" fmla="*/ 206 w 824"/>
                <a:gd name="T27" fmla="*/ 402 h 974"/>
                <a:gd name="T28" fmla="*/ 177 w 824"/>
                <a:gd name="T29" fmla="*/ 415 h 974"/>
                <a:gd name="T30" fmla="*/ 196 w 824"/>
                <a:gd name="T31" fmla="*/ 363 h 974"/>
                <a:gd name="T32" fmla="*/ 175 w 824"/>
                <a:gd name="T33" fmla="*/ 335 h 974"/>
                <a:gd name="T34" fmla="*/ 125 w 824"/>
                <a:gd name="T35" fmla="*/ 267 h 974"/>
                <a:gd name="T36" fmla="*/ 84 w 824"/>
                <a:gd name="T37" fmla="*/ 314 h 974"/>
                <a:gd name="T38" fmla="*/ 149 w 824"/>
                <a:gd name="T39" fmla="*/ 407 h 974"/>
                <a:gd name="T40" fmla="*/ 164 w 824"/>
                <a:gd name="T41" fmla="*/ 522 h 974"/>
                <a:gd name="T42" fmla="*/ 250 w 824"/>
                <a:gd name="T43" fmla="*/ 564 h 974"/>
                <a:gd name="T44" fmla="*/ 289 w 824"/>
                <a:gd name="T45" fmla="*/ 610 h 974"/>
                <a:gd name="T46" fmla="*/ 401 w 824"/>
                <a:gd name="T47" fmla="*/ 699 h 974"/>
                <a:gd name="T48" fmla="*/ 498 w 824"/>
                <a:gd name="T49" fmla="*/ 789 h 974"/>
                <a:gd name="T50" fmla="*/ 514 w 824"/>
                <a:gd name="T51" fmla="*/ 815 h 974"/>
                <a:gd name="T52" fmla="*/ 592 w 824"/>
                <a:gd name="T53" fmla="*/ 907 h 974"/>
                <a:gd name="T54" fmla="*/ 688 w 824"/>
                <a:gd name="T55" fmla="*/ 969 h 974"/>
                <a:gd name="T56" fmla="*/ 756 w 824"/>
                <a:gd name="T57" fmla="*/ 956 h 974"/>
                <a:gd name="T58" fmla="*/ 803 w 824"/>
                <a:gd name="T59" fmla="*/ 930 h 974"/>
                <a:gd name="T60" fmla="*/ 768 w 824"/>
                <a:gd name="T61" fmla="*/ 856 h 974"/>
                <a:gd name="T62" fmla="*/ 728 w 824"/>
                <a:gd name="T63" fmla="*/ 808 h 974"/>
                <a:gd name="T64" fmla="*/ 657 w 824"/>
                <a:gd name="T65" fmla="*/ 808 h 974"/>
                <a:gd name="T66" fmla="*/ 683 w 824"/>
                <a:gd name="T67" fmla="*/ 782 h 974"/>
                <a:gd name="T68" fmla="*/ 663 w 824"/>
                <a:gd name="T69" fmla="*/ 771 h 974"/>
                <a:gd name="T70" fmla="*/ 683 w 824"/>
                <a:gd name="T71" fmla="*/ 732 h 974"/>
                <a:gd name="T72" fmla="*/ 666 w 824"/>
                <a:gd name="T73" fmla="*/ 695 h 974"/>
                <a:gd name="T74" fmla="*/ 683 w 824"/>
                <a:gd name="T75" fmla="*/ 655 h 974"/>
                <a:gd name="T76" fmla="*/ 646 w 824"/>
                <a:gd name="T77" fmla="*/ 607 h 974"/>
                <a:gd name="T78" fmla="*/ 592 w 824"/>
                <a:gd name="T79" fmla="*/ 565 h 974"/>
                <a:gd name="T80" fmla="*/ 601 w 824"/>
                <a:gd name="T81" fmla="*/ 539 h 974"/>
                <a:gd name="T82" fmla="*/ 575 w 824"/>
                <a:gd name="T83" fmla="*/ 471 h 974"/>
                <a:gd name="T84" fmla="*/ 644 w 824"/>
                <a:gd name="T85" fmla="*/ 454 h 974"/>
                <a:gd name="T86" fmla="*/ 691 w 824"/>
                <a:gd name="T87" fmla="*/ 440 h 974"/>
                <a:gd name="T88" fmla="*/ 726 w 824"/>
                <a:gd name="T89" fmla="*/ 457 h 974"/>
                <a:gd name="T90" fmla="*/ 751 w 824"/>
                <a:gd name="T91" fmla="*/ 395 h 974"/>
                <a:gd name="T92" fmla="*/ 774 w 824"/>
                <a:gd name="T93" fmla="*/ 312 h 974"/>
                <a:gd name="T94" fmla="*/ 748 w 824"/>
                <a:gd name="T95" fmla="*/ 264 h 974"/>
                <a:gd name="T96" fmla="*/ 663 w 824"/>
                <a:gd name="T97" fmla="*/ 213 h 974"/>
                <a:gd name="T98" fmla="*/ 567 w 824"/>
                <a:gd name="T99" fmla="*/ 171 h 974"/>
                <a:gd name="T100" fmla="*/ 471 w 824"/>
                <a:gd name="T101" fmla="*/ 137 h 974"/>
                <a:gd name="T102" fmla="*/ 442 w 824"/>
                <a:gd name="T103" fmla="*/ 89 h 974"/>
                <a:gd name="T104" fmla="*/ 402 w 824"/>
                <a:gd name="T105" fmla="*/ 21 h 974"/>
                <a:gd name="T106" fmla="*/ 337 w 824"/>
                <a:gd name="T107" fmla="*/ 0 h 974"/>
                <a:gd name="T108" fmla="*/ 0 w 824"/>
                <a:gd name="T109" fmla="*/ 0 h 974"/>
                <a:gd name="T110" fmla="*/ 824 w 824"/>
                <a:gd name="T111" fmla="*/ 974 h 9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T108" t="T109" r="T110" b="T111"/>
              <a:pathLst>
                <a:path h="974" w="824">
                  <a:moveTo>
                    <a:pt x="337" y="0"/>
                  </a:moveTo>
                  <a:lnTo>
                    <a:pt x="300" y="3"/>
                  </a:lnTo>
                  <a:lnTo>
                    <a:pt x="221" y="51"/>
                  </a:lnTo>
                  <a:lnTo>
                    <a:pt x="240" y="69"/>
                  </a:lnTo>
                  <a:lnTo>
                    <a:pt x="198" y="102"/>
                  </a:lnTo>
                  <a:lnTo>
                    <a:pt x="193" y="129"/>
                  </a:lnTo>
                  <a:lnTo>
                    <a:pt x="154" y="134"/>
                  </a:lnTo>
                  <a:lnTo>
                    <a:pt x="133" y="110"/>
                  </a:lnTo>
                  <a:lnTo>
                    <a:pt x="81" y="105"/>
                  </a:lnTo>
                  <a:lnTo>
                    <a:pt x="76" y="79"/>
                  </a:lnTo>
                  <a:lnTo>
                    <a:pt x="44" y="58"/>
                  </a:lnTo>
                  <a:lnTo>
                    <a:pt x="0" y="74"/>
                  </a:lnTo>
                  <a:lnTo>
                    <a:pt x="29" y="116"/>
                  </a:lnTo>
                  <a:lnTo>
                    <a:pt x="65" y="116"/>
                  </a:lnTo>
                  <a:lnTo>
                    <a:pt x="102" y="139"/>
                  </a:lnTo>
                  <a:lnTo>
                    <a:pt x="131" y="162"/>
                  </a:lnTo>
                  <a:lnTo>
                    <a:pt x="185" y="160"/>
                  </a:lnTo>
                  <a:lnTo>
                    <a:pt x="196" y="183"/>
                  </a:lnTo>
                  <a:lnTo>
                    <a:pt x="232" y="191"/>
                  </a:lnTo>
                  <a:lnTo>
                    <a:pt x="245" y="227"/>
                  </a:lnTo>
                  <a:lnTo>
                    <a:pt x="269" y="238"/>
                  </a:lnTo>
                  <a:lnTo>
                    <a:pt x="266" y="267"/>
                  </a:lnTo>
                  <a:lnTo>
                    <a:pt x="235" y="262"/>
                  </a:lnTo>
                  <a:lnTo>
                    <a:pt x="224" y="277"/>
                  </a:lnTo>
                  <a:lnTo>
                    <a:pt x="248" y="311"/>
                  </a:lnTo>
                  <a:lnTo>
                    <a:pt x="235" y="368"/>
                  </a:lnTo>
                  <a:lnTo>
                    <a:pt x="204" y="366"/>
                  </a:lnTo>
                  <a:lnTo>
                    <a:pt x="206" y="402"/>
                  </a:lnTo>
                  <a:lnTo>
                    <a:pt x="214" y="415"/>
                  </a:lnTo>
                  <a:lnTo>
                    <a:pt x="177" y="415"/>
                  </a:lnTo>
                  <a:lnTo>
                    <a:pt x="172" y="394"/>
                  </a:lnTo>
                  <a:lnTo>
                    <a:pt x="196" y="363"/>
                  </a:lnTo>
                  <a:lnTo>
                    <a:pt x="188" y="345"/>
                  </a:lnTo>
                  <a:lnTo>
                    <a:pt x="175" y="335"/>
                  </a:lnTo>
                  <a:lnTo>
                    <a:pt x="169" y="272"/>
                  </a:lnTo>
                  <a:lnTo>
                    <a:pt x="125" y="267"/>
                  </a:lnTo>
                  <a:lnTo>
                    <a:pt x="89" y="222"/>
                  </a:lnTo>
                  <a:lnTo>
                    <a:pt x="84" y="314"/>
                  </a:lnTo>
                  <a:lnTo>
                    <a:pt x="144" y="358"/>
                  </a:lnTo>
                  <a:lnTo>
                    <a:pt x="149" y="407"/>
                  </a:lnTo>
                  <a:lnTo>
                    <a:pt x="159" y="465"/>
                  </a:lnTo>
                  <a:lnTo>
                    <a:pt x="164" y="522"/>
                  </a:lnTo>
                  <a:lnTo>
                    <a:pt x="196" y="519"/>
                  </a:lnTo>
                  <a:lnTo>
                    <a:pt x="250" y="564"/>
                  </a:lnTo>
                  <a:lnTo>
                    <a:pt x="287" y="585"/>
                  </a:lnTo>
                  <a:lnTo>
                    <a:pt x="289" y="610"/>
                  </a:lnTo>
                  <a:lnTo>
                    <a:pt x="318" y="616"/>
                  </a:lnTo>
                  <a:lnTo>
                    <a:pt x="401" y="699"/>
                  </a:lnTo>
                  <a:lnTo>
                    <a:pt x="421" y="789"/>
                  </a:lnTo>
                  <a:lnTo>
                    <a:pt x="498" y="789"/>
                  </a:lnTo>
                  <a:lnTo>
                    <a:pt x="511" y="776"/>
                  </a:lnTo>
                  <a:lnTo>
                    <a:pt x="514" y="815"/>
                  </a:lnTo>
                  <a:lnTo>
                    <a:pt x="581" y="823"/>
                  </a:lnTo>
                  <a:lnTo>
                    <a:pt x="592" y="907"/>
                  </a:lnTo>
                  <a:lnTo>
                    <a:pt x="629" y="909"/>
                  </a:lnTo>
                  <a:lnTo>
                    <a:pt x="688" y="969"/>
                  </a:lnTo>
                  <a:lnTo>
                    <a:pt x="719" y="974"/>
                  </a:lnTo>
                  <a:lnTo>
                    <a:pt x="756" y="956"/>
                  </a:lnTo>
                  <a:lnTo>
                    <a:pt x="782" y="974"/>
                  </a:lnTo>
                  <a:lnTo>
                    <a:pt x="803" y="930"/>
                  </a:lnTo>
                  <a:lnTo>
                    <a:pt x="824" y="894"/>
                  </a:lnTo>
                  <a:lnTo>
                    <a:pt x="768" y="856"/>
                  </a:lnTo>
                  <a:lnTo>
                    <a:pt x="751" y="833"/>
                  </a:lnTo>
                  <a:lnTo>
                    <a:pt x="728" y="808"/>
                  </a:lnTo>
                  <a:lnTo>
                    <a:pt x="674" y="817"/>
                  </a:lnTo>
                  <a:lnTo>
                    <a:pt x="657" y="808"/>
                  </a:lnTo>
                  <a:lnTo>
                    <a:pt x="655" y="794"/>
                  </a:lnTo>
                  <a:lnTo>
                    <a:pt x="683" y="782"/>
                  </a:lnTo>
                  <a:lnTo>
                    <a:pt x="683" y="777"/>
                  </a:lnTo>
                  <a:lnTo>
                    <a:pt x="663" y="771"/>
                  </a:lnTo>
                  <a:lnTo>
                    <a:pt x="649" y="760"/>
                  </a:lnTo>
                  <a:lnTo>
                    <a:pt x="683" y="732"/>
                  </a:lnTo>
                  <a:lnTo>
                    <a:pt x="683" y="712"/>
                  </a:lnTo>
                  <a:lnTo>
                    <a:pt x="666" y="695"/>
                  </a:lnTo>
                  <a:lnTo>
                    <a:pt x="677" y="683"/>
                  </a:lnTo>
                  <a:lnTo>
                    <a:pt x="683" y="655"/>
                  </a:lnTo>
                  <a:lnTo>
                    <a:pt x="663" y="635"/>
                  </a:lnTo>
                  <a:lnTo>
                    <a:pt x="646" y="607"/>
                  </a:lnTo>
                  <a:lnTo>
                    <a:pt x="615" y="579"/>
                  </a:lnTo>
                  <a:lnTo>
                    <a:pt x="592" y="565"/>
                  </a:lnTo>
                  <a:lnTo>
                    <a:pt x="612" y="542"/>
                  </a:lnTo>
                  <a:lnTo>
                    <a:pt x="601" y="539"/>
                  </a:lnTo>
                  <a:lnTo>
                    <a:pt x="598" y="480"/>
                  </a:lnTo>
                  <a:lnTo>
                    <a:pt x="575" y="471"/>
                  </a:lnTo>
                  <a:lnTo>
                    <a:pt x="606" y="454"/>
                  </a:lnTo>
                  <a:lnTo>
                    <a:pt x="644" y="454"/>
                  </a:lnTo>
                  <a:lnTo>
                    <a:pt x="660" y="440"/>
                  </a:lnTo>
                  <a:lnTo>
                    <a:pt x="691" y="440"/>
                  </a:lnTo>
                  <a:lnTo>
                    <a:pt x="697" y="454"/>
                  </a:lnTo>
                  <a:lnTo>
                    <a:pt x="726" y="457"/>
                  </a:lnTo>
                  <a:lnTo>
                    <a:pt x="745" y="448"/>
                  </a:lnTo>
                  <a:lnTo>
                    <a:pt x="751" y="395"/>
                  </a:lnTo>
                  <a:lnTo>
                    <a:pt x="774" y="312"/>
                  </a:lnTo>
                  <a:lnTo>
                    <a:pt x="754" y="292"/>
                  </a:lnTo>
                  <a:lnTo>
                    <a:pt x="748" y="264"/>
                  </a:lnTo>
                  <a:lnTo>
                    <a:pt x="711" y="247"/>
                  </a:lnTo>
                  <a:lnTo>
                    <a:pt x="663" y="213"/>
                  </a:lnTo>
                  <a:lnTo>
                    <a:pt x="604" y="219"/>
                  </a:lnTo>
                  <a:lnTo>
                    <a:pt x="567" y="171"/>
                  </a:lnTo>
                  <a:lnTo>
                    <a:pt x="513" y="168"/>
                  </a:lnTo>
                  <a:lnTo>
                    <a:pt x="471" y="137"/>
                  </a:lnTo>
                  <a:lnTo>
                    <a:pt x="471" y="120"/>
                  </a:lnTo>
                  <a:lnTo>
                    <a:pt x="442" y="89"/>
                  </a:lnTo>
                  <a:lnTo>
                    <a:pt x="441" y="50"/>
                  </a:lnTo>
                  <a:lnTo>
                    <a:pt x="402" y="21"/>
                  </a:lnTo>
                  <a:lnTo>
                    <a:pt x="352" y="42"/>
                  </a:lnTo>
                  <a:lnTo>
                    <a:pt x="337" y="0"/>
                  </a:lnTo>
                  <a:close/>
                </a:path>
              </a:pathLst>
            </a:custGeom>
            <a:solidFill>
              <a:srgbClr val="FF00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17</a:t>
              </a:r>
            </a:p>
          </xdr:txBody>
        </xdr:sp>
        <xdr:sp macro="" textlink="">
          <xdr:nvSpPr>
            <xdr:cNvPr id="48" name="FR-19">
              <a:hlinkClick r:id="rId40"/>
            </xdr:cNvPr>
            <xdr:cNvSpPr>
              <a:spLocks noChangeArrowheads="1"/>
            </xdr:cNvSpPr>
          </xdr:nvSpPr>
          <xdr:spPr bwMode="auto">
            <a:xfrm>
              <a:off x="4223161" y="4574741"/>
              <a:ext cx="684883" cy="635810"/>
            </a:xfrm>
            <a:custGeom>
              <a:avLst/>
              <a:gdLst>
                <a:gd name="T0" fmla="*/ 403 w 687"/>
                <a:gd name="T1" fmla="*/ 28 h 632"/>
                <a:gd name="T2" fmla="*/ 344 w 687"/>
                <a:gd name="T3" fmla="*/ 65 h 632"/>
                <a:gd name="T4" fmla="*/ 296 w 687"/>
                <a:gd name="T5" fmla="*/ 56 h 632"/>
                <a:gd name="T6" fmla="*/ 245 w 687"/>
                <a:gd name="T7" fmla="*/ 93 h 632"/>
                <a:gd name="T8" fmla="*/ 199 w 687"/>
                <a:gd name="T9" fmla="*/ 130 h 632"/>
                <a:gd name="T10" fmla="*/ 129 w 687"/>
                <a:gd name="T11" fmla="*/ 144 h 632"/>
                <a:gd name="T12" fmla="*/ 92 w 687"/>
                <a:gd name="T13" fmla="*/ 170 h 632"/>
                <a:gd name="T14" fmla="*/ 26 w 687"/>
                <a:gd name="T15" fmla="*/ 201 h 632"/>
                <a:gd name="T16" fmla="*/ 23 w 687"/>
                <a:gd name="T17" fmla="*/ 259 h 632"/>
                <a:gd name="T18" fmla="*/ 0 w 687"/>
                <a:gd name="T19" fmla="*/ 329 h 632"/>
                <a:gd name="T20" fmla="*/ 21 w 687"/>
                <a:gd name="T21" fmla="*/ 376 h 632"/>
                <a:gd name="T22" fmla="*/ 29 w 687"/>
                <a:gd name="T23" fmla="*/ 426 h 632"/>
                <a:gd name="T24" fmla="*/ 31 w 687"/>
                <a:gd name="T25" fmla="*/ 467 h 632"/>
                <a:gd name="T26" fmla="*/ 86 w 687"/>
                <a:gd name="T27" fmla="*/ 522 h 632"/>
                <a:gd name="T28" fmla="*/ 115 w 687"/>
                <a:gd name="T29" fmla="*/ 555 h 632"/>
                <a:gd name="T30" fmla="*/ 237 w 687"/>
                <a:gd name="T31" fmla="*/ 558 h 632"/>
                <a:gd name="T32" fmla="*/ 318 w 687"/>
                <a:gd name="T33" fmla="*/ 628 h 632"/>
                <a:gd name="T34" fmla="*/ 376 w 687"/>
                <a:gd name="T35" fmla="*/ 610 h 632"/>
                <a:gd name="T36" fmla="*/ 446 w 687"/>
                <a:gd name="T37" fmla="*/ 591 h 632"/>
                <a:gd name="T38" fmla="*/ 481 w 687"/>
                <a:gd name="T39" fmla="*/ 576 h 632"/>
                <a:gd name="T40" fmla="*/ 455 w 687"/>
                <a:gd name="T41" fmla="*/ 535 h 632"/>
                <a:gd name="T42" fmla="*/ 497 w 687"/>
                <a:gd name="T43" fmla="*/ 509 h 632"/>
                <a:gd name="T44" fmla="*/ 521 w 687"/>
                <a:gd name="T45" fmla="*/ 446 h 632"/>
                <a:gd name="T46" fmla="*/ 546 w 687"/>
                <a:gd name="T47" fmla="*/ 353 h 632"/>
                <a:gd name="T48" fmla="*/ 596 w 687"/>
                <a:gd name="T49" fmla="*/ 251 h 632"/>
                <a:gd name="T50" fmla="*/ 646 w 687"/>
                <a:gd name="T51" fmla="*/ 293 h 632"/>
                <a:gd name="T52" fmla="*/ 687 w 687"/>
                <a:gd name="T53" fmla="*/ 274 h 632"/>
                <a:gd name="T54" fmla="*/ 687 w 687"/>
                <a:gd name="T55" fmla="*/ 196 h 632"/>
                <a:gd name="T56" fmla="*/ 664 w 687"/>
                <a:gd name="T57" fmla="*/ 134 h 632"/>
                <a:gd name="T58" fmla="*/ 687 w 687"/>
                <a:gd name="T59" fmla="*/ 58 h 632"/>
                <a:gd name="T60" fmla="*/ 676 w 687"/>
                <a:gd name="T61" fmla="*/ 16 h 632"/>
                <a:gd name="T62" fmla="*/ 599 w 687"/>
                <a:gd name="T63" fmla="*/ 36 h 632"/>
                <a:gd name="T64" fmla="*/ 551 w 687"/>
                <a:gd name="T65" fmla="*/ 62 h 632"/>
                <a:gd name="T66" fmla="*/ 514 w 687"/>
                <a:gd name="T67" fmla="*/ 19 h 632"/>
                <a:gd name="T68" fmla="*/ 434 w 687"/>
                <a:gd name="T69" fmla="*/ 0 h 632"/>
                <a:gd name="T70" fmla="*/ 0 w 687"/>
                <a:gd name="T71" fmla="*/ 0 h 632"/>
                <a:gd name="T72" fmla="*/ 687 w 687"/>
                <a:gd name="T73" fmla="*/ 632 h 6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</a:cxnLst>
              <a:rect l="T70" t="T71" r="T72" b="T73"/>
              <a:pathLst>
                <a:path h="632" w="687">
                  <a:moveTo>
                    <a:pt x="414" y="0"/>
                  </a:moveTo>
                  <a:lnTo>
                    <a:pt x="403" y="28"/>
                  </a:lnTo>
                  <a:lnTo>
                    <a:pt x="361" y="36"/>
                  </a:lnTo>
                  <a:lnTo>
                    <a:pt x="344" y="65"/>
                  </a:lnTo>
                  <a:lnTo>
                    <a:pt x="324" y="65"/>
                  </a:lnTo>
                  <a:lnTo>
                    <a:pt x="296" y="56"/>
                  </a:lnTo>
                  <a:lnTo>
                    <a:pt x="276" y="90"/>
                  </a:lnTo>
                  <a:lnTo>
                    <a:pt x="245" y="93"/>
                  </a:lnTo>
                  <a:lnTo>
                    <a:pt x="225" y="130"/>
                  </a:lnTo>
                  <a:lnTo>
                    <a:pt x="199" y="130"/>
                  </a:lnTo>
                  <a:lnTo>
                    <a:pt x="179" y="150"/>
                  </a:lnTo>
                  <a:lnTo>
                    <a:pt x="129" y="144"/>
                  </a:lnTo>
                  <a:lnTo>
                    <a:pt x="111" y="172"/>
                  </a:lnTo>
                  <a:lnTo>
                    <a:pt x="92" y="170"/>
                  </a:lnTo>
                  <a:lnTo>
                    <a:pt x="58" y="212"/>
                  </a:lnTo>
                  <a:lnTo>
                    <a:pt x="26" y="201"/>
                  </a:lnTo>
                  <a:lnTo>
                    <a:pt x="12" y="230"/>
                  </a:lnTo>
                  <a:lnTo>
                    <a:pt x="23" y="259"/>
                  </a:lnTo>
                  <a:lnTo>
                    <a:pt x="52" y="282"/>
                  </a:lnTo>
                  <a:lnTo>
                    <a:pt x="0" y="329"/>
                  </a:lnTo>
                  <a:lnTo>
                    <a:pt x="0" y="366"/>
                  </a:lnTo>
                  <a:lnTo>
                    <a:pt x="21" y="376"/>
                  </a:lnTo>
                  <a:lnTo>
                    <a:pt x="0" y="402"/>
                  </a:lnTo>
                  <a:lnTo>
                    <a:pt x="29" y="426"/>
                  </a:lnTo>
                  <a:lnTo>
                    <a:pt x="8" y="451"/>
                  </a:lnTo>
                  <a:lnTo>
                    <a:pt x="31" y="467"/>
                  </a:lnTo>
                  <a:lnTo>
                    <a:pt x="88" y="465"/>
                  </a:lnTo>
                  <a:lnTo>
                    <a:pt x="86" y="522"/>
                  </a:lnTo>
                  <a:lnTo>
                    <a:pt x="107" y="556"/>
                  </a:lnTo>
                  <a:lnTo>
                    <a:pt x="115" y="555"/>
                  </a:lnTo>
                  <a:lnTo>
                    <a:pt x="171" y="529"/>
                  </a:lnTo>
                  <a:lnTo>
                    <a:pt x="237" y="558"/>
                  </a:lnTo>
                  <a:lnTo>
                    <a:pt x="288" y="632"/>
                  </a:lnTo>
                  <a:lnTo>
                    <a:pt x="318" y="628"/>
                  </a:lnTo>
                  <a:lnTo>
                    <a:pt x="362" y="584"/>
                  </a:lnTo>
                  <a:lnTo>
                    <a:pt x="376" y="610"/>
                  </a:lnTo>
                  <a:lnTo>
                    <a:pt x="406" y="581"/>
                  </a:lnTo>
                  <a:lnTo>
                    <a:pt x="446" y="591"/>
                  </a:lnTo>
                  <a:lnTo>
                    <a:pt x="448" y="600"/>
                  </a:lnTo>
                  <a:lnTo>
                    <a:pt x="481" y="576"/>
                  </a:lnTo>
                  <a:lnTo>
                    <a:pt x="471" y="551"/>
                  </a:lnTo>
                  <a:lnTo>
                    <a:pt x="455" y="535"/>
                  </a:lnTo>
                  <a:lnTo>
                    <a:pt x="476" y="509"/>
                  </a:lnTo>
                  <a:lnTo>
                    <a:pt x="497" y="509"/>
                  </a:lnTo>
                  <a:lnTo>
                    <a:pt x="510" y="467"/>
                  </a:lnTo>
                  <a:lnTo>
                    <a:pt x="521" y="446"/>
                  </a:lnTo>
                  <a:lnTo>
                    <a:pt x="513" y="399"/>
                  </a:lnTo>
                  <a:lnTo>
                    <a:pt x="546" y="353"/>
                  </a:lnTo>
                  <a:lnTo>
                    <a:pt x="594" y="324"/>
                  </a:lnTo>
                  <a:lnTo>
                    <a:pt x="596" y="251"/>
                  </a:lnTo>
                  <a:lnTo>
                    <a:pt x="619" y="264"/>
                  </a:lnTo>
                  <a:lnTo>
                    <a:pt x="646" y="293"/>
                  </a:lnTo>
                  <a:lnTo>
                    <a:pt x="671" y="293"/>
                  </a:lnTo>
                  <a:lnTo>
                    <a:pt x="687" y="274"/>
                  </a:lnTo>
                  <a:lnTo>
                    <a:pt x="674" y="243"/>
                  </a:lnTo>
                  <a:lnTo>
                    <a:pt x="687" y="196"/>
                  </a:lnTo>
                  <a:lnTo>
                    <a:pt x="679" y="152"/>
                  </a:lnTo>
                  <a:lnTo>
                    <a:pt x="664" y="134"/>
                  </a:lnTo>
                  <a:lnTo>
                    <a:pt x="664" y="97"/>
                  </a:lnTo>
                  <a:lnTo>
                    <a:pt x="687" y="58"/>
                  </a:lnTo>
                  <a:lnTo>
                    <a:pt x="682" y="22"/>
                  </a:lnTo>
                  <a:lnTo>
                    <a:pt x="676" y="16"/>
                  </a:lnTo>
                  <a:lnTo>
                    <a:pt x="650" y="36"/>
                  </a:lnTo>
                  <a:lnTo>
                    <a:pt x="599" y="36"/>
                  </a:lnTo>
                  <a:lnTo>
                    <a:pt x="582" y="62"/>
                  </a:lnTo>
                  <a:lnTo>
                    <a:pt x="551" y="62"/>
                  </a:lnTo>
                  <a:lnTo>
                    <a:pt x="525" y="36"/>
                  </a:lnTo>
                  <a:lnTo>
                    <a:pt x="514" y="19"/>
                  </a:lnTo>
                  <a:lnTo>
                    <a:pt x="449" y="19"/>
                  </a:lnTo>
                  <a:lnTo>
                    <a:pt x="434" y="0"/>
                  </a:lnTo>
                  <a:lnTo>
                    <a:pt x="414" y="0"/>
                  </a:lnTo>
                  <a:close/>
                </a:path>
              </a:pathLst>
            </a:custGeom>
            <a:solidFill>
              <a:srgbClr val="FF00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19</a:t>
              </a:r>
            </a:p>
          </xdr:txBody>
        </xdr:sp>
        <xdr:sp macro="" textlink="">
          <xdr:nvSpPr>
            <xdr:cNvPr id="49" name="FR-23">
              <a:hlinkClick r:id="rId41"/>
            </xdr:cNvPr>
            <xdr:cNvSpPr>
              <a:spLocks noChangeArrowheads="1"/>
            </xdr:cNvSpPr>
          </xdr:nvSpPr>
          <xdr:spPr bwMode="auto">
            <a:xfrm>
              <a:off x="4306868" y="4042773"/>
              <a:ext cx="648736" cy="593909"/>
            </a:xfrm>
            <a:custGeom>
              <a:avLst/>
              <a:gdLst>
                <a:gd name="T0" fmla="*/ 203 w 651"/>
                <a:gd name="T1" fmla="*/ 0 h 592"/>
                <a:gd name="T2" fmla="*/ 188 w 651"/>
                <a:gd name="T3" fmla="*/ 41 h 592"/>
                <a:gd name="T4" fmla="*/ 141 w 651"/>
                <a:gd name="T5" fmla="*/ 39 h 592"/>
                <a:gd name="T6" fmla="*/ 130 w 651"/>
                <a:gd name="T7" fmla="*/ 33 h 592"/>
                <a:gd name="T8" fmla="*/ 99 w 651"/>
                <a:gd name="T9" fmla="*/ 36 h 592"/>
                <a:gd name="T10" fmla="*/ 76 w 651"/>
                <a:gd name="T11" fmla="*/ 21 h 592"/>
                <a:gd name="T12" fmla="*/ 31 w 651"/>
                <a:gd name="T13" fmla="*/ 72 h 592"/>
                <a:gd name="T14" fmla="*/ 31 w 651"/>
                <a:gd name="T15" fmla="*/ 111 h 592"/>
                <a:gd name="T16" fmla="*/ 0 w 651"/>
                <a:gd name="T17" fmla="*/ 173 h 592"/>
                <a:gd name="T18" fmla="*/ 6 w 651"/>
                <a:gd name="T19" fmla="*/ 204 h 592"/>
                <a:gd name="T20" fmla="*/ 40 w 651"/>
                <a:gd name="T21" fmla="*/ 212 h 592"/>
                <a:gd name="T22" fmla="*/ 63 w 651"/>
                <a:gd name="T23" fmla="*/ 269 h 592"/>
                <a:gd name="T24" fmla="*/ 85 w 651"/>
                <a:gd name="T25" fmla="*/ 292 h 592"/>
                <a:gd name="T26" fmla="*/ 77 w 651"/>
                <a:gd name="T27" fmla="*/ 399 h 592"/>
                <a:gd name="T28" fmla="*/ 125 w 651"/>
                <a:gd name="T29" fmla="*/ 385 h 592"/>
                <a:gd name="T30" fmla="*/ 145 w 651"/>
                <a:gd name="T31" fmla="*/ 411 h 592"/>
                <a:gd name="T32" fmla="*/ 113 w 651"/>
                <a:gd name="T33" fmla="*/ 436 h 592"/>
                <a:gd name="T34" fmla="*/ 113 w 651"/>
                <a:gd name="T35" fmla="*/ 462 h 592"/>
                <a:gd name="T36" fmla="*/ 139 w 651"/>
                <a:gd name="T37" fmla="*/ 464 h 592"/>
                <a:gd name="T38" fmla="*/ 184 w 651"/>
                <a:gd name="T39" fmla="*/ 462 h 592"/>
                <a:gd name="T40" fmla="*/ 198 w 651"/>
                <a:gd name="T41" fmla="*/ 442 h 592"/>
                <a:gd name="T42" fmla="*/ 210 w 651"/>
                <a:gd name="T43" fmla="*/ 442 h 592"/>
                <a:gd name="T44" fmla="*/ 204 w 651"/>
                <a:gd name="T45" fmla="*/ 476 h 592"/>
                <a:gd name="T46" fmla="*/ 241 w 651"/>
                <a:gd name="T47" fmla="*/ 493 h 592"/>
                <a:gd name="T48" fmla="*/ 275 w 651"/>
                <a:gd name="T49" fmla="*/ 516 h 592"/>
                <a:gd name="T50" fmla="*/ 275 w 651"/>
                <a:gd name="T51" fmla="*/ 530 h 592"/>
                <a:gd name="T52" fmla="*/ 255 w 651"/>
                <a:gd name="T53" fmla="*/ 530 h 592"/>
                <a:gd name="T54" fmla="*/ 261 w 651"/>
                <a:gd name="T55" fmla="*/ 563 h 592"/>
                <a:gd name="T56" fmla="*/ 274 w 651"/>
                <a:gd name="T57" fmla="*/ 572 h 592"/>
                <a:gd name="T58" fmla="*/ 278 w 651"/>
                <a:gd name="T59" fmla="*/ 566 h 592"/>
                <a:gd name="T60" fmla="*/ 320 w 651"/>
                <a:gd name="T61" fmla="*/ 558 h 592"/>
                <a:gd name="T62" fmla="*/ 331 w 651"/>
                <a:gd name="T63" fmla="*/ 530 h 592"/>
                <a:gd name="T64" fmla="*/ 351 w 651"/>
                <a:gd name="T65" fmla="*/ 530 h 592"/>
                <a:gd name="T66" fmla="*/ 366 w 651"/>
                <a:gd name="T67" fmla="*/ 549 h 592"/>
                <a:gd name="T68" fmla="*/ 431 w 651"/>
                <a:gd name="T69" fmla="*/ 549 h 592"/>
                <a:gd name="T70" fmla="*/ 442 w 651"/>
                <a:gd name="T71" fmla="*/ 566 h 592"/>
                <a:gd name="T72" fmla="*/ 468 w 651"/>
                <a:gd name="T73" fmla="*/ 592 h 592"/>
                <a:gd name="T74" fmla="*/ 499 w 651"/>
                <a:gd name="T75" fmla="*/ 592 h 592"/>
                <a:gd name="T76" fmla="*/ 516 w 651"/>
                <a:gd name="T77" fmla="*/ 566 h 592"/>
                <a:gd name="T78" fmla="*/ 567 w 651"/>
                <a:gd name="T79" fmla="*/ 566 h 592"/>
                <a:gd name="T80" fmla="*/ 593 w 651"/>
                <a:gd name="T81" fmla="*/ 546 h 592"/>
                <a:gd name="T82" fmla="*/ 539 w 651"/>
                <a:gd name="T83" fmla="*/ 492 h 592"/>
                <a:gd name="T84" fmla="*/ 534 w 651"/>
                <a:gd name="T85" fmla="*/ 468 h 592"/>
                <a:gd name="T86" fmla="*/ 583 w 651"/>
                <a:gd name="T87" fmla="*/ 440 h 592"/>
                <a:gd name="T88" fmla="*/ 612 w 651"/>
                <a:gd name="T89" fmla="*/ 424 h 592"/>
                <a:gd name="T90" fmla="*/ 620 w 651"/>
                <a:gd name="T91" fmla="*/ 388 h 592"/>
                <a:gd name="T92" fmla="*/ 651 w 651"/>
                <a:gd name="T93" fmla="*/ 364 h 592"/>
                <a:gd name="T94" fmla="*/ 641 w 651"/>
                <a:gd name="T95" fmla="*/ 315 h 592"/>
                <a:gd name="T96" fmla="*/ 620 w 651"/>
                <a:gd name="T97" fmla="*/ 289 h 592"/>
                <a:gd name="T98" fmla="*/ 615 w 651"/>
                <a:gd name="T99" fmla="*/ 208 h 592"/>
                <a:gd name="T100" fmla="*/ 586 w 651"/>
                <a:gd name="T101" fmla="*/ 141 h 592"/>
                <a:gd name="T102" fmla="*/ 557 w 651"/>
                <a:gd name="T103" fmla="*/ 130 h 592"/>
                <a:gd name="T104" fmla="*/ 536 w 651"/>
                <a:gd name="T105" fmla="*/ 93 h 592"/>
                <a:gd name="T106" fmla="*/ 518 w 651"/>
                <a:gd name="T107" fmla="*/ 117 h 592"/>
                <a:gd name="T108" fmla="*/ 500 w 651"/>
                <a:gd name="T109" fmla="*/ 93 h 592"/>
                <a:gd name="T110" fmla="*/ 500 w 651"/>
                <a:gd name="T111" fmla="*/ 62 h 592"/>
                <a:gd name="T112" fmla="*/ 469 w 651"/>
                <a:gd name="T113" fmla="*/ 18 h 592"/>
                <a:gd name="T114" fmla="*/ 383 w 651"/>
                <a:gd name="T115" fmla="*/ 28 h 592"/>
                <a:gd name="T116" fmla="*/ 333 w 651"/>
                <a:gd name="T117" fmla="*/ 16 h 592"/>
                <a:gd name="T118" fmla="*/ 203 w 651"/>
                <a:gd name="T119" fmla="*/ 0 h 592"/>
                <a:gd name="T120" fmla="*/ 0 w 651"/>
                <a:gd name="T121" fmla="*/ 0 h 592"/>
                <a:gd name="T122" fmla="*/ 651 w 651"/>
                <a:gd name="T123" fmla="*/ 592 h 5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</a:cxnLst>
              <a:rect l="T120" t="T121" r="T122" b="T123"/>
              <a:pathLst>
                <a:path h="592" w="651">
                  <a:moveTo>
                    <a:pt x="203" y="0"/>
                  </a:moveTo>
                  <a:lnTo>
                    <a:pt x="188" y="41"/>
                  </a:lnTo>
                  <a:lnTo>
                    <a:pt x="141" y="39"/>
                  </a:lnTo>
                  <a:lnTo>
                    <a:pt x="130" y="33"/>
                  </a:lnTo>
                  <a:lnTo>
                    <a:pt x="99" y="36"/>
                  </a:lnTo>
                  <a:lnTo>
                    <a:pt x="76" y="21"/>
                  </a:lnTo>
                  <a:lnTo>
                    <a:pt x="31" y="72"/>
                  </a:lnTo>
                  <a:lnTo>
                    <a:pt x="31" y="111"/>
                  </a:lnTo>
                  <a:lnTo>
                    <a:pt x="0" y="173"/>
                  </a:lnTo>
                  <a:lnTo>
                    <a:pt x="6" y="204"/>
                  </a:lnTo>
                  <a:lnTo>
                    <a:pt x="40" y="212"/>
                  </a:lnTo>
                  <a:lnTo>
                    <a:pt x="63" y="269"/>
                  </a:lnTo>
                  <a:lnTo>
                    <a:pt x="85" y="292"/>
                  </a:lnTo>
                  <a:lnTo>
                    <a:pt x="77" y="399"/>
                  </a:lnTo>
                  <a:lnTo>
                    <a:pt x="125" y="385"/>
                  </a:lnTo>
                  <a:lnTo>
                    <a:pt x="145" y="411"/>
                  </a:lnTo>
                  <a:lnTo>
                    <a:pt x="113" y="436"/>
                  </a:lnTo>
                  <a:lnTo>
                    <a:pt x="113" y="462"/>
                  </a:lnTo>
                  <a:lnTo>
                    <a:pt x="139" y="464"/>
                  </a:lnTo>
                  <a:lnTo>
                    <a:pt x="184" y="462"/>
                  </a:lnTo>
                  <a:lnTo>
                    <a:pt x="198" y="442"/>
                  </a:lnTo>
                  <a:lnTo>
                    <a:pt x="210" y="442"/>
                  </a:lnTo>
                  <a:lnTo>
                    <a:pt x="204" y="476"/>
                  </a:lnTo>
                  <a:lnTo>
                    <a:pt x="241" y="493"/>
                  </a:lnTo>
                  <a:lnTo>
                    <a:pt x="275" y="516"/>
                  </a:lnTo>
                  <a:lnTo>
                    <a:pt x="275" y="530"/>
                  </a:lnTo>
                  <a:lnTo>
                    <a:pt x="255" y="530"/>
                  </a:lnTo>
                  <a:lnTo>
                    <a:pt x="261" y="563"/>
                  </a:lnTo>
                  <a:lnTo>
                    <a:pt x="274" y="572"/>
                  </a:lnTo>
                  <a:lnTo>
                    <a:pt x="278" y="566"/>
                  </a:lnTo>
                  <a:lnTo>
                    <a:pt x="320" y="558"/>
                  </a:lnTo>
                  <a:lnTo>
                    <a:pt x="331" y="530"/>
                  </a:lnTo>
                  <a:lnTo>
                    <a:pt x="351" y="530"/>
                  </a:lnTo>
                  <a:lnTo>
                    <a:pt x="366" y="549"/>
                  </a:lnTo>
                  <a:lnTo>
                    <a:pt x="431" y="549"/>
                  </a:lnTo>
                  <a:lnTo>
                    <a:pt x="442" y="566"/>
                  </a:lnTo>
                  <a:lnTo>
                    <a:pt x="468" y="592"/>
                  </a:lnTo>
                  <a:lnTo>
                    <a:pt x="499" y="592"/>
                  </a:lnTo>
                  <a:lnTo>
                    <a:pt x="516" y="566"/>
                  </a:lnTo>
                  <a:lnTo>
                    <a:pt x="567" y="566"/>
                  </a:lnTo>
                  <a:lnTo>
                    <a:pt x="593" y="546"/>
                  </a:lnTo>
                  <a:lnTo>
                    <a:pt x="539" y="492"/>
                  </a:lnTo>
                  <a:lnTo>
                    <a:pt x="534" y="468"/>
                  </a:lnTo>
                  <a:lnTo>
                    <a:pt x="583" y="440"/>
                  </a:lnTo>
                  <a:lnTo>
                    <a:pt x="612" y="424"/>
                  </a:lnTo>
                  <a:lnTo>
                    <a:pt x="620" y="388"/>
                  </a:lnTo>
                  <a:lnTo>
                    <a:pt x="651" y="364"/>
                  </a:lnTo>
                  <a:lnTo>
                    <a:pt x="641" y="315"/>
                  </a:lnTo>
                  <a:lnTo>
                    <a:pt x="620" y="289"/>
                  </a:lnTo>
                  <a:lnTo>
                    <a:pt x="615" y="208"/>
                  </a:lnTo>
                  <a:lnTo>
                    <a:pt x="586" y="141"/>
                  </a:lnTo>
                  <a:lnTo>
                    <a:pt x="557" y="130"/>
                  </a:lnTo>
                  <a:lnTo>
                    <a:pt x="536" y="93"/>
                  </a:lnTo>
                  <a:lnTo>
                    <a:pt x="518" y="117"/>
                  </a:lnTo>
                  <a:lnTo>
                    <a:pt x="500" y="93"/>
                  </a:lnTo>
                  <a:lnTo>
                    <a:pt x="500" y="62"/>
                  </a:lnTo>
                  <a:lnTo>
                    <a:pt x="469" y="18"/>
                  </a:lnTo>
                  <a:lnTo>
                    <a:pt x="383" y="28"/>
                  </a:lnTo>
                  <a:lnTo>
                    <a:pt x="333" y="16"/>
                  </a:lnTo>
                  <a:lnTo>
                    <a:pt x="203" y="0"/>
                  </a:lnTo>
                  <a:close/>
                </a:path>
              </a:pathLst>
            </a:custGeom>
            <a:solidFill>
              <a:srgbClr val="FF99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23</a:t>
              </a:r>
            </a:p>
          </xdr:txBody>
        </xdr:sp>
        <xdr:sp macro="" textlink="">
          <xdr:nvSpPr>
            <xdr:cNvPr id="50" name="FR-87">
              <a:hlinkClick r:id="rId42"/>
            </xdr:cNvPr>
            <xdr:cNvSpPr>
              <a:spLocks noChangeArrowheads="1"/>
            </xdr:cNvSpPr>
          </xdr:nvSpPr>
          <xdr:spPr bwMode="auto">
            <a:xfrm>
              <a:off x="3907353" y="4081031"/>
              <a:ext cx="673468" cy="723257"/>
            </a:xfrm>
            <a:custGeom>
              <a:avLst/>
              <a:gdLst>
                <a:gd name="T0" fmla="*/ 357 w 674"/>
                <a:gd name="T1" fmla="*/ 23 h 721"/>
                <a:gd name="T2" fmla="*/ 285 w 674"/>
                <a:gd name="T3" fmla="*/ 17 h 721"/>
                <a:gd name="T4" fmla="*/ 206 w 674"/>
                <a:gd name="T5" fmla="*/ 49 h 721"/>
                <a:gd name="T6" fmla="*/ 149 w 674"/>
                <a:gd name="T7" fmla="*/ 83 h 721"/>
                <a:gd name="T8" fmla="*/ 95 w 674"/>
                <a:gd name="T9" fmla="*/ 138 h 721"/>
                <a:gd name="T10" fmla="*/ 110 w 674"/>
                <a:gd name="T11" fmla="*/ 229 h 721"/>
                <a:gd name="T12" fmla="*/ 118 w 674"/>
                <a:gd name="T13" fmla="*/ 276 h 721"/>
                <a:gd name="T14" fmla="*/ 162 w 674"/>
                <a:gd name="T15" fmla="*/ 315 h 721"/>
                <a:gd name="T16" fmla="*/ 118 w 674"/>
                <a:gd name="T17" fmla="*/ 349 h 721"/>
                <a:gd name="T18" fmla="*/ 100 w 674"/>
                <a:gd name="T19" fmla="*/ 422 h 721"/>
                <a:gd name="T20" fmla="*/ 42 w 674"/>
                <a:gd name="T21" fmla="*/ 450 h 721"/>
                <a:gd name="T22" fmla="*/ 8 w 674"/>
                <a:gd name="T23" fmla="*/ 489 h 721"/>
                <a:gd name="T24" fmla="*/ 60 w 674"/>
                <a:gd name="T25" fmla="*/ 531 h 721"/>
                <a:gd name="T26" fmla="*/ 63 w 674"/>
                <a:gd name="T27" fmla="*/ 586 h 721"/>
                <a:gd name="T28" fmla="*/ 105 w 674"/>
                <a:gd name="T29" fmla="*/ 612 h 721"/>
                <a:gd name="T30" fmla="*/ 206 w 674"/>
                <a:gd name="T31" fmla="*/ 594 h 721"/>
                <a:gd name="T32" fmla="*/ 277 w 674"/>
                <a:gd name="T33" fmla="*/ 654 h 721"/>
                <a:gd name="T34" fmla="*/ 250 w 674"/>
                <a:gd name="T35" fmla="*/ 690 h 721"/>
                <a:gd name="T36" fmla="*/ 324 w 674"/>
                <a:gd name="T37" fmla="*/ 711 h 721"/>
                <a:gd name="T38" fmla="*/ 342 w 674"/>
                <a:gd name="T39" fmla="*/ 692 h 721"/>
                <a:gd name="T40" fmla="*/ 408 w 674"/>
                <a:gd name="T41" fmla="*/ 661 h 721"/>
                <a:gd name="T42" fmla="*/ 445 w 674"/>
                <a:gd name="T43" fmla="*/ 635 h 721"/>
                <a:gd name="T44" fmla="*/ 515 w 674"/>
                <a:gd name="T45" fmla="*/ 621 h 721"/>
                <a:gd name="T46" fmla="*/ 561 w 674"/>
                <a:gd name="T47" fmla="*/ 584 h 721"/>
                <a:gd name="T48" fmla="*/ 612 w 674"/>
                <a:gd name="T49" fmla="*/ 547 h 721"/>
                <a:gd name="T50" fmla="*/ 660 w 674"/>
                <a:gd name="T51" fmla="*/ 556 h 721"/>
                <a:gd name="T52" fmla="*/ 660 w 674"/>
                <a:gd name="T53" fmla="*/ 524 h 721"/>
                <a:gd name="T54" fmla="*/ 674 w 674"/>
                <a:gd name="T55" fmla="*/ 491 h 721"/>
                <a:gd name="T56" fmla="*/ 640 w 674"/>
                <a:gd name="T57" fmla="*/ 454 h 721"/>
                <a:gd name="T58" fmla="*/ 609 w 674"/>
                <a:gd name="T59" fmla="*/ 403 h 721"/>
                <a:gd name="T60" fmla="*/ 583 w 674"/>
                <a:gd name="T61" fmla="*/ 423 h 721"/>
                <a:gd name="T62" fmla="*/ 512 w 674"/>
                <a:gd name="T63" fmla="*/ 423 h 721"/>
                <a:gd name="T64" fmla="*/ 544 w 674"/>
                <a:gd name="T65" fmla="*/ 372 h 721"/>
                <a:gd name="T66" fmla="*/ 476 w 674"/>
                <a:gd name="T67" fmla="*/ 360 h 721"/>
                <a:gd name="T68" fmla="*/ 462 w 674"/>
                <a:gd name="T69" fmla="*/ 230 h 721"/>
                <a:gd name="T70" fmla="*/ 405 w 674"/>
                <a:gd name="T71" fmla="*/ 165 h 721"/>
                <a:gd name="T72" fmla="*/ 430 w 674"/>
                <a:gd name="T73" fmla="*/ 72 h 721"/>
                <a:gd name="T74" fmla="*/ 422 w 674"/>
                <a:gd name="T75" fmla="*/ 42 h 721"/>
                <a:gd name="T76" fmla="*/ 0 w 674"/>
                <a:gd name="T77" fmla="*/ 0 h 721"/>
                <a:gd name="T78" fmla="*/ 674 w 674"/>
                <a:gd name="T79" fmla="*/ 721 h 7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T76" t="T77" r="T78" b="T79"/>
              <a:pathLst>
                <a:path h="721" w="674">
                  <a:moveTo>
                    <a:pt x="381" y="0"/>
                  </a:moveTo>
                  <a:lnTo>
                    <a:pt x="357" y="23"/>
                  </a:lnTo>
                  <a:lnTo>
                    <a:pt x="292" y="18"/>
                  </a:lnTo>
                  <a:lnTo>
                    <a:pt x="285" y="17"/>
                  </a:lnTo>
                  <a:lnTo>
                    <a:pt x="235" y="26"/>
                  </a:lnTo>
                  <a:lnTo>
                    <a:pt x="206" y="49"/>
                  </a:lnTo>
                  <a:lnTo>
                    <a:pt x="206" y="81"/>
                  </a:lnTo>
                  <a:lnTo>
                    <a:pt x="149" y="83"/>
                  </a:lnTo>
                  <a:lnTo>
                    <a:pt x="115" y="122"/>
                  </a:lnTo>
                  <a:lnTo>
                    <a:pt x="95" y="138"/>
                  </a:lnTo>
                  <a:lnTo>
                    <a:pt x="112" y="159"/>
                  </a:lnTo>
                  <a:lnTo>
                    <a:pt x="110" y="229"/>
                  </a:lnTo>
                  <a:lnTo>
                    <a:pt x="97" y="252"/>
                  </a:lnTo>
                  <a:lnTo>
                    <a:pt x="118" y="276"/>
                  </a:lnTo>
                  <a:lnTo>
                    <a:pt x="154" y="279"/>
                  </a:lnTo>
                  <a:lnTo>
                    <a:pt x="162" y="315"/>
                  </a:lnTo>
                  <a:lnTo>
                    <a:pt x="165" y="338"/>
                  </a:lnTo>
                  <a:lnTo>
                    <a:pt x="118" y="349"/>
                  </a:lnTo>
                  <a:lnTo>
                    <a:pt x="95" y="357"/>
                  </a:lnTo>
                  <a:lnTo>
                    <a:pt x="100" y="422"/>
                  </a:lnTo>
                  <a:lnTo>
                    <a:pt x="68" y="442"/>
                  </a:lnTo>
                  <a:lnTo>
                    <a:pt x="42" y="450"/>
                  </a:lnTo>
                  <a:lnTo>
                    <a:pt x="29" y="487"/>
                  </a:lnTo>
                  <a:lnTo>
                    <a:pt x="8" y="489"/>
                  </a:lnTo>
                  <a:lnTo>
                    <a:pt x="0" y="529"/>
                  </a:lnTo>
                  <a:lnTo>
                    <a:pt x="60" y="531"/>
                  </a:lnTo>
                  <a:lnTo>
                    <a:pt x="74" y="557"/>
                  </a:lnTo>
                  <a:lnTo>
                    <a:pt x="63" y="586"/>
                  </a:lnTo>
                  <a:lnTo>
                    <a:pt x="87" y="617"/>
                  </a:lnTo>
                  <a:lnTo>
                    <a:pt x="105" y="612"/>
                  </a:lnTo>
                  <a:lnTo>
                    <a:pt x="123" y="586"/>
                  </a:lnTo>
                  <a:lnTo>
                    <a:pt x="206" y="594"/>
                  </a:lnTo>
                  <a:lnTo>
                    <a:pt x="220" y="646"/>
                  </a:lnTo>
                  <a:lnTo>
                    <a:pt x="277" y="654"/>
                  </a:lnTo>
                  <a:lnTo>
                    <a:pt x="290" y="672"/>
                  </a:lnTo>
                  <a:lnTo>
                    <a:pt x="250" y="690"/>
                  </a:lnTo>
                  <a:lnTo>
                    <a:pt x="269" y="703"/>
                  </a:lnTo>
                  <a:lnTo>
                    <a:pt x="324" y="711"/>
                  </a:lnTo>
                  <a:lnTo>
                    <a:pt x="328" y="721"/>
                  </a:lnTo>
                  <a:lnTo>
                    <a:pt x="342" y="692"/>
                  </a:lnTo>
                  <a:lnTo>
                    <a:pt x="374" y="703"/>
                  </a:lnTo>
                  <a:lnTo>
                    <a:pt x="408" y="661"/>
                  </a:lnTo>
                  <a:lnTo>
                    <a:pt x="427" y="663"/>
                  </a:lnTo>
                  <a:lnTo>
                    <a:pt x="445" y="635"/>
                  </a:lnTo>
                  <a:lnTo>
                    <a:pt x="495" y="641"/>
                  </a:lnTo>
                  <a:lnTo>
                    <a:pt x="515" y="621"/>
                  </a:lnTo>
                  <a:lnTo>
                    <a:pt x="541" y="621"/>
                  </a:lnTo>
                  <a:lnTo>
                    <a:pt x="561" y="584"/>
                  </a:lnTo>
                  <a:lnTo>
                    <a:pt x="592" y="581"/>
                  </a:lnTo>
                  <a:lnTo>
                    <a:pt x="612" y="547"/>
                  </a:lnTo>
                  <a:lnTo>
                    <a:pt x="640" y="556"/>
                  </a:lnTo>
                  <a:lnTo>
                    <a:pt x="660" y="556"/>
                  </a:lnTo>
                  <a:lnTo>
                    <a:pt x="673" y="533"/>
                  </a:lnTo>
                  <a:lnTo>
                    <a:pt x="660" y="524"/>
                  </a:lnTo>
                  <a:lnTo>
                    <a:pt x="654" y="491"/>
                  </a:lnTo>
                  <a:lnTo>
                    <a:pt x="674" y="491"/>
                  </a:lnTo>
                  <a:lnTo>
                    <a:pt x="674" y="477"/>
                  </a:lnTo>
                  <a:lnTo>
                    <a:pt x="640" y="454"/>
                  </a:lnTo>
                  <a:lnTo>
                    <a:pt x="603" y="437"/>
                  </a:lnTo>
                  <a:lnTo>
                    <a:pt x="609" y="403"/>
                  </a:lnTo>
                  <a:lnTo>
                    <a:pt x="597" y="403"/>
                  </a:lnTo>
                  <a:lnTo>
                    <a:pt x="583" y="423"/>
                  </a:lnTo>
                  <a:lnTo>
                    <a:pt x="538" y="425"/>
                  </a:lnTo>
                  <a:lnTo>
                    <a:pt x="512" y="423"/>
                  </a:lnTo>
                  <a:lnTo>
                    <a:pt x="512" y="397"/>
                  </a:lnTo>
                  <a:lnTo>
                    <a:pt x="544" y="372"/>
                  </a:lnTo>
                  <a:lnTo>
                    <a:pt x="524" y="346"/>
                  </a:lnTo>
                  <a:lnTo>
                    <a:pt x="476" y="360"/>
                  </a:lnTo>
                  <a:lnTo>
                    <a:pt x="484" y="253"/>
                  </a:lnTo>
                  <a:lnTo>
                    <a:pt x="462" y="230"/>
                  </a:lnTo>
                  <a:lnTo>
                    <a:pt x="439" y="173"/>
                  </a:lnTo>
                  <a:lnTo>
                    <a:pt x="405" y="165"/>
                  </a:lnTo>
                  <a:lnTo>
                    <a:pt x="399" y="134"/>
                  </a:lnTo>
                  <a:lnTo>
                    <a:pt x="430" y="72"/>
                  </a:lnTo>
                  <a:lnTo>
                    <a:pt x="430" y="33"/>
                  </a:lnTo>
                  <a:lnTo>
                    <a:pt x="422" y="42"/>
                  </a:lnTo>
                  <a:lnTo>
                    <a:pt x="381" y="0"/>
                  </a:lnTo>
                  <a:close/>
                </a:path>
              </a:pathLst>
            </a:custGeom>
            <a:solidFill>
              <a:srgbClr val="80808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87</a:t>
              </a:r>
            </a:p>
          </xdr:txBody>
        </xdr:sp>
        <xdr:sp macro="" textlink="">
          <xdr:nvSpPr>
            <xdr:cNvPr id="51" name="FR-86">
              <a:hlinkClick r:id="rId43"/>
            </xdr:cNvPr>
            <xdr:cNvSpPr>
              <a:spLocks noChangeArrowheads="1"/>
            </xdr:cNvSpPr>
          </xdr:nvSpPr>
          <xdr:spPr bwMode="auto">
            <a:xfrm>
              <a:off x="3549692" y="3476191"/>
              <a:ext cx="667761" cy="858071"/>
            </a:xfrm>
            <a:custGeom>
              <a:avLst/>
              <a:gdLst>
                <a:gd name="T0" fmla="*/ 12 w 668"/>
                <a:gd name="T1" fmla="*/ 52 h 855"/>
                <a:gd name="T2" fmla="*/ 4 w 668"/>
                <a:gd name="T3" fmla="*/ 138 h 855"/>
                <a:gd name="T4" fmla="*/ 29 w 668"/>
                <a:gd name="T5" fmla="*/ 164 h 855"/>
                <a:gd name="T6" fmla="*/ 52 w 668"/>
                <a:gd name="T7" fmla="*/ 240 h 855"/>
                <a:gd name="T8" fmla="*/ 43 w 668"/>
                <a:gd name="T9" fmla="*/ 274 h 855"/>
                <a:gd name="T10" fmla="*/ 32 w 668"/>
                <a:gd name="T11" fmla="*/ 302 h 855"/>
                <a:gd name="T12" fmla="*/ 52 w 668"/>
                <a:gd name="T13" fmla="*/ 339 h 855"/>
                <a:gd name="T14" fmla="*/ 15 w 668"/>
                <a:gd name="T15" fmla="*/ 404 h 855"/>
                <a:gd name="T16" fmla="*/ 52 w 668"/>
                <a:gd name="T17" fmla="*/ 436 h 855"/>
                <a:gd name="T18" fmla="*/ 38 w 668"/>
                <a:gd name="T19" fmla="*/ 481 h 855"/>
                <a:gd name="T20" fmla="*/ 21 w 668"/>
                <a:gd name="T21" fmla="*/ 529 h 855"/>
                <a:gd name="T22" fmla="*/ 32 w 668"/>
                <a:gd name="T23" fmla="*/ 591 h 855"/>
                <a:gd name="T24" fmla="*/ 43 w 668"/>
                <a:gd name="T25" fmla="*/ 625 h 855"/>
                <a:gd name="T26" fmla="*/ 69 w 668"/>
                <a:gd name="T27" fmla="*/ 668 h 855"/>
                <a:gd name="T28" fmla="*/ 80 w 668"/>
                <a:gd name="T29" fmla="*/ 636 h 855"/>
                <a:gd name="T30" fmla="*/ 120 w 668"/>
                <a:gd name="T31" fmla="*/ 636 h 855"/>
                <a:gd name="T32" fmla="*/ 103 w 668"/>
                <a:gd name="T33" fmla="*/ 699 h 855"/>
                <a:gd name="T34" fmla="*/ 108 w 668"/>
                <a:gd name="T35" fmla="*/ 764 h 855"/>
                <a:gd name="T36" fmla="*/ 140 w 668"/>
                <a:gd name="T37" fmla="*/ 801 h 855"/>
                <a:gd name="T38" fmla="*/ 137 w 668"/>
                <a:gd name="T39" fmla="*/ 849 h 855"/>
                <a:gd name="T40" fmla="*/ 222 w 668"/>
                <a:gd name="T41" fmla="*/ 832 h 855"/>
                <a:gd name="T42" fmla="*/ 276 w 668"/>
                <a:gd name="T43" fmla="*/ 844 h 855"/>
                <a:gd name="T44" fmla="*/ 295 w 668"/>
                <a:gd name="T45" fmla="*/ 789 h 855"/>
                <a:gd name="T46" fmla="*/ 332 w 668"/>
                <a:gd name="T47" fmla="*/ 841 h 855"/>
                <a:gd name="T48" fmla="*/ 400 w 668"/>
                <a:gd name="T49" fmla="*/ 798 h 855"/>
                <a:gd name="T50" fmla="*/ 469 w 668"/>
                <a:gd name="T51" fmla="*/ 810 h 855"/>
                <a:gd name="T52" fmla="*/ 453 w 668"/>
                <a:gd name="T53" fmla="*/ 740 h 855"/>
                <a:gd name="T54" fmla="*/ 507 w 668"/>
                <a:gd name="T55" fmla="*/ 685 h 855"/>
                <a:gd name="T56" fmla="*/ 564 w 668"/>
                <a:gd name="T57" fmla="*/ 651 h 855"/>
                <a:gd name="T58" fmla="*/ 663 w 668"/>
                <a:gd name="T59" fmla="*/ 615 h 855"/>
                <a:gd name="T60" fmla="*/ 640 w 668"/>
                <a:gd name="T61" fmla="*/ 560 h 855"/>
                <a:gd name="T62" fmla="*/ 583 w 668"/>
                <a:gd name="T63" fmla="*/ 500 h 855"/>
                <a:gd name="T64" fmla="*/ 507 w 668"/>
                <a:gd name="T65" fmla="*/ 435 h 855"/>
                <a:gd name="T66" fmla="*/ 518 w 668"/>
                <a:gd name="T67" fmla="*/ 354 h 855"/>
                <a:gd name="T68" fmla="*/ 465 w 668"/>
                <a:gd name="T69" fmla="*/ 271 h 855"/>
                <a:gd name="T70" fmla="*/ 405 w 668"/>
                <a:gd name="T71" fmla="*/ 162 h 855"/>
                <a:gd name="T72" fmla="*/ 366 w 668"/>
                <a:gd name="T73" fmla="*/ 125 h 855"/>
                <a:gd name="T74" fmla="*/ 351 w 668"/>
                <a:gd name="T75" fmla="*/ 167 h 855"/>
                <a:gd name="T76" fmla="*/ 205 w 668"/>
                <a:gd name="T77" fmla="*/ 183 h 855"/>
                <a:gd name="T78" fmla="*/ 208 w 668"/>
                <a:gd name="T79" fmla="*/ 102 h 855"/>
                <a:gd name="T80" fmla="*/ 145 w 668"/>
                <a:gd name="T81" fmla="*/ 52 h 855"/>
                <a:gd name="T82" fmla="*/ 85 w 668"/>
                <a:gd name="T83" fmla="*/ 0 h 855"/>
                <a:gd name="T84" fmla="*/ 0 w 668"/>
                <a:gd name="T85" fmla="*/ 0 h 855"/>
                <a:gd name="T86" fmla="*/ 668 w 668"/>
                <a:gd name="T87" fmla="*/ 855 h 8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T84" t="T85" r="T86" b="T87"/>
              <a:pathLst>
                <a:path h="855" w="668">
                  <a:moveTo>
                    <a:pt x="62" y="0"/>
                  </a:moveTo>
                  <a:lnTo>
                    <a:pt x="12" y="52"/>
                  </a:lnTo>
                  <a:lnTo>
                    <a:pt x="0" y="74"/>
                  </a:lnTo>
                  <a:lnTo>
                    <a:pt x="4" y="138"/>
                  </a:lnTo>
                  <a:lnTo>
                    <a:pt x="26" y="135"/>
                  </a:lnTo>
                  <a:lnTo>
                    <a:pt x="29" y="164"/>
                  </a:lnTo>
                  <a:lnTo>
                    <a:pt x="38" y="209"/>
                  </a:lnTo>
                  <a:lnTo>
                    <a:pt x="52" y="240"/>
                  </a:lnTo>
                  <a:lnTo>
                    <a:pt x="35" y="260"/>
                  </a:lnTo>
                  <a:lnTo>
                    <a:pt x="43" y="274"/>
                  </a:lnTo>
                  <a:lnTo>
                    <a:pt x="32" y="294"/>
                  </a:lnTo>
                  <a:lnTo>
                    <a:pt x="32" y="302"/>
                  </a:lnTo>
                  <a:lnTo>
                    <a:pt x="52" y="325"/>
                  </a:lnTo>
                  <a:lnTo>
                    <a:pt x="52" y="339"/>
                  </a:lnTo>
                  <a:lnTo>
                    <a:pt x="43" y="362"/>
                  </a:lnTo>
                  <a:lnTo>
                    <a:pt x="15" y="404"/>
                  </a:lnTo>
                  <a:lnTo>
                    <a:pt x="43" y="416"/>
                  </a:lnTo>
                  <a:lnTo>
                    <a:pt x="52" y="436"/>
                  </a:lnTo>
                  <a:lnTo>
                    <a:pt x="40" y="466"/>
                  </a:lnTo>
                  <a:lnTo>
                    <a:pt x="38" y="481"/>
                  </a:lnTo>
                  <a:lnTo>
                    <a:pt x="21" y="509"/>
                  </a:lnTo>
                  <a:lnTo>
                    <a:pt x="21" y="529"/>
                  </a:lnTo>
                  <a:lnTo>
                    <a:pt x="32" y="532"/>
                  </a:lnTo>
                  <a:lnTo>
                    <a:pt x="32" y="591"/>
                  </a:lnTo>
                  <a:lnTo>
                    <a:pt x="52" y="606"/>
                  </a:lnTo>
                  <a:lnTo>
                    <a:pt x="43" y="625"/>
                  </a:lnTo>
                  <a:lnTo>
                    <a:pt x="46" y="642"/>
                  </a:lnTo>
                  <a:lnTo>
                    <a:pt x="69" y="668"/>
                  </a:lnTo>
                  <a:lnTo>
                    <a:pt x="80" y="651"/>
                  </a:lnTo>
                  <a:lnTo>
                    <a:pt x="80" y="636"/>
                  </a:lnTo>
                  <a:lnTo>
                    <a:pt x="103" y="625"/>
                  </a:lnTo>
                  <a:lnTo>
                    <a:pt x="120" y="636"/>
                  </a:lnTo>
                  <a:lnTo>
                    <a:pt x="120" y="679"/>
                  </a:lnTo>
                  <a:lnTo>
                    <a:pt x="103" y="699"/>
                  </a:lnTo>
                  <a:lnTo>
                    <a:pt x="89" y="733"/>
                  </a:lnTo>
                  <a:lnTo>
                    <a:pt x="108" y="764"/>
                  </a:lnTo>
                  <a:lnTo>
                    <a:pt x="148" y="775"/>
                  </a:lnTo>
                  <a:lnTo>
                    <a:pt x="140" y="801"/>
                  </a:lnTo>
                  <a:lnTo>
                    <a:pt x="103" y="807"/>
                  </a:lnTo>
                  <a:lnTo>
                    <a:pt x="137" y="849"/>
                  </a:lnTo>
                  <a:lnTo>
                    <a:pt x="182" y="846"/>
                  </a:lnTo>
                  <a:lnTo>
                    <a:pt x="222" y="832"/>
                  </a:lnTo>
                  <a:lnTo>
                    <a:pt x="262" y="855"/>
                  </a:lnTo>
                  <a:lnTo>
                    <a:pt x="276" y="844"/>
                  </a:lnTo>
                  <a:lnTo>
                    <a:pt x="273" y="806"/>
                  </a:lnTo>
                  <a:lnTo>
                    <a:pt x="295" y="789"/>
                  </a:lnTo>
                  <a:lnTo>
                    <a:pt x="315" y="824"/>
                  </a:lnTo>
                  <a:lnTo>
                    <a:pt x="332" y="841"/>
                  </a:lnTo>
                  <a:lnTo>
                    <a:pt x="380" y="821"/>
                  </a:lnTo>
                  <a:lnTo>
                    <a:pt x="400" y="798"/>
                  </a:lnTo>
                  <a:lnTo>
                    <a:pt x="445" y="798"/>
                  </a:lnTo>
                  <a:lnTo>
                    <a:pt x="469" y="810"/>
                  </a:lnTo>
                  <a:lnTo>
                    <a:pt x="470" y="761"/>
                  </a:lnTo>
                  <a:lnTo>
                    <a:pt x="453" y="740"/>
                  </a:lnTo>
                  <a:lnTo>
                    <a:pt x="473" y="724"/>
                  </a:lnTo>
                  <a:lnTo>
                    <a:pt x="507" y="685"/>
                  </a:lnTo>
                  <a:lnTo>
                    <a:pt x="564" y="683"/>
                  </a:lnTo>
                  <a:lnTo>
                    <a:pt x="564" y="651"/>
                  </a:lnTo>
                  <a:lnTo>
                    <a:pt x="593" y="628"/>
                  </a:lnTo>
                  <a:lnTo>
                    <a:pt x="663" y="615"/>
                  </a:lnTo>
                  <a:lnTo>
                    <a:pt x="668" y="576"/>
                  </a:lnTo>
                  <a:lnTo>
                    <a:pt x="640" y="560"/>
                  </a:lnTo>
                  <a:lnTo>
                    <a:pt x="624" y="506"/>
                  </a:lnTo>
                  <a:lnTo>
                    <a:pt x="583" y="500"/>
                  </a:lnTo>
                  <a:lnTo>
                    <a:pt x="557" y="474"/>
                  </a:lnTo>
                  <a:lnTo>
                    <a:pt x="507" y="435"/>
                  </a:lnTo>
                  <a:lnTo>
                    <a:pt x="518" y="404"/>
                  </a:lnTo>
                  <a:lnTo>
                    <a:pt x="518" y="354"/>
                  </a:lnTo>
                  <a:lnTo>
                    <a:pt x="470" y="308"/>
                  </a:lnTo>
                  <a:lnTo>
                    <a:pt x="465" y="271"/>
                  </a:lnTo>
                  <a:lnTo>
                    <a:pt x="421" y="224"/>
                  </a:lnTo>
                  <a:lnTo>
                    <a:pt x="405" y="162"/>
                  </a:lnTo>
                  <a:lnTo>
                    <a:pt x="387" y="154"/>
                  </a:lnTo>
                  <a:lnTo>
                    <a:pt x="366" y="125"/>
                  </a:lnTo>
                  <a:lnTo>
                    <a:pt x="345" y="138"/>
                  </a:lnTo>
                  <a:lnTo>
                    <a:pt x="351" y="167"/>
                  </a:lnTo>
                  <a:lnTo>
                    <a:pt x="283" y="183"/>
                  </a:lnTo>
                  <a:lnTo>
                    <a:pt x="205" y="183"/>
                  </a:lnTo>
                  <a:lnTo>
                    <a:pt x="208" y="151"/>
                  </a:lnTo>
                  <a:lnTo>
                    <a:pt x="208" y="102"/>
                  </a:lnTo>
                  <a:lnTo>
                    <a:pt x="145" y="84"/>
                  </a:lnTo>
                  <a:lnTo>
                    <a:pt x="145" y="52"/>
                  </a:lnTo>
                  <a:lnTo>
                    <a:pt x="95" y="42"/>
                  </a:lnTo>
                  <a:lnTo>
                    <a:pt x="85" y="0"/>
                  </a:lnTo>
                  <a:lnTo>
                    <a:pt x="62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86</a:t>
              </a:r>
            </a:p>
          </xdr:txBody>
        </xdr:sp>
        <xdr:sp macro="" textlink="">
          <xdr:nvSpPr>
            <xdr:cNvPr id="52" name="FR-16">
              <a:hlinkClick r:id="rId44"/>
            </xdr:cNvPr>
            <xdr:cNvSpPr>
              <a:spLocks noChangeArrowheads="1"/>
            </xdr:cNvSpPr>
          </xdr:nvSpPr>
          <xdr:spPr bwMode="auto">
            <a:xfrm>
              <a:off x="3325203" y="4268677"/>
              <a:ext cx="747664" cy="706861"/>
            </a:xfrm>
            <a:custGeom>
              <a:avLst/>
              <a:gdLst>
                <a:gd name="T0" fmla="*/ 499 w 749"/>
                <a:gd name="T1" fmla="*/ 17 h 704"/>
                <a:gd name="T2" fmla="*/ 488 w 749"/>
                <a:gd name="T3" fmla="*/ 66 h 704"/>
                <a:gd name="T4" fmla="*/ 408 w 749"/>
                <a:gd name="T5" fmla="*/ 57 h 704"/>
                <a:gd name="T6" fmla="*/ 329 w 749"/>
                <a:gd name="T7" fmla="*/ 18 h 704"/>
                <a:gd name="T8" fmla="*/ 272 w 749"/>
                <a:gd name="T9" fmla="*/ 43 h 704"/>
                <a:gd name="T10" fmla="*/ 238 w 749"/>
                <a:gd name="T11" fmla="*/ 71 h 704"/>
                <a:gd name="T12" fmla="*/ 224 w 749"/>
                <a:gd name="T13" fmla="*/ 108 h 704"/>
                <a:gd name="T14" fmla="*/ 176 w 749"/>
                <a:gd name="T15" fmla="*/ 205 h 704"/>
                <a:gd name="T16" fmla="*/ 151 w 749"/>
                <a:gd name="T17" fmla="*/ 267 h 704"/>
                <a:gd name="T18" fmla="*/ 116 w 749"/>
                <a:gd name="T19" fmla="*/ 250 h 704"/>
                <a:gd name="T20" fmla="*/ 69 w 749"/>
                <a:gd name="T21" fmla="*/ 264 h 704"/>
                <a:gd name="T22" fmla="*/ 0 w 749"/>
                <a:gd name="T23" fmla="*/ 281 h 704"/>
                <a:gd name="T24" fmla="*/ 26 w 749"/>
                <a:gd name="T25" fmla="*/ 349 h 704"/>
                <a:gd name="T26" fmla="*/ 17 w 749"/>
                <a:gd name="T27" fmla="*/ 375 h 704"/>
                <a:gd name="T28" fmla="*/ 71 w 749"/>
                <a:gd name="T29" fmla="*/ 417 h 704"/>
                <a:gd name="T30" fmla="*/ 108 w 749"/>
                <a:gd name="T31" fmla="*/ 465 h 704"/>
                <a:gd name="T32" fmla="*/ 91 w 749"/>
                <a:gd name="T33" fmla="*/ 505 h 704"/>
                <a:gd name="T34" fmla="*/ 108 w 749"/>
                <a:gd name="T35" fmla="*/ 542 h 704"/>
                <a:gd name="T36" fmla="*/ 88 w 749"/>
                <a:gd name="T37" fmla="*/ 581 h 704"/>
                <a:gd name="T38" fmla="*/ 108 w 749"/>
                <a:gd name="T39" fmla="*/ 592 h 704"/>
                <a:gd name="T40" fmla="*/ 82 w 749"/>
                <a:gd name="T41" fmla="*/ 618 h 704"/>
                <a:gd name="T42" fmla="*/ 153 w 749"/>
                <a:gd name="T43" fmla="*/ 618 h 704"/>
                <a:gd name="T44" fmla="*/ 193 w 749"/>
                <a:gd name="T45" fmla="*/ 666 h 704"/>
                <a:gd name="T46" fmla="*/ 256 w 749"/>
                <a:gd name="T47" fmla="*/ 690 h 704"/>
                <a:gd name="T48" fmla="*/ 334 w 749"/>
                <a:gd name="T49" fmla="*/ 672 h 704"/>
                <a:gd name="T50" fmla="*/ 384 w 749"/>
                <a:gd name="T51" fmla="*/ 534 h 704"/>
                <a:gd name="T52" fmla="*/ 509 w 749"/>
                <a:gd name="T53" fmla="*/ 388 h 704"/>
                <a:gd name="T54" fmla="*/ 569 w 749"/>
                <a:gd name="T55" fmla="*/ 342 h 704"/>
                <a:gd name="T56" fmla="*/ 592 w 749"/>
                <a:gd name="T57" fmla="*/ 302 h 704"/>
                <a:gd name="T58" fmla="*/ 626 w 749"/>
                <a:gd name="T59" fmla="*/ 263 h 704"/>
                <a:gd name="T60" fmla="*/ 684 w 749"/>
                <a:gd name="T61" fmla="*/ 235 h 704"/>
                <a:gd name="T62" fmla="*/ 702 w 749"/>
                <a:gd name="T63" fmla="*/ 162 h 704"/>
                <a:gd name="T64" fmla="*/ 746 w 749"/>
                <a:gd name="T65" fmla="*/ 128 h 704"/>
                <a:gd name="T66" fmla="*/ 702 w 749"/>
                <a:gd name="T67" fmla="*/ 89 h 704"/>
                <a:gd name="T68" fmla="*/ 694 w 749"/>
                <a:gd name="T69" fmla="*/ 42 h 704"/>
                <a:gd name="T70" fmla="*/ 671 w 749"/>
                <a:gd name="T71" fmla="*/ 9 h 704"/>
                <a:gd name="T72" fmla="*/ 606 w 749"/>
                <a:gd name="T73" fmla="*/ 32 h 704"/>
                <a:gd name="T74" fmla="*/ 541 w 749"/>
                <a:gd name="T75" fmla="*/ 35 h 704"/>
                <a:gd name="T76" fmla="*/ 0 w 749"/>
                <a:gd name="T77" fmla="*/ 0 h 704"/>
                <a:gd name="T78" fmla="*/ 749 w 749"/>
                <a:gd name="T79" fmla="*/ 704 h 7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T76" t="T77" r="T78" b="T79"/>
              <a:pathLst>
                <a:path h="704" w="749">
                  <a:moveTo>
                    <a:pt x="521" y="0"/>
                  </a:moveTo>
                  <a:lnTo>
                    <a:pt x="499" y="17"/>
                  </a:lnTo>
                  <a:lnTo>
                    <a:pt x="502" y="55"/>
                  </a:lnTo>
                  <a:lnTo>
                    <a:pt x="488" y="66"/>
                  </a:lnTo>
                  <a:lnTo>
                    <a:pt x="448" y="43"/>
                  </a:lnTo>
                  <a:lnTo>
                    <a:pt x="408" y="57"/>
                  </a:lnTo>
                  <a:lnTo>
                    <a:pt x="363" y="60"/>
                  </a:lnTo>
                  <a:lnTo>
                    <a:pt x="329" y="18"/>
                  </a:lnTo>
                  <a:lnTo>
                    <a:pt x="318" y="20"/>
                  </a:lnTo>
                  <a:lnTo>
                    <a:pt x="272" y="43"/>
                  </a:lnTo>
                  <a:lnTo>
                    <a:pt x="238" y="52"/>
                  </a:lnTo>
                  <a:lnTo>
                    <a:pt x="238" y="71"/>
                  </a:lnTo>
                  <a:lnTo>
                    <a:pt x="219" y="94"/>
                  </a:lnTo>
                  <a:lnTo>
                    <a:pt x="224" y="108"/>
                  </a:lnTo>
                  <a:lnTo>
                    <a:pt x="199" y="122"/>
                  </a:lnTo>
                  <a:lnTo>
                    <a:pt x="176" y="205"/>
                  </a:lnTo>
                  <a:lnTo>
                    <a:pt x="170" y="258"/>
                  </a:lnTo>
                  <a:lnTo>
                    <a:pt x="151" y="267"/>
                  </a:lnTo>
                  <a:lnTo>
                    <a:pt x="122" y="264"/>
                  </a:lnTo>
                  <a:lnTo>
                    <a:pt x="116" y="250"/>
                  </a:lnTo>
                  <a:lnTo>
                    <a:pt x="85" y="250"/>
                  </a:lnTo>
                  <a:lnTo>
                    <a:pt x="69" y="264"/>
                  </a:lnTo>
                  <a:lnTo>
                    <a:pt x="31" y="264"/>
                  </a:lnTo>
                  <a:lnTo>
                    <a:pt x="0" y="281"/>
                  </a:lnTo>
                  <a:lnTo>
                    <a:pt x="23" y="290"/>
                  </a:lnTo>
                  <a:lnTo>
                    <a:pt x="26" y="349"/>
                  </a:lnTo>
                  <a:lnTo>
                    <a:pt x="37" y="352"/>
                  </a:lnTo>
                  <a:lnTo>
                    <a:pt x="17" y="375"/>
                  </a:lnTo>
                  <a:lnTo>
                    <a:pt x="40" y="389"/>
                  </a:lnTo>
                  <a:lnTo>
                    <a:pt x="71" y="417"/>
                  </a:lnTo>
                  <a:lnTo>
                    <a:pt x="88" y="445"/>
                  </a:lnTo>
                  <a:lnTo>
                    <a:pt x="108" y="465"/>
                  </a:lnTo>
                  <a:lnTo>
                    <a:pt x="102" y="493"/>
                  </a:lnTo>
                  <a:lnTo>
                    <a:pt x="91" y="505"/>
                  </a:lnTo>
                  <a:lnTo>
                    <a:pt x="108" y="522"/>
                  </a:lnTo>
                  <a:lnTo>
                    <a:pt x="108" y="542"/>
                  </a:lnTo>
                  <a:lnTo>
                    <a:pt x="74" y="570"/>
                  </a:lnTo>
                  <a:lnTo>
                    <a:pt x="88" y="581"/>
                  </a:lnTo>
                  <a:lnTo>
                    <a:pt x="108" y="587"/>
                  </a:lnTo>
                  <a:lnTo>
                    <a:pt x="108" y="592"/>
                  </a:lnTo>
                  <a:lnTo>
                    <a:pt x="80" y="604"/>
                  </a:lnTo>
                  <a:lnTo>
                    <a:pt x="82" y="618"/>
                  </a:lnTo>
                  <a:lnTo>
                    <a:pt x="99" y="627"/>
                  </a:lnTo>
                  <a:lnTo>
                    <a:pt x="153" y="618"/>
                  </a:lnTo>
                  <a:lnTo>
                    <a:pt x="176" y="643"/>
                  </a:lnTo>
                  <a:lnTo>
                    <a:pt x="193" y="666"/>
                  </a:lnTo>
                  <a:lnTo>
                    <a:pt x="249" y="704"/>
                  </a:lnTo>
                  <a:lnTo>
                    <a:pt x="256" y="690"/>
                  </a:lnTo>
                  <a:lnTo>
                    <a:pt x="309" y="696"/>
                  </a:lnTo>
                  <a:lnTo>
                    <a:pt x="334" y="672"/>
                  </a:lnTo>
                  <a:lnTo>
                    <a:pt x="381" y="625"/>
                  </a:lnTo>
                  <a:lnTo>
                    <a:pt x="384" y="534"/>
                  </a:lnTo>
                  <a:lnTo>
                    <a:pt x="506" y="451"/>
                  </a:lnTo>
                  <a:lnTo>
                    <a:pt x="509" y="388"/>
                  </a:lnTo>
                  <a:lnTo>
                    <a:pt x="546" y="383"/>
                  </a:lnTo>
                  <a:lnTo>
                    <a:pt x="569" y="342"/>
                  </a:lnTo>
                  <a:lnTo>
                    <a:pt x="584" y="342"/>
                  </a:lnTo>
                  <a:lnTo>
                    <a:pt x="592" y="302"/>
                  </a:lnTo>
                  <a:lnTo>
                    <a:pt x="613" y="300"/>
                  </a:lnTo>
                  <a:lnTo>
                    <a:pt x="626" y="263"/>
                  </a:lnTo>
                  <a:lnTo>
                    <a:pt x="652" y="255"/>
                  </a:lnTo>
                  <a:lnTo>
                    <a:pt x="684" y="235"/>
                  </a:lnTo>
                  <a:lnTo>
                    <a:pt x="679" y="170"/>
                  </a:lnTo>
                  <a:lnTo>
                    <a:pt x="702" y="162"/>
                  </a:lnTo>
                  <a:lnTo>
                    <a:pt x="749" y="151"/>
                  </a:lnTo>
                  <a:lnTo>
                    <a:pt x="746" y="128"/>
                  </a:lnTo>
                  <a:lnTo>
                    <a:pt x="738" y="92"/>
                  </a:lnTo>
                  <a:lnTo>
                    <a:pt x="702" y="89"/>
                  </a:lnTo>
                  <a:lnTo>
                    <a:pt x="681" y="65"/>
                  </a:lnTo>
                  <a:lnTo>
                    <a:pt x="694" y="42"/>
                  </a:lnTo>
                  <a:lnTo>
                    <a:pt x="695" y="21"/>
                  </a:lnTo>
                  <a:lnTo>
                    <a:pt x="671" y="9"/>
                  </a:lnTo>
                  <a:lnTo>
                    <a:pt x="626" y="9"/>
                  </a:lnTo>
                  <a:lnTo>
                    <a:pt x="606" y="32"/>
                  </a:lnTo>
                  <a:lnTo>
                    <a:pt x="558" y="52"/>
                  </a:lnTo>
                  <a:lnTo>
                    <a:pt x="541" y="35"/>
                  </a:lnTo>
                  <a:lnTo>
                    <a:pt x="521" y="0"/>
                  </a:lnTo>
                  <a:close/>
                </a:path>
              </a:pathLst>
            </a:custGeom>
            <a:solidFill>
              <a:srgbClr val="77933C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16</a:t>
              </a:r>
            </a:p>
          </xdr:txBody>
        </xdr:sp>
        <xdr:sp macro="" textlink="">
          <xdr:nvSpPr>
            <xdr:cNvPr id="53" name="FR-79">
              <a:hlinkClick r:id="rId45"/>
            </xdr:cNvPr>
            <xdr:cNvSpPr>
              <a:spLocks noChangeArrowheads="1"/>
            </xdr:cNvSpPr>
          </xdr:nvSpPr>
          <xdr:spPr bwMode="auto">
            <a:xfrm>
              <a:off x="3140665" y="3525380"/>
              <a:ext cx="557419" cy="865358"/>
            </a:xfrm>
            <a:custGeom>
              <a:avLst/>
              <a:gdLst>
                <a:gd name="T0" fmla="*/ 308 w 558"/>
                <a:gd name="T1" fmla="*/ 2 h 861"/>
                <a:gd name="T2" fmla="*/ 172 w 558"/>
                <a:gd name="T3" fmla="*/ 21 h 861"/>
                <a:gd name="T4" fmla="*/ 136 w 558"/>
                <a:gd name="T5" fmla="*/ 81 h 861"/>
                <a:gd name="T6" fmla="*/ 0 w 558"/>
                <a:gd name="T7" fmla="*/ 86 h 861"/>
                <a:gd name="T8" fmla="*/ 26 w 558"/>
                <a:gd name="T9" fmla="*/ 154 h 861"/>
                <a:gd name="T10" fmla="*/ 73 w 558"/>
                <a:gd name="T11" fmla="*/ 239 h 861"/>
                <a:gd name="T12" fmla="*/ 97 w 558"/>
                <a:gd name="T13" fmla="*/ 310 h 861"/>
                <a:gd name="T14" fmla="*/ 130 w 558"/>
                <a:gd name="T15" fmla="*/ 421 h 861"/>
                <a:gd name="T16" fmla="*/ 133 w 558"/>
                <a:gd name="T17" fmla="*/ 474 h 861"/>
                <a:gd name="T18" fmla="*/ 118 w 558"/>
                <a:gd name="T19" fmla="*/ 529 h 861"/>
                <a:gd name="T20" fmla="*/ 164 w 558"/>
                <a:gd name="T21" fmla="*/ 539 h 861"/>
                <a:gd name="T22" fmla="*/ 115 w 558"/>
                <a:gd name="T23" fmla="*/ 578 h 861"/>
                <a:gd name="T24" fmla="*/ 53 w 558"/>
                <a:gd name="T25" fmla="*/ 601 h 861"/>
                <a:gd name="T26" fmla="*/ 51 w 558"/>
                <a:gd name="T27" fmla="*/ 638 h 861"/>
                <a:gd name="T28" fmla="*/ 80 w 558"/>
                <a:gd name="T29" fmla="*/ 686 h 861"/>
                <a:gd name="T30" fmla="*/ 176 w 558"/>
                <a:gd name="T31" fmla="*/ 720 h 861"/>
                <a:gd name="T32" fmla="*/ 272 w 558"/>
                <a:gd name="T33" fmla="*/ 762 h 861"/>
                <a:gd name="T34" fmla="*/ 357 w 558"/>
                <a:gd name="T35" fmla="*/ 813 h 861"/>
                <a:gd name="T36" fmla="*/ 383 w 558"/>
                <a:gd name="T37" fmla="*/ 861 h 861"/>
                <a:gd name="T38" fmla="*/ 403 w 558"/>
                <a:gd name="T39" fmla="*/ 833 h 861"/>
                <a:gd name="T40" fmla="*/ 422 w 558"/>
                <a:gd name="T41" fmla="*/ 791 h 861"/>
                <a:gd name="T42" fmla="*/ 502 w 558"/>
                <a:gd name="T43" fmla="*/ 759 h 861"/>
                <a:gd name="T44" fmla="*/ 558 w 558"/>
                <a:gd name="T45" fmla="*/ 725 h 861"/>
                <a:gd name="T46" fmla="*/ 499 w 558"/>
                <a:gd name="T47" fmla="*/ 683 h 861"/>
                <a:gd name="T48" fmla="*/ 530 w 558"/>
                <a:gd name="T49" fmla="*/ 629 h 861"/>
                <a:gd name="T50" fmla="*/ 513 w 558"/>
                <a:gd name="T51" fmla="*/ 575 h 861"/>
                <a:gd name="T52" fmla="*/ 490 w 558"/>
                <a:gd name="T53" fmla="*/ 601 h 861"/>
                <a:gd name="T54" fmla="*/ 456 w 558"/>
                <a:gd name="T55" fmla="*/ 592 h 861"/>
                <a:gd name="T56" fmla="*/ 462 w 558"/>
                <a:gd name="T57" fmla="*/ 556 h 861"/>
                <a:gd name="T58" fmla="*/ 442 w 558"/>
                <a:gd name="T59" fmla="*/ 482 h 861"/>
                <a:gd name="T60" fmla="*/ 431 w 558"/>
                <a:gd name="T61" fmla="*/ 459 h 861"/>
                <a:gd name="T62" fmla="*/ 450 w 558"/>
                <a:gd name="T63" fmla="*/ 416 h 861"/>
                <a:gd name="T64" fmla="*/ 453 w 558"/>
                <a:gd name="T65" fmla="*/ 366 h 861"/>
                <a:gd name="T66" fmla="*/ 453 w 558"/>
                <a:gd name="T67" fmla="*/ 312 h 861"/>
                <a:gd name="T68" fmla="*/ 462 w 558"/>
                <a:gd name="T69" fmla="*/ 275 h 861"/>
                <a:gd name="T70" fmla="*/ 442 w 558"/>
                <a:gd name="T71" fmla="*/ 244 h 861"/>
                <a:gd name="T72" fmla="*/ 445 w 558"/>
                <a:gd name="T73" fmla="*/ 210 h 861"/>
                <a:gd name="T74" fmla="*/ 448 w 558"/>
                <a:gd name="T75" fmla="*/ 159 h 861"/>
                <a:gd name="T76" fmla="*/ 436 w 558"/>
                <a:gd name="T77" fmla="*/ 85 h 861"/>
                <a:gd name="T78" fmla="*/ 410 w 558"/>
                <a:gd name="T79" fmla="*/ 24 h 861"/>
                <a:gd name="T80" fmla="*/ 386 w 558"/>
                <a:gd name="T81" fmla="*/ 18 h 861"/>
                <a:gd name="T82" fmla="*/ 0 w 558"/>
                <a:gd name="T83" fmla="*/ 0 h 861"/>
                <a:gd name="T84" fmla="*/ 558 w 558"/>
                <a:gd name="T85" fmla="*/ 861 h 8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T82" t="T83" r="T84" b="T85"/>
              <a:pathLst>
                <a:path h="861" w="558">
                  <a:moveTo>
                    <a:pt x="378" y="0"/>
                  </a:moveTo>
                  <a:lnTo>
                    <a:pt x="308" y="2"/>
                  </a:lnTo>
                  <a:lnTo>
                    <a:pt x="243" y="15"/>
                  </a:lnTo>
                  <a:lnTo>
                    <a:pt x="172" y="21"/>
                  </a:lnTo>
                  <a:lnTo>
                    <a:pt x="172" y="57"/>
                  </a:lnTo>
                  <a:lnTo>
                    <a:pt x="136" y="81"/>
                  </a:lnTo>
                  <a:lnTo>
                    <a:pt x="55" y="62"/>
                  </a:lnTo>
                  <a:lnTo>
                    <a:pt x="0" y="86"/>
                  </a:lnTo>
                  <a:lnTo>
                    <a:pt x="26" y="122"/>
                  </a:lnTo>
                  <a:lnTo>
                    <a:pt x="26" y="154"/>
                  </a:lnTo>
                  <a:lnTo>
                    <a:pt x="89" y="206"/>
                  </a:lnTo>
                  <a:lnTo>
                    <a:pt x="73" y="239"/>
                  </a:lnTo>
                  <a:lnTo>
                    <a:pt x="115" y="286"/>
                  </a:lnTo>
                  <a:lnTo>
                    <a:pt x="97" y="310"/>
                  </a:lnTo>
                  <a:lnTo>
                    <a:pt x="123" y="349"/>
                  </a:lnTo>
                  <a:lnTo>
                    <a:pt x="130" y="421"/>
                  </a:lnTo>
                  <a:lnTo>
                    <a:pt x="115" y="442"/>
                  </a:lnTo>
                  <a:lnTo>
                    <a:pt x="133" y="474"/>
                  </a:lnTo>
                  <a:lnTo>
                    <a:pt x="115" y="508"/>
                  </a:lnTo>
                  <a:lnTo>
                    <a:pt x="118" y="529"/>
                  </a:lnTo>
                  <a:lnTo>
                    <a:pt x="138" y="513"/>
                  </a:lnTo>
                  <a:lnTo>
                    <a:pt x="164" y="539"/>
                  </a:lnTo>
                  <a:lnTo>
                    <a:pt x="128" y="562"/>
                  </a:lnTo>
                  <a:lnTo>
                    <a:pt x="115" y="578"/>
                  </a:lnTo>
                  <a:lnTo>
                    <a:pt x="86" y="586"/>
                  </a:lnTo>
                  <a:lnTo>
                    <a:pt x="53" y="601"/>
                  </a:lnTo>
                  <a:lnTo>
                    <a:pt x="50" y="599"/>
                  </a:lnTo>
                  <a:lnTo>
                    <a:pt x="51" y="638"/>
                  </a:lnTo>
                  <a:lnTo>
                    <a:pt x="80" y="669"/>
                  </a:lnTo>
                  <a:lnTo>
                    <a:pt x="80" y="686"/>
                  </a:lnTo>
                  <a:lnTo>
                    <a:pt x="122" y="717"/>
                  </a:lnTo>
                  <a:lnTo>
                    <a:pt x="176" y="720"/>
                  </a:lnTo>
                  <a:lnTo>
                    <a:pt x="213" y="768"/>
                  </a:lnTo>
                  <a:lnTo>
                    <a:pt x="272" y="762"/>
                  </a:lnTo>
                  <a:lnTo>
                    <a:pt x="320" y="796"/>
                  </a:lnTo>
                  <a:lnTo>
                    <a:pt x="357" y="813"/>
                  </a:lnTo>
                  <a:lnTo>
                    <a:pt x="363" y="841"/>
                  </a:lnTo>
                  <a:lnTo>
                    <a:pt x="383" y="861"/>
                  </a:lnTo>
                  <a:lnTo>
                    <a:pt x="408" y="847"/>
                  </a:lnTo>
                  <a:lnTo>
                    <a:pt x="403" y="833"/>
                  </a:lnTo>
                  <a:lnTo>
                    <a:pt x="422" y="810"/>
                  </a:lnTo>
                  <a:lnTo>
                    <a:pt x="422" y="791"/>
                  </a:lnTo>
                  <a:lnTo>
                    <a:pt x="456" y="782"/>
                  </a:lnTo>
                  <a:lnTo>
                    <a:pt x="502" y="759"/>
                  </a:lnTo>
                  <a:lnTo>
                    <a:pt x="550" y="751"/>
                  </a:lnTo>
                  <a:lnTo>
                    <a:pt x="558" y="725"/>
                  </a:lnTo>
                  <a:lnTo>
                    <a:pt x="518" y="714"/>
                  </a:lnTo>
                  <a:lnTo>
                    <a:pt x="499" y="683"/>
                  </a:lnTo>
                  <a:lnTo>
                    <a:pt x="513" y="649"/>
                  </a:lnTo>
                  <a:lnTo>
                    <a:pt x="530" y="629"/>
                  </a:lnTo>
                  <a:lnTo>
                    <a:pt x="530" y="586"/>
                  </a:lnTo>
                  <a:lnTo>
                    <a:pt x="513" y="575"/>
                  </a:lnTo>
                  <a:lnTo>
                    <a:pt x="490" y="586"/>
                  </a:lnTo>
                  <a:lnTo>
                    <a:pt x="490" y="601"/>
                  </a:lnTo>
                  <a:lnTo>
                    <a:pt x="479" y="618"/>
                  </a:lnTo>
                  <a:lnTo>
                    <a:pt x="456" y="592"/>
                  </a:lnTo>
                  <a:lnTo>
                    <a:pt x="453" y="575"/>
                  </a:lnTo>
                  <a:lnTo>
                    <a:pt x="462" y="556"/>
                  </a:lnTo>
                  <a:lnTo>
                    <a:pt x="442" y="541"/>
                  </a:lnTo>
                  <a:lnTo>
                    <a:pt x="442" y="482"/>
                  </a:lnTo>
                  <a:lnTo>
                    <a:pt x="431" y="479"/>
                  </a:lnTo>
                  <a:lnTo>
                    <a:pt x="431" y="459"/>
                  </a:lnTo>
                  <a:lnTo>
                    <a:pt x="448" y="431"/>
                  </a:lnTo>
                  <a:lnTo>
                    <a:pt x="450" y="416"/>
                  </a:lnTo>
                  <a:lnTo>
                    <a:pt x="462" y="386"/>
                  </a:lnTo>
                  <a:lnTo>
                    <a:pt x="453" y="366"/>
                  </a:lnTo>
                  <a:lnTo>
                    <a:pt x="425" y="354"/>
                  </a:lnTo>
                  <a:lnTo>
                    <a:pt x="453" y="312"/>
                  </a:lnTo>
                  <a:lnTo>
                    <a:pt x="462" y="289"/>
                  </a:lnTo>
                  <a:lnTo>
                    <a:pt x="462" y="275"/>
                  </a:lnTo>
                  <a:lnTo>
                    <a:pt x="442" y="252"/>
                  </a:lnTo>
                  <a:lnTo>
                    <a:pt x="442" y="244"/>
                  </a:lnTo>
                  <a:lnTo>
                    <a:pt x="453" y="224"/>
                  </a:lnTo>
                  <a:lnTo>
                    <a:pt x="445" y="210"/>
                  </a:lnTo>
                  <a:lnTo>
                    <a:pt x="462" y="190"/>
                  </a:lnTo>
                  <a:lnTo>
                    <a:pt x="448" y="159"/>
                  </a:lnTo>
                  <a:lnTo>
                    <a:pt x="439" y="114"/>
                  </a:lnTo>
                  <a:lnTo>
                    <a:pt x="436" y="85"/>
                  </a:lnTo>
                  <a:lnTo>
                    <a:pt x="414" y="88"/>
                  </a:lnTo>
                  <a:lnTo>
                    <a:pt x="410" y="24"/>
                  </a:lnTo>
                  <a:lnTo>
                    <a:pt x="404" y="34"/>
                  </a:lnTo>
                  <a:lnTo>
                    <a:pt x="386" y="18"/>
                  </a:lnTo>
                  <a:lnTo>
                    <a:pt x="378" y="0"/>
                  </a:lnTo>
                  <a:close/>
                </a:path>
              </a:pathLst>
            </a:custGeom>
            <a:solidFill>
              <a:srgbClr val="604A7B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79</a:t>
              </a:r>
            </a:p>
          </xdr:txBody>
        </xdr:sp>
        <xdr:sp macro="" textlink="">
          <xdr:nvSpPr>
            <xdr:cNvPr id="54" name="FR-22">
              <a:hlinkClick r:id="rId46"/>
            </xdr:cNvPr>
            <xdr:cNvSpPr>
              <a:spLocks noChangeArrowheads="1"/>
            </xdr:cNvSpPr>
          </xdr:nvSpPr>
          <xdr:spPr bwMode="auto">
            <a:xfrm>
              <a:off x="1801338" y="2102549"/>
              <a:ext cx="867519" cy="619414"/>
            </a:xfrm>
            <a:custGeom>
              <a:avLst/>
              <a:gdLst>
                <a:gd name="T0" fmla="*/ 202 w 869"/>
                <a:gd name="T1" fmla="*/ 18 h 616"/>
                <a:gd name="T2" fmla="*/ 129 w 869"/>
                <a:gd name="T3" fmla="*/ 44 h 616"/>
                <a:gd name="T4" fmla="*/ 33 w 869"/>
                <a:gd name="T5" fmla="*/ 50 h 616"/>
                <a:gd name="T6" fmla="*/ 17 w 869"/>
                <a:gd name="T7" fmla="*/ 127 h 616"/>
                <a:gd name="T8" fmla="*/ 0 w 869"/>
                <a:gd name="T9" fmla="*/ 197 h 616"/>
                <a:gd name="T10" fmla="*/ 30 w 869"/>
                <a:gd name="T11" fmla="*/ 227 h 616"/>
                <a:gd name="T12" fmla="*/ 33 w 869"/>
                <a:gd name="T13" fmla="*/ 263 h 616"/>
                <a:gd name="T14" fmla="*/ 20 w 869"/>
                <a:gd name="T15" fmla="*/ 300 h 616"/>
                <a:gd name="T16" fmla="*/ 22 w 869"/>
                <a:gd name="T17" fmla="*/ 319 h 616"/>
                <a:gd name="T18" fmla="*/ 41 w 869"/>
                <a:gd name="T19" fmla="*/ 377 h 616"/>
                <a:gd name="T20" fmla="*/ 33 w 869"/>
                <a:gd name="T21" fmla="*/ 465 h 616"/>
                <a:gd name="T22" fmla="*/ 84 w 869"/>
                <a:gd name="T23" fmla="*/ 515 h 616"/>
                <a:gd name="T24" fmla="*/ 114 w 869"/>
                <a:gd name="T25" fmla="*/ 538 h 616"/>
                <a:gd name="T26" fmla="*/ 149 w 869"/>
                <a:gd name="T27" fmla="*/ 536 h 616"/>
                <a:gd name="T28" fmla="*/ 239 w 869"/>
                <a:gd name="T29" fmla="*/ 536 h 616"/>
                <a:gd name="T30" fmla="*/ 284 w 869"/>
                <a:gd name="T31" fmla="*/ 512 h 616"/>
                <a:gd name="T32" fmla="*/ 360 w 869"/>
                <a:gd name="T33" fmla="*/ 538 h 616"/>
                <a:gd name="T34" fmla="*/ 407 w 869"/>
                <a:gd name="T35" fmla="*/ 571 h 616"/>
                <a:gd name="T36" fmla="*/ 452 w 869"/>
                <a:gd name="T37" fmla="*/ 590 h 616"/>
                <a:gd name="T38" fmla="*/ 475 w 869"/>
                <a:gd name="T39" fmla="*/ 603 h 616"/>
                <a:gd name="T40" fmla="*/ 549 w 869"/>
                <a:gd name="T41" fmla="*/ 590 h 616"/>
                <a:gd name="T42" fmla="*/ 579 w 869"/>
                <a:gd name="T43" fmla="*/ 551 h 616"/>
                <a:gd name="T44" fmla="*/ 622 w 869"/>
                <a:gd name="T45" fmla="*/ 595 h 616"/>
                <a:gd name="T46" fmla="*/ 699 w 869"/>
                <a:gd name="T47" fmla="*/ 566 h 616"/>
                <a:gd name="T48" fmla="*/ 764 w 869"/>
                <a:gd name="T49" fmla="*/ 493 h 616"/>
                <a:gd name="T50" fmla="*/ 803 w 869"/>
                <a:gd name="T51" fmla="*/ 485 h 616"/>
                <a:gd name="T52" fmla="*/ 856 w 869"/>
                <a:gd name="T53" fmla="*/ 358 h 616"/>
                <a:gd name="T54" fmla="*/ 856 w 869"/>
                <a:gd name="T55" fmla="*/ 285 h 616"/>
                <a:gd name="T56" fmla="*/ 820 w 869"/>
                <a:gd name="T57" fmla="*/ 197 h 616"/>
                <a:gd name="T58" fmla="*/ 754 w 869"/>
                <a:gd name="T59" fmla="*/ 211 h 616"/>
                <a:gd name="T60" fmla="*/ 718 w 869"/>
                <a:gd name="T61" fmla="*/ 242 h 616"/>
                <a:gd name="T62" fmla="*/ 689 w 869"/>
                <a:gd name="T63" fmla="*/ 198 h 616"/>
                <a:gd name="T64" fmla="*/ 670 w 869"/>
                <a:gd name="T65" fmla="*/ 167 h 616"/>
                <a:gd name="T66" fmla="*/ 593 w 869"/>
                <a:gd name="T67" fmla="*/ 182 h 616"/>
                <a:gd name="T68" fmla="*/ 480 w 869"/>
                <a:gd name="T69" fmla="*/ 265 h 616"/>
                <a:gd name="T70" fmla="*/ 460 w 869"/>
                <a:gd name="T71" fmla="*/ 292 h 616"/>
                <a:gd name="T72" fmla="*/ 405 w 869"/>
                <a:gd name="T73" fmla="*/ 219 h 616"/>
                <a:gd name="T74" fmla="*/ 361 w 869"/>
                <a:gd name="T75" fmla="*/ 135 h 616"/>
                <a:gd name="T76" fmla="*/ 324 w 869"/>
                <a:gd name="T77" fmla="*/ 83 h 616"/>
                <a:gd name="T78" fmla="*/ 298 w 869"/>
                <a:gd name="T79" fmla="*/ 39 h 616"/>
                <a:gd name="T80" fmla="*/ 249 w 869"/>
                <a:gd name="T81" fmla="*/ 10 h 616"/>
                <a:gd name="T82" fmla="*/ 225 w 869"/>
                <a:gd name="T83" fmla="*/ 0 h 616"/>
                <a:gd name="T84" fmla="*/ 0 w 869"/>
                <a:gd name="T85" fmla="*/ 0 h 616"/>
                <a:gd name="T86" fmla="*/ 869 w 869"/>
                <a:gd name="T87" fmla="*/ 616 h 6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T84" t="T85" r="T86" b="T87"/>
              <a:pathLst>
                <a:path h="616" w="869">
                  <a:moveTo>
                    <a:pt x="225" y="0"/>
                  </a:moveTo>
                  <a:lnTo>
                    <a:pt x="202" y="18"/>
                  </a:lnTo>
                  <a:lnTo>
                    <a:pt x="142" y="26"/>
                  </a:lnTo>
                  <a:lnTo>
                    <a:pt x="129" y="44"/>
                  </a:lnTo>
                  <a:lnTo>
                    <a:pt x="87" y="13"/>
                  </a:lnTo>
                  <a:lnTo>
                    <a:pt x="33" y="50"/>
                  </a:lnTo>
                  <a:lnTo>
                    <a:pt x="53" y="78"/>
                  </a:lnTo>
                  <a:lnTo>
                    <a:pt x="17" y="127"/>
                  </a:lnTo>
                  <a:lnTo>
                    <a:pt x="15" y="127"/>
                  </a:lnTo>
                  <a:lnTo>
                    <a:pt x="0" y="197"/>
                  </a:lnTo>
                  <a:lnTo>
                    <a:pt x="33" y="199"/>
                  </a:lnTo>
                  <a:lnTo>
                    <a:pt x="30" y="227"/>
                  </a:lnTo>
                  <a:lnTo>
                    <a:pt x="54" y="242"/>
                  </a:lnTo>
                  <a:lnTo>
                    <a:pt x="33" y="263"/>
                  </a:lnTo>
                  <a:lnTo>
                    <a:pt x="18" y="274"/>
                  </a:lnTo>
                  <a:lnTo>
                    <a:pt x="20" y="300"/>
                  </a:lnTo>
                  <a:lnTo>
                    <a:pt x="52" y="310"/>
                  </a:lnTo>
                  <a:lnTo>
                    <a:pt x="22" y="319"/>
                  </a:lnTo>
                  <a:lnTo>
                    <a:pt x="22" y="351"/>
                  </a:lnTo>
                  <a:lnTo>
                    <a:pt x="41" y="377"/>
                  </a:lnTo>
                  <a:lnTo>
                    <a:pt x="45" y="452"/>
                  </a:lnTo>
                  <a:lnTo>
                    <a:pt x="33" y="465"/>
                  </a:lnTo>
                  <a:lnTo>
                    <a:pt x="43" y="504"/>
                  </a:lnTo>
                  <a:lnTo>
                    <a:pt x="84" y="515"/>
                  </a:lnTo>
                  <a:lnTo>
                    <a:pt x="88" y="536"/>
                  </a:lnTo>
                  <a:lnTo>
                    <a:pt x="114" y="538"/>
                  </a:lnTo>
                  <a:lnTo>
                    <a:pt x="136" y="523"/>
                  </a:lnTo>
                  <a:lnTo>
                    <a:pt x="149" y="536"/>
                  </a:lnTo>
                  <a:lnTo>
                    <a:pt x="198" y="558"/>
                  </a:lnTo>
                  <a:lnTo>
                    <a:pt x="239" y="536"/>
                  </a:lnTo>
                  <a:lnTo>
                    <a:pt x="250" y="515"/>
                  </a:lnTo>
                  <a:lnTo>
                    <a:pt x="284" y="512"/>
                  </a:lnTo>
                  <a:lnTo>
                    <a:pt x="323" y="547"/>
                  </a:lnTo>
                  <a:lnTo>
                    <a:pt x="360" y="538"/>
                  </a:lnTo>
                  <a:lnTo>
                    <a:pt x="392" y="571"/>
                  </a:lnTo>
                  <a:lnTo>
                    <a:pt x="407" y="571"/>
                  </a:lnTo>
                  <a:lnTo>
                    <a:pt x="422" y="590"/>
                  </a:lnTo>
                  <a:lnTo>
                    <a:pt x="452" y="590"/>
                  </a:lnTo>
                  <a:lnTo>
                    <a:pt x="463" y="575"/>
                  </a:lnTo>
                  <a:lnTo>
                    <a:pt x="475" y="603"/>
                  </a:lnTo>
                  <a:lnTo>
                    <a:pt x="508" y="616"/>
                  </a:lnTo>
                  <a:lnTo>
                    <a:pt x="549" y="590"/>
                  </a:lnTo>
                  <a:lnTo>
                    <a:pt x="549" y="562"/>
                  </a:lnTo>
                  <a:lnTo>
                    <a:pt x="579" y="551"/>
                  </a:lnTo>
                  <a:lnTo>
                    <a:pt x="598" y="551"/>
                  </a:lnTo>
                  <a:lnTo>
                    <a:pt x="622" y="595"/>
                  </a:lnTo>
                  <a:lnTo>
                    <a:pt x="673" y="599"/>
                  </a:lnTo>
                  <a:lnTo>
                    <a:pt x="699" y="566"/>
                  </a:lnTo>
                  <a:lnTo>
                    <a:pt x="727" y="506"/>
                  </a:lnTo>
                  <a:lnTo>
                    <a:pt x="764" y="493"/>
                  </a:lnTo>
                  <a:lnTo>
                    <a:pt x="783" y="465"/>
                  </a:lnTo>
                  <a:lnTo>
                    <a:pt x="803" y="485"/>
                  </a:lnTo>
                  <a:lnTo>
                    <a:pt x="843" y="476"/>
                  </a:lnTo>
                  <a:lnTo>
                    <a:pt x="856" y="358"/>
                  </a:lnTo>
                  <a:lnTo>
                    <a:pt x="869" y="310"/>
                  </a:lnTo>
                  <a:lnTo>
                    <a:pt x="856" y="285"/>
                  </a:lnTo>
                  <a:lnTo>
                    <a:pt x="835" y="276"/>
                  </a:lnTo>
                  <a:lnTo>
                    <a:pt x="820" y="197"/>
                  </a:lnTo>
                  <a:lnTo>
                    <a:pt x="803" y="216"/>
                  </a:lnTo>
                  <a:lnTo>
                    <a:pt x="754" y="211"/>
                  </a:lnTo>
                  <a:lnTo>
                    <a:pt x="749" y="240"/>
                  </a:lnTo>
                  <a:lnTo>
                    <a:pt x="718" y="242"/>
                  </a:lnTo>
                  <a:lnTo>
                    <a:pt x="715" y="206"/>
                  </a:lnTo>
                  <a:lnTo>
                    <a:pt x="689" y="198"/>
                  </a:lnTo>
                  <a:lnTo>
                    <a:pt x="670" y="219"/>
                  </a:lnTo>
                  <a:lnTo>
                    <a:pt x="670" y="167"/>
                  </a:lnTo>
                  <a:lnTo>
                    <a:pt x="639" y="190"/>
                  </a:lnTo>
                  <a:lnTo>
                    <a:pt x="593" y="182"/>
                  </a:lnTo>
                  <a:lnTo>
                    <a:pt x="577" y="213"/>
                  </a:lnTo>
                  <a:lnTo>
                    <a:pt x="480" y="265"/>
                  </a:lnTo>
                  <a:lnTo>
                    <a:pt x="480" y="292"/>
                  </a:lnTo>
                  <a:lnTo>
                    <a:pt x="460" y="292"/>
                  </a:lnTo>
                  <a:lnTo>
                    <a:pt x="460" y="245"/>
                  </a:lnTo>
                  <a:lnTo>
                    <a:pt x="405" y="219"/>
                  </a:lnTo>
                  <a:lnTo>
                    <a:pt x="410" y="172"/>
                  </a:lnTo>
                  <a:lnTo>
                    <a:pt x="361" y="135"/>
                  </a:lnTo>
                  <a:lnTo>
                    <a:pt x="361" y="91"/>
                  </a:lnTo>
                  <a:lnTo>
                    <a:pt x="324" y="83"/>
                  </a:lnTo>
                  <a:lnTo>
                    <a:pt x="327" y="42"/>
                  </a:lnTo>
                  <a:lnTo>
                    <a:pt x="298" y="39"/>
                  </a:lnTo>
                  <a:lnTo>
                    <a:pt x="301" y="10"/>
                  </a:lnTo>
                  <a:lnTo>
                    <a:pt x="249" y="10"/>
                  </a:lnTo>
                  <a:lnTo>
                    <a:pt x="241" y="36"/>
                  </a:lnTo>
                  <a:lnTo>
                    <a:pt x="225" y="0"/>
                  </a:lnTo>
                  <a:close/>
                </a:path>
              </a:pathLst>
            </a:custGeom>
            <a:solidFill>
              <a:srgbClr val="FF99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22</a:t>
              </a:r>
            </a:p>
          </xdr:txBody>
        </xdr:sp>
        <xdr:sp macro="" textlink="">
          <xdr:nvSpPr>
            <xdr:cNvPr id="55" name="FR-85">
              <a:hlinkClick r:id="rId47"/>
            </xdr:cNvPr>
            <xdr:cNvSpPr>
              <a:spLocks noChangeArrowheads="1"/>
            </xdr:cNvSpPr>
          </xdr:nvSpPr>
          <xdr:spPr bwMode="auto">
            <a:xfrm>
              <a:off x="2474806" y="3527202"/>
              <a:ext cx="829470" cy="624880"/>
            </a:xfrm>
            <a:custGeom>
              <a:avLst/>
              <a:gdLst>
                <a:gd name="T0" fmla="*/ 454 w 831"/>
                <a:gd name="T1" fmla="*/ 28 h 621"/>
                <a:gd name="T2" fmla="*/ 428 w 831"/>
                <a:gd name="T3" fmla="*/ 45 h 621"/>
                <a:gd name="T4" fmla="*/ 377 w 831"/>
                <a:gd name="T5" fmla="*/ 101 h 621"/>
                <a:gd name="T6" fmla="*/ 368 w 831"/>
                <a:gd name="T7" fmla="*/ 47 h 621"/>
                <a:gd name="T8" fmla="*/ 334 w 831"/>
                <a:gd name="T9" fmla="*/ 24 h 621"/>
                <a:gd name="T10" fmla="*/ 325 w 831"/>
                <a:gd name="T11" fmla="*/ 103 h 621"/>
                <a:gd name="T12" fmla="*/ 325 w 831"/>
                <a:gd name="T13" fmla="*/ 153 h 621"/>
                <a:gd name="T14" fmla="*/ 235 w 831"/>
                <a:gd name="T15" fmla="*/ 133 h 621"/>
                <a:gd name="T16" fmla="*/ 185 w 831"/>
                <a:gd name="T17" fmla="*/ 88 h 621"/>
                <a:gd name="T18" fmla="*/ 130 w 831"/>
                <a:gd name="T19" fmla="*/ 43 h 621"/>
                <a:gd name="T20" fmla="*/ 3 w 831"/>
                <a:gd name="T21" fmla="*/ 111 h 621"/>
                <a:gd name="T22" fmla="*/ 81 w 831"/>
                <a:gd name="T23" fmla="*/ 251 h 621"/>
                <a:gd name="T24" fmla="*/ 102 w 831"/>
                <a:gd name="T25" fmla="*/ 274 h 621"/>
                <a:gd name="T26" fmla="*/ 203 w 831"/>
                <a:gd name="T27" fmla="*/ 449 h 621"/>
                <a:gd name="T28" fmla="*/ 315 w 831"/>
                <a:gd name="T29" fmla="*/ 501 h 621"/>
                <a:gd name="T30" fmla="*/ 396 w 831"/>
                <a:gd name="T31" fmla="*/ 553 h 621"/>
                <a:gd name="T32" fmla="*/ 480 w 831"/>
                <a:gd name="T33" fmla="*/ 621 h 621"/>
                <a:gd name="T34" fmla="*/ 497 w 831"/>
                <a:gd name="T35" fmla="*/ 598 h 621"/>
                <a:gd name="T36" fmla="*/ 613 w 831"/>
                <a:gd name="T37" fmla="*/ 547 h 621"/>
                <a:gd name="T38" fmla="*/ 678 w 831"/>
                <a:gd name="T39" fmla="*/ 568 h 621"/>
                <a:gd name="T40" fmla="*/ 753 w 831"/>
                <a:gd name="T41" fmla="*/ 584 h 621"/>
                <a:gd name="T42" fmla="*/ 795 w 831"/>
                <a:gd name="T43" fmla="*/ 560 h 621"/>
                <a:gd name="T44" fmla="*/ 805 w 831"/>
                <a:gd name="T45" fmla="*/ 511 h 621"/>
                <a:gd name="T46" fmla="*/ 782 w 831"/>
                <a:gd name="T47" fmla="*/ 506 h 621"/>
                <a:gd name="T48" fmla="*/ 782 w 831"/>
                <a:gd name="T49" fmla="*/ 440 h 621"/>
                <a:gd name="T50" fmla="*/ 790 w 831"/>
                <a:gd name="T51" fmla="*/ 347 h 621"/>
                <a:gd name="T52" fmla="*/ 782 w 831"/>
                <a:gd name="T53" fmla="*/ 284 h 621"/>
                <a:gd name="T54" fmla="*/ 756 w 831"/>
                <a:gd name="T55" fmla="*/ 204 h 621"/>
                <a:gd name="T56" fmla="*/ 693 w 831"/>
                <a:gd name="T57" fmla="*/ 120 h 621"/>
                <a:gd name="T58" fmla="*/ 672 w 831"/>
                <a:gd name="T59" fmla="*/ 82 h 621"/>
                <a:gd name="T60" fmla="*/ 570 w 831"/>
                <a:gd name="T61" fmla="*/ 52 h 621"/>
                <a:gd name="T62" fmla="*/ 519 w 831"/>
                <a:gd name="T63" fmla="*/ 34 h 621"/>
                <a:gd name="T64" fmla="*/ 469 w 831"/>
                <a:gd name="T65" fmla="*/ 0 h 621"/>
                <a:gd name="T66" fmla="*/ 0 w 831"/>
                <a:gd name="T67" fmla="*/ 0 h 621"/>
                <a:gd name="T68" fmla="*/ 831 w 831"/>
                <a:gd name="T69" fmla="*/ 621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T66" t="T67" r="T68" b="T69"/>
              <a:pathLst>
                <a:path h="621" w="831">
                  <a:moveTo>
                    <a:pt x="469" y="0"/>
                  </a:moveTo>
                  <a:lnTo>
                    <a:pt x="454" y="28"/>
                  </a:lnTo>
                  <a:lnTo>
                    <a:pt x="411" y="28"/>
                  </a:lnTo>
                  <a:lnTo>
                    <a:pt x="428" y="45"/>
                  </a:lnTo>
                  <a:lnTo>
                    <a:pt x="415" y="88"/>
                  </a:lnTo>
                  <a:lnTo>
                    <a:pt x="377" y="101"/>
                  </a:lnTo>
                  <a:lnTo>
                    <a:pt x="362" y="90"/>
                  </a:lnTo>
                  <a:lnTo>
                    <a:pt x="368" y="47"/>
                  </a:lnTo>
                  <a:lnTo>
                    <a:pt x="357" y="24"/>
                  </a:lnTo>
                  <a:lnTo>
                    <a:pt x="334" y="24"/>
                  </a:lnTo>
                  <a:lnTo>
                    <a:pt x="317" y="43"/>
                  </a:lnTo>
                  <a:lnTo>
                    <a:pt x="325" y="103"/>
                  </a:lnTo>
                  <a:lnTo>
                    <a:pt x="345" y="131"/>
                  </a:lnTo>
                  <a:lnTo>
                    <a:pt x="325" y="153"/>
                  </a:lnTo>
                  <a:lnTo>
                    <a:pt x="289" y="146"/>
                  </a:lnTo>
                  <a:lnTo>
                    <a:pt x="235" y="133"/>
                  </a:lnTo>
                  <a:lnTo>
                    <a:pt x="220" y="92"/>
                  </a:lnTo>
                  <a:lnTo>
                    <a:pt x="185" y="88"/>
                  </a:lnTo>
                  <a:lnTo>
                    <a:pt x="140" y="69"/>
                  </a:lnTo>
                  <a:lnTo>
                    <a:pt x="130" y="43"/>
                  </a:lnTo>
                  <a:lnTo>
                    <a:pt x="80" y="11"/>
                  </a:lnTo>
                  <a:lnTo>
                    <a:pt x="3" y="111"/>
                  </a:lnTo>
                  <a:lnTo>
                    <a:pt x="0" y="173"/>
                  </a:lnTo>
                  <a:lnTo>
                    <a:pt x="81" y="251"/>
                  </a:lnTo>
                  <a:lnTo>
                    <a:pt x="78" y="274"/>
                  </a:lnTo>
                  <a:lnTo>
                    <a:pt x="102" y="274"/>
                  </a:lnTo>
                  <a:lnTo>
                    <a:pt x="151" y="423"/>
                  </a:lnTo>
                  <a:lnTo>
                    <a:pt x="203" y="449"/>
                  </a:lnTo>
                  <a:lnTo>
                    <a:pt x="255" y="501"/>
                  </a:lnTo>
                  <a:lnTo>
                    <a:pt x="315" y="501"/>
                  </a:lnTo>
                  <a:lnTo>
                    <a:pt x="339" y="553"/>
                  </a:lnTo>
                  <a:lnTo>
                    <a:pt x="396" y="553"/>
                  </a:lnTo>
                  <a:lnTo>
                    <a:pt x="422" y="592"/>
                  </a:lnTo>
                  <a:lnTo>
                    <a:pt x="480" y="621"/>
                  </a:lnTo>
                  <a:lnTo>
                    <a:pt x="482" y="584"/>
                  </a:lnTo>
                  <a:lnTo>
                    <a:pt x="497" y="598"/>
                  </a:lnTo>
                  <a:lnTo>
                    <a:pt x="576" y="550"/>
                  </a:lnTo>
                  <a:lnTo>
                    <a:pt x="613" y="547"/>
                  </a:lnTo>
                  <a:lnTo>
                    <a:pt x="628" y="589"/>
                  </a:lnTo>
                  <a:lnTo>
                    <a:pt x="678" y="568"/>
                  </a:lnTo>
                  <a:lnTo>
                    <a:pt x="720" y="599"/>
                  </a:lnTo>
                  <a:lnTo>
                    <a:pt x="753" y="584"/>
                  </a:lnTo>
                  <a:lnTo>
                    <a:pt x="782" y="576"/>
                  </a:lnTo>
                  <a:lnTo>
                    <a:pt x="795" y="560"/>
                  </a:lnTo>
                  <a:lnTo>
                    <a:pt x="831" y="537"/>
                  </a:lnTo>
                  <a:lnTo>
                    <a:pt x="805" y="511"/>
                  </a:lnTo>
                  <a:lnTo>
                    <a:pt x="785" y="527"/>
                  </a:lnTo>
                  <a:lnTo>
                    <a:pt x="782" y="506"/>
                  </a:lnTo>
                  <a:lnTo>
                    <a:pt x="800" y="472"/>
                  </a:lnTo>
                  <a:lnTo>
                    <a:pt x="782" y="440"/>
                  </a:lnTo>
                  <a:lnTo>
                    <a:pt x="797" y="419"/>
                  </a:lnTo>
                  <a:lnTo>
                    <a:pt x="790" y="347"/>
                  </a:lnTo>
                  <a:lnTo>
                    <a:pt x="764" y="308"/>
                  </a:lnTo>
                  <a:lnTo>
                    <a:pt x="782" y="284"/>
                  </a:lnTo>
                  <a:lnTo>
                    <a:pt x="740" y="237"/>
                  </a:lnTo>
                  <a:lnTo>
                    <a:pt x="756" y="204"/>
                  </a:lnTo>
                  <a:lnTo>
                    <a:pt x="693" y="152"/>
                  </a:lnTo>
                  <a:lnTo>
                    <a:pt x="693" y="120"/>
                  </a:lnTo>
                  <a:lnTo>
                    <a:pt x="667" y="84"/>
                  </a:lnTo>
                  <a:lnTo>
                    <a:pt x="672" y="82"/>
                  </a:lnTo>
                  <a:lnTo>
                    <a:pt x="637" y="52"/>
                  </a:lnTo>
                  <a:lnTo>
                    <a:pt x="570" y="52"/>
                  </a:lnTo>
                  <a:lnTo>
                    <a:pt x="549" y="39"/>
                  </a:lnTo>
                  <a:lnTo>
                    <a:pt x="519" y="34"/>
                  </a:lnTo>
                  <a:lnTo>
                    <a:pt x="484" y="2"/>
                  </a:lnTo>
                  <a:lnTo>
                    <a:pt x="469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85</a:t>
              </a:r>
            </a:p>
          </xdr:txBody>
        </xdr:sp>
        <xdr:sp macro="" textlink="">
          <xdr:nvSpPr>
            <xdr:cNvPr id="56" name="FR-50">
              <a:hlinkClick r:id="rId48"/>
            </xdr:cNvPr>
            <xdr:cNvSpPr>
              <a:spLocks noChangeArrowheads="1"/>
            </xdr:cNvSpPr>
          </xdr:nvSpPr>
          <xdr:spPr bwMode="auto">
            <a:xfrm>
              <a:off x="2678369" y="1488601"/>
              <a:ext cx="582151" cy="983776"/>
            </a:xfrm>
            <a:custGeom>
              <a:avLst/>
              <a:gdLst>
                <a:gd name="T0" fmla="*/ 0 w 584"/>
                <a:gd name="T1" fmla="*/ 27 h 979"/>
                <a:gd name="T2" fmla="*/ 55 w 584"/>
                <a:gd name="T3" fmla="*/ 128 h 979"/>
                <a:gd name="T4" fmla="*/ 47 w 584"/>
                <a:gd name="T5" fmla="*/ 167 h 979"/>
                <a:gd name="T6" fmla="*/ 49 w 584"/>
                <a:gd name="T7" fmla="*/ 222 h 979"/>
                <a:gd name="T8" fmla="*/ 128 w 584"/>
                <a:gd name="T9" fmla="*/ 331 h 979"/>
                <a:gd name="T10" fmla="*/ 154 w 584"/>
                <a:gd name="T11" fmla="*/ 410 h 979"/>
                <a:gd name="T12" fmla="*/ 185 w 584"/>
                <a:gd name="T13" fmla="*/ 566 h 979"/>
                <a:gd name="T14" fmla="*/ 151 w 584"/>
                <a:gd name="T15" fmla="*/ 706 h 979"/>
                <a:gd name="T16" fmla="*/ 245 w 584"/>
                <a:gd name="T17" fmla="*/ 813 h 979"/>
                <a:gd name="T18" fmla="*/ 221 w 584"/>
                <a:gd name="T19" fmla="*/ 852 h 979"/>
                <a:gd name="T20" fmla="*/ 180 w 584"/>
                <a:gd name="T21" fmla="*/ 885 h 979"/>
                <a:gd name="T22" fmla="*/ 240 w 584"/>
                <a:gd name="T23" fmla="*/ 974 h 979"/>
                <a:gd name="T24" fmla="*/ 282 w 584"/>
                <a:gd name="T25" fmla="*/ 950 h 979"/>
                <a:gd name="T26" fmla="*/ 334 w 584"/>
                <a:gd name="T27" fmla="*/ 914 h 979"/>
                <a:gd name="T28" fmla="*/ 391 w 584"/>
                <a:gd name="T29" fmla="*/ 935 h 979"/>
                <a:gd name="T30" fmla="*/ 412 w 584"/>
                <a:gd name="T31" fmla="*/ 950 h 979"/>
                <a:gd name="T32" fmla="*/ 482 w 584"/>
                <a:gd name="T33" fmla="*/ 935 h 979"/>
                <a:gd name="T34" fmla="*/ 522 w 584"/>
                <a:gd name="T35" fmla="*/ 952 h 979"/>
                <a:gd name="T36" fmla="*/ 581 w 584"/>
                <a:gd name="T37" fmla="*/ 865 h 979"/>
                <a:gd name="T38" fmla="*/ 584 w 584"/>
                <a:gd name="T39" fmla="*/ 817 h 979"/>
                <a:gd name="T40" fmla="*/ 491 w 584"/>
                <a:gd name="T41" fmla="*/ 748 h 979"/>
                <a:gd name="T42" fmla="*/ 392 w 584"/>
                <a:gd name="T43" fmla="*/ 682 h 979"/>
                <a:gd name="T44" fmla="*/ 450 w 584"/>
                <a:gd name="T45" fmla="*/ 635 h 979"/>
                <a:gd name="T46" fmla="*/ 448 w 584"/>
                <a:gd name="T47" fmla="*/ 598 h 979"/>
                <a:gd name="T48" fmla="*/ 502 w 584"/>
                <a:gd name="T49" fmla="*/ 592 h 979"/>
                <a:gd name="T50" fmla="*/ 532 w 584"/>
                <a:gd name="T51" fmla="*/ 523 h 979"/>
                <a:gd name="T52" fmla="*/ 526 w 584"/>
                <a:gd name="T53" fmla="*/ 482 h 979"/>
                <a:gd name="T54" fmla="*/ 528 w 584"/>
                <a:gd name="T55" fmla="*/ 422 h 979"/>
                <a:gd name="T56" fmla="*/ 489 w 584"/>
                <a:gd name="T57" fmla="*/ 428 h 979"/>
                <a:gd name="T58" fmla="*/ 409 w 584"/>
                <a:gd name="T59" fmla="*/ 361 h 979"/>
                <a:gd name="T60" fmla="*/ 422 w 584"/>
                <a:gd name="T61" fmla="*/ 325 h 979"/>
                <a:gd name="T62" fmla="*/ 393 w 584"/>
                <a:gd name="T63" fmla="*/ 302 h 979"/>
                <a:gd name="T64" fmla="*/ 323 w 584"/>
                <a:gd name="T65" fmla="*/ 160 h 979"/>
                <a:gd name="T66" fmla="*/ 372 w 584"/>
                <a:gd name="T67" fmla="*/ 107 h 979"/>
                <a:gd name="T68" fmla="*/ 234 w 584"/>
                <a:gd name="T69" fmla="*/ 32 h 979"/>
                <a:gd name="T70" fmla="*/ 107 w 584"/>
                <a:gd name="T71" fmla="*/ 29 h 979"/>
                <a:gd name="T72" fmla="*/ 0 w 584"/>
                <a:gd name="T73" fmla="*/ 0 h 979"/>
                <a:gd name="T74" fmla="*/ 584 w 584"/>
                <a:gd name="T75" fmla="*/ 979 h 9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T72" t="T73" r="T74" b="T75"/>
              <a:pathLst>
                <a:path h="979" w="584">
                  <a:moveTo>
                    <a:pt x="10" y="0"/>
                  </a:moveTo>
                  <a:lnTo>
                    <a:pt x="0" y="27"/>
                  </a:lnTo>
                  <a:lnTo>
                    <a:pt x="55" y="71"/>
                  </a:lnTo>
                  <a:lnTo>
                    <a:pt x="55" y="128"/>
                  </a:lnTo>
                  <a:lnTo>
                    <a:pt x="34" y="154"/>
                  </a:lnTo>
                  <a:lnTo>
                    <a:pt x="47" y="167"/>
                  </a:lnTo>
                  <a:lnTo>
                    <a:pt x="55" y="172"/>
                  </a:lnTo>
                  <a:lnTo>
                    <a:pt x="49" y="222"/>
                  </a:lnTo>
                  <a:lnTo>
                    <a:pt x="68" y="264"/>
                  </a:lnTo>
                  <a:lnTo>
                    <a:pt x="128" y="331"/>
                  </a:lnTo>
                  <a:lnTo>
                    <a:pt x="141" y="391"/>
                  </a:lnTo>
                  <a:lnTo>
                    <a:pt x="154" y="410"/>
                  </a:lnTo>
                  <a:lnTo>
                    <a:pt x="154" y="503"/>
                  </a:lnTo>
                  <a:lnTo>
                    <a:pt x="185" y="566"/>
                  </a:lnTo>
                  <a:lnTo>
                    <a:pt x="185" y="639"/>
                  </a:lnTo>
                  <a:lnTo>
                    <a:pt x="151" y="706"/>
                  </a:lnTo>
                  <a:lnTo>
                    <a:pt x="187" y="800"/>
                  </a:lnTo>
                  <a:lnTo>
                    <a:pt x="245" y="813"/>
                  </a:lnTo>
                  <a:lnTo>
                    <a:pt x="250" y="839"/>
                  </a:lnTo>
                  <a:lnTo>
                    <a:pt x="221" y="852"/>
                  </a:lnTo>
                  <a:lnTo>
                    <a:pt x="172" y="852"/>
                  </a:lnTo>
                  <a:lnTo>
                    <a:pt x="180" y="885"/>
                  </a:lnTo>
                  <a:lnTo>
                    <a:pt x="196" y="935"/>
                  </a:lnTo>
                  <a:lnTo>
                    <a:pt x="240" y="974"/>
                  </a:lnTo>
                  <a:lnTo>
                    <a:pt x="261" y="979"/>
                  </a:lnTo>
                  <a:lnTo>
                    <a:pt x="282" y="950"/>
                  </a:lnTo>
                  <a:lnTo>
                    <a:pt x="305" y="947"/>
                  </a:lnTo>
                  <a:lnTo>
                    <a:pt x="334" y="914"/>
                  </a:lnTo>
                  <a:lnTo>
                    <a:pt x="360" y="935"/>
                  </a:lnTo>
                  <a:lnTo>
                    <a:pt x="391" y="935"/>
                  </a:lnTo>
                  <a:lnTo>
                    <a:pt x="412" y="945"/>
                  </a:lnTo>
                  <a:lnTo>
                    <a:pt x="412" y="950"/>
                  </a:lnTo>
                  <a:lnTo>
                    <a:pt x="456" y="955"/>
                  </a:lnTo>
                  <a:lnTo>
                    <a:pt x="482" y="935"/>
                  </a:lnTo>
                  <a:lnTo>
                    <a:pt x="521" y="950"/>
                  </a:lnTo>
                  <a:lnTo>
                    <a:pt x="522" y="952"/>
                  </a:lnTo>
                  <a:lnTo>
                    <a:pt x="566" y="914"/>
                  </a:lnTo>
                  <a:lnTo>
                    <a:pt x="581" y="865"/>
                  </a:lnTo>
                  <a:lnTo>
                    <a:pt x="577" y="843"/>
                  </a:lnTo>
                  <a:lnTo>
                    <a:pt x="584" y="817"/>
                  </a:lnTo>
                  <a:lnTo>
                    <a:pt x="558" y="792"/>
                  </a:lnTo>
                  <a:lnTo>
                    <a:pt x="491" y="748"/>
                  </a:lnTo>
                  <a:lnTo>
                    <a:pt x="442" y="744"/>
                  </a:lnTo>
                  <a:lnTo>
                    <a:pt x="392" y="682"/>
                  </a:lnTo>
                  <a:lnTo>
                    <a:pt x="433" y="667"/>
                  </a:lnTo>
                  <a:lnTo>
                    <a:pt x="450" y="635"/>
                  </a:lnTo>
                  <a:lnTo>
                    <a:pt x="429" y="615"/>
                  </a:lnTo>
                  <a:lnTo>
                    <a:pt x="448" y="598"/>
                  </a:lnTo>
                  <a:lnTo>
                    <a:pt x="467" y="613"/>
                  </a:lnTo>
                  <a:lnTo>
                    <a:pt x="502" y="592"/>
                  </a:lnTo>
                  <a:lnTo>
                    <a:pt x="524" y="557"/>
                  </a:lnTo>
                  <a:lnTo>
                    <a:pt x="532" y="523"/>
                  </a:lnTo>
                  <a:lnTo>
                    <a:pt x="517" y="492"/>
                  </a:lnTo>
                  <a:lnTo>
                    <a:pt x="526" y="482"/>
                  </a:lnTo>
                  <a:lnTo>
                    <a:pt x="506" y="450"/>
                  </a:lnTo>
                  <a:lnTo>
                    <a:pt x="528" y="422"/>
                  </a:lnTo>
                  <a:lnTo>
                    <a:pt x="511" y="400"/>
                  </a:lnTo>
                  <a:lnTo>
                    <a:pt x="489" y="428"/>
                  </a:lnTo>
                  <a:lnTo>
                    <a:pt x="459" y="411"/>
                  </a:lnTo>
                  <a:lnTo>
                    <a:pt x="409" y="361"/>
                  </a:lnTo>
                  <a:lnTo>
                    <a:pt x="407" y="340"/>
                  </a:lnTo>
                  <a:lnTo>
                    <a:pt x="422" y="325"/>
                  </a:lnTo>
                  <a:lnTo>
                    <a:pt x="418" y="296"/>
                  </a:lnTo>
                  <a:lnTo>
                    <a:pt x="393" y="302"/>
                  </a:lnTo>
                  <a:lnTo>
                    <a:pt x="391" y="240"/>
                  </a:lnTo>
                  <a:lnTo>
                    <a:pt x="323" y="160"/>
                  </a:lnTo>
                  <a:lnTo>
                    <a:pt x="344" y="107"/>
                  </a:lnTo>
                  <a:lnTo>
                    <a:pt x="372" y="107"/>
                  </a:lnTo>
                  <a:lnTo>
                    <a:pt x="346" y="37"/>
                  </a:lnTo>
                  <a:lnTo>
                    <a:pt x="234" y="32"/>
                  </a:lnTo>
                  <a:lnTo>
                    <a:pt x="174" y="73"/>
                  </a:lnTo>
                  <a:lnTo>
                    <a:pt x="107" y="29"/>
                  </a:lnTo>
                  <a:lnTo>
                    <a:pt x="10" y="0"/>
                  </a:lnTo>
                  <a:close/>
                </a:path>
              </a:pathLst>
            </a:custGeom>
            <a:solidFill>
              <a:srgbClr val="0DCE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50</a:t>
              </a:r>
            </a:p>
          </xdr:txBody>
        </xdr:sp>
        <xdr:sp macro="" textlink="">
          <xdr:nvSpPr>
            <xdr:cNvPr id="57" name="FR-56">
              <a:hlinkClick r:id="rId49"/>
            </xdr:cNvPr>
            <xdr:cNvSpPr>
              <a:spLocks noChangeArrowheads="1"/>
            </xdr:cNvSpPr>
          </xdr:nvSpPr>
          <xdr:spPr bwMode="auto">
            <a:xfrm>
              <a:off x="1736654" y="2601724"/>
              <a:ext cx="840884" cy="610305"/>
            </a:xfrm>
            <a:custGeom>
              <a:avLst/>
              <a:gdLst>
                <a:gd name="T0" fmla="*/ 62 w 843"/>
                <a:gd name="T1" fmla="*/ 21 h 607"/>
                <a:gd name="T2" fmla="*/ 0 w 843"/>
                <a:gd name="T3" fmla="*/ 47 h 607"/>
                <a:gd name="T4" fmla="*/ 21 w 843"/>
                <a:gd name="T5" fmla="*/ 116 h 607"/>
                <a:gd name="T6" fmla="*/ 99 w 843"/>
                <a:gd name="T7" fmla="*/ 165 h 607"/>
                <a:gd name="T8" fmla="*/ 144 w 843"/>
                <a:gd name="T9" fmla="*/ 176 h 607"/>
                <a:gd name="T10" fmla="*/ 154 w 843"/>
                <a:gd name="T11" fmla="*/ 217 h 607"/>
                <a:gd name="T12" fmla="*/ 133 w 843"/>
                <a:gd name="T13" fmla="*/ 255 h 607"/>
                <a:gd name="T14" fmla="*/ 88 w 843"/>
                <a:gd name="T15" fmla="*/ 279 h 607"/>
                <a:gd name="T16" fmla="*/ 104 w 843"/>
                <a:gd name="T17" fmla="*/ 377 h 607"/>
                <a:gd name="T18" fmla="*/ 162 w 843"/>
                <a:gd name="T19" fmla="*/ 364 h 607"/>
                <a:gd name="T20" fmla="*/ 190 w 843"/>
                <a:gd name="T21" fmla="*/ 408 h 607"/>
                <a:gd name="T22" fmla="*/ 253 w 843"/>
                <a:gd name="T23" fmla="*/ 484 h 607"/>
                <a:gd name="T24" fmla="*/ 242 w 843"/>
                <a:gd name="T25" fmla="*/ 552 h 607"/>
                <a:gd name="T26" fmla="*/ 289 w 843"/>
                <a:gd name="T27" fmla="*/ 557 h 607"/>
                <a:gd name="T28" fmla="*/ 274 w 843"/>
                <a:gd name="T29" fmla="*/ 489 h 607"/>
                <a:gd name="T30" fmla="*/ 315 w 843"/>
                <a:gd name="T31" fmla="*/ 465 h 607"/>
                <a:gd name="T32" fmla="*/ 357 w 843"/>
                <a:gd name="T33" fmla="*/ 512 h 607"/>
                <a:gd name="T34" fmla="*/ 357 w 843"/>
                <a:gd name="T35" fmla="*/ 450 h 607"/>
                <a:gd name="T36" fmla="*/ 422 w 843"/>
                <a:gd name="T37" fmla="*/ 484 h 607"/>
                <a:gd name="T38" fmla="*/ 448 w 843"/>
                <a:gd name="T39" fmla="*/ 473 h 607"/>
                <a:gd name="T40" fmla="*/ 461 w 843"/>
                <a:gd name="T41" fmla="*/ 525 h 607"/>
                <a:gd name="T42" fmla="*/ 388 w 843"/>
                <a:gd name="T43" fmla="*/ 497 h 607"/>
                <a:gd name="T44" fmla="*/ 399 w 843"/>
                <a:gd name="T45" fmla="*/ 533 h 607"/>
                <a:gd name="T46" fmla="*/ 563 w 843"/>
                <a:gd name="T47" fmla="*/ 557 h 607"/>
                <a:gd name="T48" fmla="*/ 581 w 843"/>
                <a:gd name="T49" fmla="*/ 580 h 607"/>
                <a:gd name="T50" fmla="*/ 589 w 843"/>
                <a:gd name="T51" fmla="*/ 607 h 607"/>
                <a:gd name="T52" fmla="*/ 623 w 843"/>
                <a:gd name="T53" fmla="*/ 582 h 607"/>
                <a:gd name="T54" fmla="*/ 680 w 843"/>
                <a:gd name="T55" fmla="*/ 600 h 607"/>
                <a:gd name="T56" fmla="*/ 803 w 843"/>
                <a:gd name="T57" fmla="*/ 545 h 607"/>
                <a:gd name="T58" fmla="*/ 821 w 843"/>
                <a:gd name="T59" fmla="*/ 464 h 607"/>
                <a:gd name="T60" fmla="*/ 817 w 843"/>
                <a:gd name="T61" fmla="*/ 393 h 607"/>
                <a:gd name="T62" fmla="*/ 798 w 843"/>
                <a:gd name="T63" fmla="*/ 372 h 607"/>
                <a:gd name="T64" fmla="*/ 843 w 843"/>
                <a:gd name="T65" fmla="*/ 335 h 607"/>
                <a:gd name="T66" fmla="*/ 813 w 843"/>
                <a:gd name="T67" fmla="*/ 309 h 607"/>
                <a:gd name="T68" fmla="*/ 826 w 843"/>
                <a:gd name="T69" fmla="*/ 258 h 607"/>
                <a:gd name="T70" fmla="*/ 772 w 843"/>
                <a:gd name="T71" fmla="*/ 199 h 607"/>
                <a:gd name="T72" fmla="*/ 722 w 843"/>
                <a:gd name="T73" fmla="*/ 195 h 607"/>
                <a:gd name="T74" fmla="*/ 742 w 843"/>
                <a:gd name="T75" fmla="*/ 161 h 607"/>
                <a:gd name="T76" fmla="*/ 746 w 843"/>
                <a:gd name="T77" fmla="*/ 90 h 607"/>
                <a:gd name="T78" fmla="*/ 686 w 843"/>
                <a:gd name="T79" fmla="*/ 97 h 607"/>
                <a:gd name="T80" fmla="*/ 643 w 843"/>
                <a:gd name="T81" fmla="*/ 53 h 607"/>
                <a:gd name="T82" fmla="*/ 613 w 843"/>
                <a:gd name="T83" fmla="*/ 92 h 607"/>
                <a:gd name="T84" fmla="*/ 539 w 843"/>
                <a:gd name="T85" fmla="*/ 105 h 607"/>
                <a:gd name="T86" fmla="*/ 516 w 843"/>
                <a:gd name="T87" fmla="*/ 92 h 607"/>
                <a:gd name="T88" fmla="*/ 471 w 843"/>
                <a:gd name="T89" fmla="*/ 73 h 607"/>
                <a:gd name="T90" fmla="*/ 424 w 843"/>
                <a:gd name="T91" fmla="*/ 40 h 607"/>
                <a:gd name="T92" fmla="*/ 348 w 843"/>
                <a:gd name="T93" fmla="*/ 14 h 607"/>
                <a:gd name="T94" fmla="*/ 303 w 843"/>
                <a:gd name="T95" fmla="*/ 38 h 607"/>
                <a:gd name="T96" fmla="*/ 213 w 843"/>
                <a:gd name="T97" fmla="*/ 38 h 607"/>
                <a:gd name="T98" fmla="*/ 178 w 843"/>
                <a:gd name="T99" fmla="*/ 40 h 607"/>
                <a:gd name="T100" fmla="*/ 148 w 843"/>
                <a:gd name="T101" fmla="*/ 17 h 607"/>
                <a:gd name="T102" fmla="*/ 106 w 843"/>
                <a:gd name="T103" fmla="*/ 0 h 607"/>
                <a:gd name="T104" fmla="*/ 0 w 843"/>
                <a:gd name="T105" fmla="*/ 0 h 607"/>
                <a:gd name="T106" fmla="*/ 843 w 843"/>
                <a:gd name="T107" fmla="*/ 607 h 6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T104" t="T105" r="T106" b="T107"/>
              <a:pathLst>
                <a:path h="607" w="843">
                  <a:moveTo>
                    <a:pt x="106" y="0"/>
                  </a:moveTo>
                  <a:lnTo>
                    <a:pt x="62" y="21"/>
                  </a:lnTo>
                  <a:lnTo>
                    <a:pt x="32" y="21"/>
                  </a:lnTo>
                  <a:lnTo>
                    <a:pt x="0" y="47"/>
                  </a:lnTo>
                  <a:lnTo>
                    <a:pt x="2" y="66"/>
                  </a:lnTo>
                  <a:lnTo>
                    <a:pt x="21" y="116"/>
                  </a:lnTo>
                  <a:lnTo>
                    <a:pt x="32" y="154"/>
                  </a:lnTo>
                  <a:lnTo>
                    <a:pt x="99" y="165"/>
                  </a:lnTo>
                  <a:lnTo>
                    <a:pt x="131" y="191"/>
                  </a:lnTo>
                  <a:lnTo>
                    <a:pt x="144" y="176"/>
                  </a:lnTo>
                  <a:lnTo>
                    <a:pt x="165" y="204"/>
                  </a:lnTo>
                  <a:lnTo>
                    <a:pt x="154" y="217"/>
                  </a:lnTo>
                  <a:lnTo>
                    <a:pt x="152" y="255"/>
                  </a:lnTo>
                  <a:lnTo>
                    <a:pt x="133" y="255"/>
                  </a:lnTo>
                  <a:lnTo>
                    <a:pt x="118" y="279"/>
                  </a:lnTo>
                  <a:lnTo>
                    <a:pt x="88" y="279"/>
                  </a:lnTo>
                  <a:lnTo>
                    <a:pt x="75" y="330"/>
                  </a:lnTo>
                  <a:lnTo>
                    <a:pt x="104" y="377"/>
                  </a:lnTo>
                  <a:lnTo>
                    <a:pt x="146" y="387"/>
                  </a:lnTo>
                  <a:lnTo>
                    <a:pt x="162" y="364"/>
                  </a:lnTo>
                  <a:lnTo>
                    <a:pt x="154" y="392"/>
                  </a:lnTo>
                  <a:lnTo>
                    <a:pt x="190" y="408"/>
                  </a:lnTo>
                  <a:lnTo>
                    <a:pt x="237" y="455"/>
                  </a:lnTo>
                  <a:lnTo>
                    <a:pt x="253" y="484"/>
                  </a:lnTo>
                  <a:lnTo>
                    <a:pt x="248" y="517"/>
                  </a:lnTo>
                  <a:lnTo>
                    <a:pt x="242" y="552"/>
                  </a:lnTo>
                  <a:lnTo>
                    <a:pt x="274" y="575"/>
                  </a:lnTo>
                  <a:lnTo>
                    <a:pt x="289" y="557"/>
                  </a:lnTo>
                  <a:lnTo>
                    <a:pt x="274" y="536"/>
                  </a:lnTo>
                  <a:lnTo>
                    <a:pt x="274" y="489"/>
                  </a:lnTo>
                  <a:lnTo>
                    <a:pt x="305" y="497"/>
                  </a:lnTo>
                  <a:lnTo>
                    <a:pt x="315" y="465"/>
                  </a:lnTo>
                  <a:lnTo>
                    <a:pt x="323" y="484"/>
                  </a:lnTo>
                  <a:lnTo>
                    <a:pt x="357" y="512"/>
                  </a:lnTo>
                  <a:lnTo>
                    <a:pt x="373" y="486"/>
                  </a:lnTo>
                  <a:lnTo>
                    <a:pt x="357" y="450"/>
                  </a:lnTo>
                  <a:lnTo>
                    <a:pt x="386" y="489"/>
                  </a:lnTo>
                  <a:lnTo>
                    <a:pt x="422" y="484"/>
                  </a:lnTo>
                  <a:lnTo>
                    <a:pt x="414" y="465"/>
                  </a:lnTo>
                  <a:lnTo>
                    <a:pt x="448" y="473"/>
                  </a:lnTo>
                  <a:lnTo>
                    <a:pt x="474" y="504"/>
                  </a:lnTo>
                  <a:lnTo>
                    <a:pt x="461" y="525"/>
                  </a:lnTo>
                  <a:lnTo>
                    <a:pt x="427" y="515"/>
                  </a:lnTo>
                  <a:lnTo>
                    <a:pt x="388" y="497"/>
                  </a:lnTo>
                  <a:lnTo>
                    <a:pt x="367" y="523"/>
                  </a:lnTo>
                  <a:lnTo>
                    <a:pt x="399" y="533"/>
                  </a:lnTo>
                  <a:lnTo>
                    <a:pt x="422" y="569"/>
                  </a:lnTo>
                  <a:lnTo>
                    <a:pt x="563" y="557"/>
                  </a:lnTo>
                  <a:lnTo>
                    <a:pt x="599" y="564"/>
                  </a:lnTo>
                  <a:lnTo>
                    <a:pt x="581" y="580"/>
                  </a:lnTo>
                  <a:lnTo>
                    <a:pt x="584" y="604"/>
                  </a:lnTo>
                  <a:lnTo>
                    <a:pt x="589" y="607"/>
                  </a:lnTo>
                  <a:lnTo>
                    <a:pt x="600" y="605"/>
                  </a:lnTo>
                  <a:lnTo>
                    <a:pt x="623" y="582"/>
                  </a:lnTo>
                  <a:lnTo>
                    <a:pt x="639" y="600"/>
                  </a:lnTo>
                  <a:lnTo>
                    <a:pt x="680" y="600"/>
                  </a:lnTo>
                  <a:lnTo>
                    <a:pt x="730" y="574"/>
                  </a:lnTo>
                  <a:lnTo>
                    <a:pt x="803" y="545"/>
                  </a:lnTo>
                  <a:lnTo>
                    <a:pt x="805" y="472"/>
                  </a:lnTo>
                  <a:lnTo>
                    <a:pt x="821" y="464"/>
                  </a:lnTo>
                  <a:lnTo>
                    <a:pt x="793" y="412"/>
                  </a:lnTo>
                  <a:lnTo>
                    <a:pt x="817" y="393"/>
                  </a:lnTo>
                  <a:lnTo>
                    <a:pt x="813" y="380"/>
                  </a:lnTo>
                  <a:lnTo>
                    <a:pt x="798" y="372"/>
                  </a:lnTo>
                  <a:lnTo>
                    <a:pt x="821" y="361"/>
                  </a:lnTo>
                  <a:lnTo>
                    <a:pt x="843" y="335"/>
                  </a:lnTo>
                  <a:lnTo>
                    <a:pt x="841" y="309"/>
                  </a:lnTo>
                  <a:lnTo>
                    <a:pt x="813" y="309"/>
                  </a:lnTo>
                  <a:lnTo>
                    <a:pt x="806" y="284"/>
                  </a:lnTo>
                  <a:lnTo>
                    <a:pt x="826" y="258"/>
                  </a:lnTo>
                  <a:lnTo>
                    <a:pt x="804" y="219"/>
                  </a:lnTo>
                  <a:lnTo>
                    <a:pt x="772" y="199"/>
                  </a:lnTo>
                  <a:lnTo>
                    <a:pt x="735" y="199"/>
                  </a:lnTo>
                  <a:lnTo>
                    <a:pt x="722" y="195"/>
                  </a:lnTo>
                  <a:lnTo>
                    <a:pt x="722" y="178"/>
                  </a:lnTo>
                  <a:lnTo>
                    <a:pt x="742" y="161"/>
                  </a:lnTo>
                  <a:lnTo>
                    <a:pt x="752" y="118"/>
                  </a:lnTo>
                  <a:lnTo>
                    <a:pt x="746" y="90"/>
                  </a:lnTo>
                  <a:lnTo>
                    <a:pt x="737" y="101"/>
                  </a:lnTo>
                  <a:lnTo>
                    <a:pt x="686" y="97"/>
                  </a:lnTo>
                  <a:lnTo>
                    <a:pt x="662" y="53"/>
                  </a:lnTo>
                  <a:lnTo>
                    <a:pt x="643" y="53"/>
                  </a:lnTo>
                  <a:lnTo>
                    <a:pt x="613" y="64"/>
                  </a:lnTo>
                  <a:lnTo>
                    <a:pt x="613" y="92"/>
                  </a:lnTo>
                  <a:lnTo>
                    <a:pt x="572" y="118"/>
                  </a:lnTo>
                  <a:lnTo>
                    <a:pt x="539" y="105"/>
                  </a:lnTo>
                  <a:lnTo>
                    <a:pt x="527" y="77"/>
                  </a:lnTo>
                  <a:lnTo>
                    <a:pt x="516" y="92"/>
                  </a:lnTo>
                  <a:lnTo>
                    <a:pt x="486" y="92"/>
                  </a:lnTo>
                  <a:lnTo>
                    <a:pt x="471" y="73"/>
                  </a:lnTo>
                  <a:lnTo>
                    <a:pt x="456" y="73"/>
                  </a:lnTo>
                  <a:lnTo>
                    <a:pt x="424" y="40"/>
                  </a:lnTo>
                  <a:lnTo>
                    <a:pt x="387" y="49"/>
                  </a:lnTo>
                  <a:lnTo>
                    <a:pt x="348" y="14"/>
                  </a:lnTo>
                  <a:lnTo>
                    <a:pt x="314" y="17"/>
                  </a:lnTo>
                  <a:lnTo>
                    <a:pt x="303" y="38"/>
                  </a:lnTo>
                  <a:lnTo>
                    <a:pt x="262" y="60"/>
                  </a:lnTo>
                  <a:lnTo>
                    <a:pt x="213" y="38"/>
                  </a:lnTo>
                  <a:lnTo>
                    <a:pt x="200" y="25"/>
                  </a:lnTo>
                  <a:lnTo>
                    <a:pt x="178" y="40"/>
                  </a:lnTo>
                  <a:lnTo>
                    <a:pt x="152" y="38"/>
                  </a:lnTo>
                  <a:lnTo>
                    <a:pt x="148" y="17"/>
                  </a:lnTo>
                  <a:lnTo>
                    <a:pt x="107" y="6"/>
                  </a:lnTo>
                  <a:lnTo>
                    <a:pt x="106" y="0"/>
                  </a:lnTo>
                  <a:close/>
                </a:path>
              </a:pathLst>
            </a:custGeom>
            <a:solidFill>
              <a:srgbClr val="99CC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56</a:t>
              </a:r>
            </a:p>
          </xdr:txBody>
        </xdr:sp>
        <xdr:sp macro="" textlink="">
          <xdr:nvSpPr>
            <xdr:cNvPr id="58" name="FR-29">
              <a:hlinkClick r:id="rId50"/>
            </xdr:cNvPr>
            <xdr:cNvSpPr>
              <a:spLocks noChangeArrowheads="1"/>
            </xdr:cNvSpPr>
          </xdr:nvSpPr>
          <xdr:spPr bwMode="auto">
            <a:xfrm>
              <a:off x="1209675" y="2180887"/>
              <a:ext cx="692493" cy="754228"/>
            </a:xfrm>
            <a:custGeom>
              <a:avLst/>
              <a:gdLst>
                <a:gd name="T0" fmla="*/ 401 w 693"/>
                <a:gd name="T1" fmla="*/ 31 h 750"/>
                <a:gd name="T2" fmla="*/ 312 w 693"/>
                <a:gd name="T3" fmla="*/ 24 h 750"/>
                <a:gd name="T4" fmla="*/ 268 w 693"/>
                <a:gd name="T5" fmla="*/ 57 h 750"/>
                <a:gd name="T6" fmla="*/ 203 w 693"/>
                <a:gd name="T7" fmla="*/ 37 h 750"/>
                <a:gd name="T8" fmla="*/ 161 w 693"/>
                <a:gd name="T9" fmla="*/ 57 h 750"/>
                <a:gd name="T10" fmla="*/ 122 w 693"/>
                <a:gd name="T11" fmla="*/ 55 h 750"/>
                <a:gd name="T12" fmla="*/ 47 w 693"/>
                <a:gd name="T13" fmla="*/ 89 h 750"/>
                <a:gd name="T14" fmla="*/ 41 w 693"/>
                <a:gd name="T15" fmla="*/ 156 h 750"/>
                <a:gd name="T16" fmla="*/ 12 w 693"/>
                <a:gd name="T17" fmla="*/ 214 h 750"/>
                <a:gd name="T18" fmla="*/ 44 w 693"/>
                <a:gd name="T19" fmla="*/ 276 h 750"/>
                <a:gd name="T20" fmla="*/ 67 w 693"/>
                <a:gd name="T21" fmla="*/ 271 h 750"/>
                <a:gd name="T22" fmla="*/ 231 w 693"/>
                <a:gd name="T23" fmla="*/ 211 h 750"/>
                <a:gd name="T24" fmla="*/ 179 w 693"/>
                <a:gd name="T25" fmla="*/ 292 h 750"/>
                <a:gd name="T26" fmla="*/ 221 w 693"/>
                <a:gd name="T27" fmla="*/ 305 h 750"/>
                <a:gd name="T28" fmla="*/ 276 w 693"/>
                <a:gd name="T29" fmla="*/ 323 h 750"/>
                <a:gd name="T30" fmla="*/ 164 w 693"/>
                <a:gd name="T31" fmla="*/ 307 h 750"/>
                <a:gd name="T32" fmla="*/ 67 w 693"/>
                <a:gd name="T33" fmla="*/ 320 h 750"/>
                <a:gd name="T34" fmla="*/ 112 w 693"/>
                <a:gd name="T35" fmla="*/ 406 h 750"/>
                <a:gd name="T36" fmla="*/ 153 w 693"/>
                <a:gd name="T37" fmla="*/ 352 h 750"/>
                <a:gd name="T38" fmla="*/ 234 w 693"/>
                <a:gd name="T39" fmla="*/ 388 h 750"/>
                <a:gd name="T40" fmla="*/ 229 w 693"/>
                <a:gd name="T41" fmla="*/ 458 h 750"/>
                <a:gd name="T42" fmla="*/ 164 w 693"/>
                <a:gd name="T43" fmla="*/ 456 h 750"/>
                <a:gd name="T44" fmla="*/ 23 w 693"/>
                <a:gd name="T45" fmla="*/ 469 h 750"/>
                <a:gd name="T46" fmla="*/ 31 w 693"/>
                <a:gd name="T47" fmla="*/ 508 h 750"/>
                <a:gd name="T48" fmla="*/ 83 w 693"/>
                <a:gd name="T49" fmla="*/ 526 h 750"/>
                <a:gd name="T50" fmla="*/ 172 w 693"/>
                <a:gd name="T51" fmla="*/ 586 h 750"/>
                <a:gd name="T52" fmla="*/ 166 w 693"/>
                <a:gd name="T53" fmla="*/ 690 h 750"/>
                <a:gd name="T54" fmla="*/ 281 w 693"/>
                <a:gd name="T55" fmla="*/ 698 h 750"/>
                <a:gd name="T56" fmla="*/ 270 w 693"/>
                <a:gd name="T57" fmla="*/ 643 h 750"/>
                <a:gd name="T58" fmla="*/ 317 w 693"/>
                <a:gd name="T59" fmla="*/ 651 h 750"/>
                <a:gd name="T60" fmla="*/ 385 w 693"/>
                <a:gd name="T61" fmla="*/ 669 h 750"/>
                <a:gd name="T62" fmla="*/ 395 w 693"/>
                <a:gd name="T63" fmla="*/ 669 h 750"/>
                <a:gd name="T64" fmla="*/ 502 w 693"/>
                <a:gd name="T65" fmla="*/ 729 h 750"/>
                <a:gd name="T66" fmla="*/ 523 w 693"/>
                <a:gd name="T67" fmla="*/ 739 h 750"/>
                <a:gd name="T68" fmla="*/ 601 w 693"/>
                <a:gd name="T69" fmla="*/ 747 h 750"/>
                <a:gd name="T70" fmla="*/ 616 w 693"/>
                <a:gd name="T71" fmla="*/ 699 h 750"/>
                <a:gd name="T72" fmla="*/ 661 w 693"/>
                <a:gd name="T73" fmla="*/ 675 h 750"/>
                <a:gd name="T74" fmla="*/ 682 w 693"/>
                <a:gd name="T75" fmla="*/ 637 h 750"/>
                <a:gd name="T76" fmla="*/ 672 w 693"/>
                <a:gd name="T77" fmla="*/ 596 h 750"/>
                <a:gd name="T78" fmla="*/ 627 w 693"/>
                <a:gd name="T79" fmla="*/ 585 h 750"/>
                <a:gd name="T80" fmla="*/ 549 w 693"/>
                <a:gd name="T81" fmla="*/ 536 h 750"/>
                <a:gd name="T82" fmla="*/ 528 w 693"/>
                <a:gd name="T83" fmla="*/ 467 h 750"/>
                <a:gd name="T84" fmla="*/ 590 w 693"/>
                <a:gd name="T85" fmla="*/ 441 h 750"/>
                <a:gd name="T86" fmla="*/ 625 w 693"/>
                <a:gd name="T87" fmla="*/ 387 h 750"/>
                <a:gd name="T88" fmla="*/ 633 w 693"/>
                <a:gd name="T89" fmla="*/ 299 h 750"/>
                <a:gd name="T90" fmla="*/ 614 w 693"/>
                <a:gd name="T91" fmla="*/ 241 h 750"/>
                <a:gd name="T92" fmla="*/ 612 w 693"/>
                <a:gd name="T93" fmla="*/ 222 h 750"/>
                <a:gd name="T94" fmla="*/ 625 w 693"/>
                <a:gd name="T95" fmla="*/ 185 h 750"/>
                <a:gd name="T96" fmla="*/ 622 w 693"/>
                <a:gd name="T97" fmla="*/ 149 h 750"/>
                <a:gd name="T98" fmla="*/ 592 w 693"/>
                <a:gd name="T99" fmla="*/ 119 h 750"/>
                <a:gd name="T100" fmla="*/ 565 w 693"/>
                <a:gd name="T101" fmla="*/ 24 h 750"/>
                <a:gd name="T102" fmla="*/ 492 w 693"/>
                <a:gd name="T103" fmla="*/ 78 h 750"/>
                <a:gd name="T104" fmla="*/ 466 w 693"/>
                <a:gd name="T105" fmla="*/ 55 h 750"/>
                <a:gd name="T106" fmla="*/ 429 w 693"/>
                <a:gd name="T107" fmla="*/ 0 h 750"/>
                <a:gd name="T108" fmla="*/ 0 w 693"/>
                <a:gd name="T109" fmla="*/ 0 h 750"/>
                <a:gd name="T110" fmla="*/ 693 w 693"/>
                <a:gd name="T111" fmla="*/ 750 h 7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T108" t="T109" r="T110" b="T111"/>
              <a:pathLst>
                <a:path h="750" w="693">
                  <a:moveTo>
                    <a:pt x="429" y="0"/>
                  </a:moveTo>
                  <a:lnTo>
                    <a:pt x="401" y="31"/>
                  </a:lnTo>
                  <a:lnTo>
                    <a:pt x="370" y="18"/>
                  </a:lnTo>
                  <a:lnTo>
                    <a:pt x="312" y="24"/>
                  </a:lnTo>
                  <a:lnTo>
                    <a:pt x="302" y="49"/>
                  </a:lnTo>
                  <a:lnTo>
                    <a:pt x="268" y="57"/>
                  </a:lnTo>
                  <a:lnTo>
                    <a:pt x="262" y="29"/>
                  </a:lnTo>
                  <a:lnTo>
                    <a:pt x="203" y="37"/>
                  </a:lnTo>
                  <a:lnTo>
                    <a:pt x="203" y="55"/>
                  </a:lnTo>
                  <a:lnTo>
                    <a:pt x="161" y="57"/>
                  </a:lnTo>
                  <a:lnTo>
                    <a:pt x="143" y="44"/>
                  </a:lnTo>
                  <a:lnTo>
                    <a:pt x="122" y="55"/>
                  </a:lnTo>
                  <a:lnTo>
                    <a:pt x="117" y="86"/>
                  </a:lnTo>
                  <a:lnTo>
                    <a:pt x="47" y="89"/>
                  </a:lnTo>
                  <a:lnTo>
                    <a:pt x="10" y="133"/>
                  </a:lnTo>
                  <a:lnTo>
                    <a:pt x="41" y="156"/>
                  </a:lnTo>
                  <a:lnTo>
                    <a:pt x="0" y="190"/>
                  </a:lnTo>
                  <a:lnTo>
                    <a:pt x="12" y="214"/>
                  </a:lnTo>
                  <a:lnTo>
                    <a:pt x="2" y="271"/>
                  </a:lnTo>
                  <a:lnTo>
                    <a:pt x="44" y="276"/>
                  </a:lnTo>
                  <a:lnTo>
                    <a:pt x="60" y="260"/>
                  </a:lnTo>
                  <a:lnTo>
                    <a:pt x="67" y="271"/>
                  </a:lnTo>
                  <a:lnTo>
                    <a:pt x="166" y="258"/>
                  </a:lnTo>
                  <a:lnTo>
                    <a:pt x="231" y="211"/>
                  </a:lnTo>
                  <a:lnTo>
                    <a:pt x="174" y="266"/>
                  </a:lnTo>
                  <a:lnTo>
                    <a:pt x="179" y="292"/>
                  </a:lnTo>
                  <a:lnTo>
                    <a:pt x="231" y="268"/>
                  </a:lnTo>
                  <a:lnTo>
                    <a:pt x="221" y="305"/>
                  </a:lnTo>
                  <a:lnTo>
                    <a:pt x="278" y="307"/>
                  </a:lnTo>
                  <a:lnTo>
                    <a:pt x="276" y="323"/>
                  </a:lnTo>
                  <a:lnTo>
                    <a:pt x="213" y="320"/>
                  </a:lnTo>
                  <a:lnTo>
                    <a:pt x="164" y="307"/>
                  </a:lnTo>
                  <a:lnTo>
                    <a:pt x="104" y="279"/>
                  </a:lnTo>
                  <a:lnTo>
                    <a:pt x="67" y="320"/>
                  </a:lnTo>
                  <a:lnTo>
                    <a:pt x="114" y="336"/>
                  </a:lnTo>
                  <a:lnTo>
                    <a:pt x="112" y="406"/>
                  </a:lnTo>
                  <a:lnTo>
                    <a:pt x="125" y="396"/>
                  </a:lnTo>
                  <a:lnTo>
                    <a:pt x="153" y="352"/>
                  </a:lnTo>
                  <a:lnTo>
                    <a:pt x="208" y="383"/>
                  </a:lnTo>
                  <a:lnTo>
                    <a:pt x="234" y="388"/>
                  </a:lnTo>
                  <a:lnTo>
                    <a:pt x="245" y="430"/>
                  </a:lnTo>
                  <a:lnTo>
                    <a:pt x="229" y="458"/>
                  </a:lnTo>
                  <a:lnTo>
                    <a:pt x="195" y="456"/>
                  </a:lnTo>
                  <a:lnTo>
                    <a:pt x="164" y="456"/>
                  </a:lnTo>
                  <a:lnTo>
                    <a:pt x="112" y="464"/>
                  </a:lnTo>
                  <a:lnTo>
                    <a:pt x="23" y="469"/>
                  </a:lnTo>
                  <a:lnTo>
                    <a:pt x="5" y="492"/>
                  </a:lnTo>
                  <a:lnTo>
                    <a:pt x="31" y="508"/>
                  </a:lnTo>
                  <a:lnTo>
                    <a:pt x="60" y="505"/>
                  </a:lnTo>
                  <a:lnTo>
                    <a:pt x="83" y="526"/>
                  </a:lnTo>
                  <a:lnTo>
                    <a:pt x="117" y="524"/>
                  </a:lnTo>
                  <a:lnTo>
                    <a:pt x="172" y="586"/>
                  </a:lnTo>
                  <a:lnTo>
                    <a:pt x="185" y="654"/>
                  </a:lnTo>
                  <a:lnTo>
                    <a:pt x="166" y="690"/>
                  </a:lnTo>
                  <a:lnTo>
                    <a:pt x="221" y="701"/>
                  </a:lnTo>
                  <a:lnTo>
                    <a:pt x="281" y="698"/>
                  </a:lnTo>
                  <a:lnTo>
                    <a:pt x="294" y="674"/>
                  </a:lnTo>
                  <a:lnTo>
                    <a:pt x="270" y="643"/>
                  </a:lnTo>
                  <a:lnTo>
                    <a:pt x="294" y="654"/>
                  </a:lnTo>
                  <a:lnTo>
                    <a:pt x="317" y="651"/>
                  </a:lnTo>
                  <a:lnTo>
                    <a:pt x="359" y="674"/>
                  </a:lnTo>
                  <a:lnTo>
                    <a:pt x="385" y="669"/>
                  </a:lnTo>
                  <a:lnTo>
                    <a:pt x="385" y="625"/>
                  </a:lnTo>
                  <a:lnTo>
                    <a:pt x="395" y="669"/>
                  </a:lnTo>
                  <a:lnTo>
                    <a:pt x="429" y="724"/>
                  </a:lnTo>
                  <a:lnTo>
                    <a:pt x="502" y="729"/>
                  </a:lnTo>
                  <a:lnTo>
                    <a:pt x="505" y="714"/>
                  </a:lnTo>
                  <a:lnTo>
                    <a:pt x="523" y="739"/>
                  </a:lnTo>
                  <a:lnTo>
                    <a:pt x="567" y="747"/>
                  </a:lnTo>
                  <a:lnTo>
                    <a:pt x="601" y="747"/>
                  </a:lnTo>
                  <a:lnTo>
                    <a:pt x="603" y="750"/>
                  </a:lnTo>
                  <a:lnTo>
                    <a:pt x="616" y="699"/>
                  </a:lnTo>
                  <a:lnTo>
                    <a:pt x="646" y="699"/>
                  </a:lnTo>
                  <a:lnTo>
                    <a:pt x="661" y="675"/>
                  </a:lnTo>
                  <a:lnTo>
                    <a:pt x="680" y="675"/>
                  </a:lnTo>
                  <a:lnTo>
                    <a:pt x="682" y="637"/>
                  </a:lnTo>
                  <a:lnTo>
                    <a:pt x="693" y="624"/>
                  </a:lnTo>
                  <a:lnTo>
                    <a:pt x="672" y="596"/>
                  </a:lnTo>
                  <a:lnTo>
                    <a:pt x="659" y="611"/>
                  </a:lnTo>
                  <a:lnTo>
                    <a:pt x="627" y="585"/>
                  </a:lnTo>
                  <a:lnTo>
                    <a:pt x="560" y="574"/>
                  </a:lnTo>
                  <a:lnTo>
                    <a:pt x="549" y="536"/>
                  </a:lnTo>
                  <a:lnTo>
                    <a:pt x="530" y="486"/>
                  </a:lnTo>
                  <a:lnTo>
                    <a:pt x="528" y="467"/>
                  </a:lnTo>
                  <a:lnTo>
                    <a:pt x="560" y="441"/>
                  </a:lnTo>
                  <a:lnTo>
                    <a:pt x="590" y="441"/>
                  </a:lnTo>
                  <a:lnTo>
                    <a:pt x="634" y="420"/>
                  </a:lnTo>
                  <a:lnTo>
                    <a:pt x="625" y="387"/>
                  </a:lnTo>
                  <a:lnTo>
                    <a:pt x="637" y="374"/>
                  </a:lnTo>
                  <a:lnTo>
                    <a:pt x="633" y="299"/>
                  </a:lnTo>
                  <a:lnTo>
                    <a:pt x="614" y="273"/>
                  </a:lnTo>
                  <a:lnTo>
                    <a:pt x="614" y="241"/>
                  </a:lnTo>
                  <a:lnTo>
                    <a:pt x="644" y="232"/>
                  </a:lnTo>
                  <a:lnTo>
                    <a:pt x="612" y="222"/>
                  </a:lnTo>
                  <a:lnTo>
                    <a:pt x="610" y="196"/>
                  </a:lnTo>
                  <a:lnTo>
                    <a:pt x="625" y="185"/>
                  </a:lnTo>
                  <a:lnTo>
                    <a:pt x="646" y="164"/>
                  </a:lnTo>
                  <a:lnTo>
                    <a:pt x="622" y="149"/>
                  </a:lnTo>
                  <a:lnTo>
                    <a:pt x="625" y="121"/>
                  </a:lnTo>
                  <a:lnTo>
                    <a:pt x="592" y="119"/>
                  </a:lnTo>
                  <a:lnTo>
                    <a:pt x="607" y="49"/>
                  </a:lnTo>
                  <a:lnTo>
                    <a:pt x="565" y="24"/>
                  </a:lnTo>
                  <a:lnTo>
                    <a:pt x="492" y="26"/>
                  </a:lnTo>
                  <a:lnTo>
                    <a:pt x="492" y="78"/>
                  </a:lnTo>
                  <a:lnTo>
                    <a:pt x="471" y="78"/>
                  </a:lnTo>
                  <a:lnTo>
                    <a:pt x="466" y="55"/>
                  </a:lnTo>
                  <a:lnTo>
                    <a:pt x="435" y="60"/>
                  </a:lnTo>
                  <a:lnTo>
                    <a:pt x="429" y="0"/>
                  </a:lnTo>
                  <a:close/>
                </a:path>
              </a:pathLst>
            </a:custGeom>
            <a:solidFill>
              <a:srgbClr val="FF99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29</a:t>
              </a:r>
            </a:p>
          </xdr:txBody>
        </xdr:sp>
        <xdr:sp macro="" textlink="">
          <xdr:nvSpPr>
            <xdr:cNvPr id="59" name="FR-35">
              <a:hlinkClick r:id="rId51"/>
            </xdr:cNvPr>
            <xdr:cNvSpPr>
              <a:spLocks noChangeArrowheads="1"/>
            </xdr:cNvSpPr>
          </xdr:nvSpPr>
          <xdr:spPr bwMode="auto">
            <a:xfrm>
              <a:off x="2459587" y="2271977"/>
              <a:ext cx="641127" cy="797951"/>
            </a:xfrm>
            <a:custGeom>
              <a:avLst/>
              <a:gdLst>
                <a:gd name="T0" fmla="*/ 162 w 643"/>
                <a:gd name="T1" fmla="*/ 28 h 793"/>
                <a:gd name="T2" fmla="*/ 198 w 643"/>
                <a:gd name="T3" fmla="*/ 116 h 793"/>
                <a:gd name="T4" fmla="*/ 198 w 643"/>
                <a:gd name="T5" fmla="*/ 189 h 793"/>
                <a:gd name="T6" fmla="*/ 145 w 643"/>
                <a:gd name="T7" fmla="*/ 316 h 793"/>
                <a:gd name="T8" fmla="*/ 106 w 643"/>
                <a:gd name="T9" fmla="*/ 324 h 793"/>
                <a:gd name="T10" fmla="*/ 41 w 643"/>
                <a:gd name="T11" fmla="*/ 397 h 793"/>
                <a:gd name="T12" fmla="*/ 30 w 643"/>
                <a:gd name="T13" fmla="*/ 447 h 793"/>
                <a:gd name="T14" fmla="*/ 0 w 643"/>
                <a:gd name="T15" fmla="*/ 507 h 793"/>
                <a:gd name="T16" fmla="*/ 13 w 643"/>
                <a:gd name="T17" fmla="*/ 528 h 793"/>
                <a:gd name="T18" fmla="*/ 82 w 643"/>
                <a:gd name="T19" fmla="*/ 548 h 793"/>
                <a:gd name="T20" fmla="*/ 84 w 643"/>
                <a:gd name="T21" fmla="*/ 613 h 793"/>
                <a:gd name="T22" fmla="*/ 119 w 643"/>
                <a:gd name="T23" fmla="*/ 638 h 793"/>
                <a:gd name="T24" fmla="*/ 99 w 643"/>
                <a:gd name="T25" fmla="*/ 690 h 793"/>
                <a:gd name="T26" fmla="*/ 91 w 643"/>
                <a:gd name="T27" fmla="*/ 709 h 793"/>
                <a:gd name="T28" fmla="*/ 71 w 643"/>
                <a:gd name="T29" fmla="*/ 741 h 793"/>
                <a:gd name="T30" fmla="*/ 151 w 643"/>
                <a:gd name="T31" fmla="*/ 765 h 793"/>
                <a:gd name="T32" fmla="*/ 323 w 643"/>
                <a:gd name="T33" fmla="*/ 728 h 793"/>
                <a:gd name="T34" fmla="*/ 406 w 643"/>
                <a:gd name="T35" fmla="*/ 695 h 793"/>
                <a:gd name="T36" fmla="*/ 448 w 643"/>
                <a:gd name="T37" fmla="*/ 671 h 793"/>
                <a:gd name="T38" fmla="*/ 524 w 643"/>
                <a:gd name="T39" fmla="*/ 716 h 793"/>
                <a:gd name="T40" fmla="*/ 547 w 643"/>
                <a:gd name="T41" fmla="*/ 648 h 793"/>
                <a:gd name="T42" fmla="*/ 599 w 643"/>
                <a:gd name="T43" fmla="*/ 554 h 793"/>
                <a:gd name="T44" fmla="*/ 643 w 643"/>
                <a:gd name="T45" fmla="*/ 489 h 793"/>
                <a:gd name="T46" fmla="*/ 625 w 643"/>
                <a:gd name="T47" fmla="*/ 395 h 793"/>
                <a:gd name="T48" fmla="*/ 617 w 643"/>
                <a:gd name="T49" fmla="*/ 328 h 793"/>
                <a:gd name="T50" fmla="*/ 643 w 643"/>
                <a:gd name="T51" fmla="*/ 249 h 793"/>
                <a:gd name="T52" fmla="*/ 633 w 643"/>
                <a:gd name="T53" fmla="*/ 166 h 793"/>
                <a:gd name="T54" fmla="*/ 581 w 643"/>
                <a:gd name="T55" fmla="*/ 156 h 793"/>
                <a:gd name="T56" fmla="*/ 526 w 643"/>
                <a:gd name="T57" fmla="*/ 168 h 793"/>
                <a:gd name="T58" fmla="*/ 482 w 643"/>
                <a:gd name="T59" fmla="*/ 200 h 793"/>
                <a:gd name="T60" fmla="*/ 417 w 643"/>
                <a:gd name="T61" fmla="*/ 156 h 793"/>
                <a:gd name="T62" fmla="*/ 393 w 643"/>
                <a:gd name="T63" fmla="*/ 73 h 793"/>
                <a:gd name="T64" fmla="*/ 218 w 643"/>
                <a:gd name="T65" fmla="*/ 44 h 793"/>
                <a:gd name="T66" fmla="*/ 187 w 643"/>
                <a:gd name="T67" fmla="*/ 0 h 793"/>
                <a:gd name="T68" fmla="*/ 0 w 643"/>
                <a:gd name="T69" fmla="*/ 0 h 793"/>
                <a:gd name="T70" fmla="*/ 643 w 643"/>
                <a:gd name="T71" fmla="*/ 793 h 7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T68" t="T69" r="T70" b="T71"/>
              <a:pathLst>
                <a:path h="793" w="643">
                  <a:moveTo>
                    <a:pt x="187" y="0"/>
                  </a:moveTo>
                  <a:lnTo>
                    <a:pt x="162" y="28"/>
                  </a:lnTo>
                  <a:lnTo>
                    <a:pt x="177" y="107"/>
                  </a:lnTo>
                  <a:lnTo>
                    <a:pt x="198" y="116"/>
                  </a:lnTo>
                  <a:lnTo>
                    <a:pt x="211" y="141"/>
                  </a:lnTo>
                  <a:lnTo>
                    <a:pt x="198" y="189"/>
                  </a:lnTo>
                  <a:lnTo>
                    <a:pt x="185" y="307"/>
                  </a:lnTo>
                  <a:lnTo>
                    <a:pt x="145" y="316"/>
                  </a:lnTo>
                  <a:lnTo>
                    <a:pt x="125" y="296"/>
                  </a:lnTo>
                  <a:lnTo>
                    <a:pt x="106" y="324"/>
                  </a:lnTo>
                  <a:lnTo>
                    <a:pt x="69" y="337"/>
                  </a:lnTo>
                  <a:lnTo>
                    <a:pt x="41" y="397"/>
                  </a:lnTo>
                  <a:lnTo>
                    <a:pt x="24" y="419"/>
                  </a:lnTo>
                  <a:lnTo>
                    <a:pt x="30" y="447"/>
                  </a:lnTo>
                  <a:lnTo>
                    <a:pt x="20" y="490"/>
                  </a:lnTo>
                  <a:lnTo>
                    <a:pt x="0" y="507"/>
                  </a:lnTo>
                  <a:lnTo>
                    <a:pt x="0" y="524"/>
                  </a:lnTo>
                  <a:lnTo>
                    <a:pt x="13" y="528"/>
                  </a:lnTo>
                  <a:lnTo>
                    <a:pt x="50" y="528"/>
                  </a:lnTo>
                  <a:lnTo>
                    <a:pt x="82" y="548"/>
                  </a:lnTo>
                  <a:lnTo>
                    <a:pt x="104" y="587"/>
                  </a:lnTo>
                  <a:lnTo>
                    <a:pt x="84" y="613"/>
                  </a:lnTo>
                  <a:lnTo>
                    <a:pt x="91" y="638"/>
                  </a:lnTo>
                  <a:lnTo>
                    <a:pt x="119" y="638"/>
                  </a:lnTo>
                  <a:lnTo>
                    <a:pt x="121" y="664"/>
                  </a:lnTo>
                  <a:lnTo>
                    <a:pt x="99" y="690"/>
                  </a:lnTo>
                  <a:lnTo>
                    <a:pt x="76" y="701"/>
                  </a:lnTo>
                  <a:lnTo>
                    <a:pt x="91" y="709"/>
                  </a:lnTo>
                  <a:lnTo>
                    <a:pt x="95" y="722"/>
                  </a:lnTo>
                  <a:lnTo>
                    <a:pt x="71" y="741"/>
                  </a:lnTo>
                  <a:lnTo>
                    <a:pt x="99" y="793"/>
                  </a:lnTo>
                  <a:lnTo>
                    <a:pt x="151" y="765"/>
                  </a:lnTo>
                  <a:lnTo>
                    <a:pt x="312" y="757"/>
                  </a:lnTo>
                  <a:lnTo>
                    <a:pt x="323" y="728"/>
                  </a:lnTo>
                  <a:lnTo>
                    <a:pt x="349" y="703"/>
                  </a:lnTo>
                  <a:lnTo>
                    <a:pt x="406" y="695"/>
                  </a:lnTo>
                  <a:lnTo>
                    <a:pt x="409" y="666"/>
                  </a:lnTo>
                  <a:lnTo>
                    <a:pt x="448" y="671"/>
                  </a:lnTo>
                  <a:lnTo>
                    <a:pt x="471" y="703"/>
                  </a:lnTo>
                  <a:lnTo>
                    <a:pt x="524" y="716"/>
                  </a:lnTo>
                  <a:lnTo>
                    <a:pt x="534" y="695"/>
                  </a:lnTo>
                  <a:lnTo>
                    <a:pt x="547" y="648"/>
                  </a:lnTo>
                  <a:lnTo>
                    <a:pt x="581" y="564"/>
                  </a:lnTo>
                  <a:lnTo>
                    <a:pt x="599" y="554"/>
                  </a:lnTo>
                  <a:lnTo>
                    <a:pt x="643" y="559"/>
                  </a:lnTo>
                  <a:lnTo>
                    <a:pt x="643" y="489"/>
                  </a:lnTo>
                  <a:lnTo>
                    <a:pt x="625" y="471"/>
                  </a:lnTo>
                  <a:lnTo>
                    <a:pt x="625" y="395"/>
                  </a:lnTo>
                  <a:lnTo>
                    <a:pt x="617" y="369"/>
                  </a:lnTo>
                  <a:lnTo>
                    <a:pt x="617" y="328"/>
                  </a:lnTo>
                  <a:lnTo>
                    <a:pt x="643" y="301"/>
                  </a:lnTo>
                  <a:lnTo>
                    <a:pt x="643" y="249"/>
                  </a:lnTo>
                  <a:lnTo>
                    <a:pt x="630" y="239"/>
                  </a:lnTo>
                  <a:lnTo>
                    <a:pt x="633" y="166"/>
                  </a:lnTo>
                  <a:lnTo>
                    <a:pt x="612" y="156"/>
                  </a:lnTo>
                  <a:lnTo>
                    <a:pt x="581" y="156"/>
                  </a:lnTo>
                  <a:lnTo>
                    <a:pt x="555" y="135"/>
                  </a:lnTo>
                  <a:lnTo>
                    <a:pt x="526" y="168"/>
                  </a:lnTo>
                  <a:lnTo>
                    <a:pt x="503" y="171"/>
                  </a:lnTo>
                  <a:lnTo>
                    <a:pt x="482" y="200"/>
                  </a:lnTo>
                  <a:lnTo>
                    <a:pt x="461" y="195"/>
                  </a:lnTo>
                  <a:lnTo>
                    <a:pt x="417" y="156"/>
                  </a:lnTo>
                  <a:lnTo>
                    <a:pt x="401" y="106"/>
                  </a:lnTo>
                  <a:lnTo>
                    <a:pt x="393" y="73"/>
                  </a:lnTo>
                  <a:lnTo>
                    <a:pt x="265" y="73"/>
                  </a:lnTo>
                  <a:lnTo>
                    <a:pt x="218" y="44"/>
                  </a:lnTo>
                  <a:lnTo>
                    <a:pt x="250" y="3"/>
                  </a:lnTo>
                  <a:lnTo>
                    <a:pt x="187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35</a:t>
              </a:r>
            </a:p>
          </xdr:txBody>
        </xdr:sp>
        <xdr:sp macro="" textlink="">
          <xdr:nvSpPr>
            <xdr:cNvPr id="60" name="FR-44">
              <a:hlinkClick r:id="rId52"/>
            </xdr:cNvPr>
            <xdr:cNvSpPr>
              <a:spLocks noChangeArrowheads="1"/>
            </xdr:cNvSpPr>
          </xdr:nvSpPr>
          <xdr:spPr bwMode="auto">
            <a:xfrm>
              <a:off x="2284561" y="2942402"/>
              <a:ext cx="842787" cy="739653"/>
            </a:xfrm>
            <a:custGeom>
              <a:avLst/>
              <a:gdLst>
                <a:gd name="T0" fmla="*/ 581 w 844"/>
                <a:gd name="T1" fmla="*/ 29 h 736"/>
                <a:gd name="T2" fmla="*/ 498 w 844"/>
                <a:gd name="T3" fmla="*/ 62 h 736"/>
                <a:gd name="T4" fmla="*/ 326 w 844"/>
                <a:gd name="T5" fmla="*/ 99 h 736"/>
                <a:gd name="T6" fmla="*/ 256 w 844"/>
                <a:gd name="T7" fmla="*/ 208 h 736"/>
                <a:gd name="T8" fmla="*/ 133 w 844"/>
                <a:gd name="T9" fmla="*/ 263 h 736"/>
                <a:gd name="T10" fmla="*/ 76 w 844"/>
                <a:gd name="T11" fmla="*/ 245 h 736"/>
                <a:gd name="T12" fmla="*/ 42 w 844"/>
                <a:gd name="T13" fmla="*/ 270 h 736"/>
                <a:gd name="T14" fmla="*/ 5 w 844"/>
                <a:gd name="T15" fmla="*/ 324 h 736"/>
                <a:gd name="T16" fmla="*/ 26 w 844"/>
                <a:gd name="T17" fmla="*/ 355 h 736"/>
                <a:gd name="T18" fmla="*/ 29 w 844"/>
                <a:gd name="T19" fmla="*/ 407 h 736"/>
                <a:gd name="T20" fmla="*/ 83 w 844"/>
                <a:gd name="T21" fmla="*/ 397 h 736"/>
                <a:gd name="T22" fmla="*/ 159 w 844"/>
                <a:gd name="T23" fmla="*/ 433 h 736"/>
                <a:gd name="T24" fmla="*/ 237 w 844"/>
                <a:gd name="T25" fmla="*/ 397 h 736"/>
                <a:gd name="T26" fmla="*/ 193 w 844"/>
                <a:gd name="T27" fmla="*/ 446 h 736"/>
                <a:gd name="T28" fmla="*/ 175 w 844"/>
                <a:gd name="T29" fmla="*/ 498 h 736"/>
                <a:gd name="T30" fmla="*/ 149 w 844"/>
                <a:gd name="T31" fmla="*/ 537 h 736"/>
                <a:gd name="T32" fmla="*/ 274 w 844"/>
                <a:gd name="T33" fmla="*/ 590 h 736"/>
                <a:gd name="T34" fmla="*/ 320 w 844"/>
                <a:gd name="T35" fmla="*/ 626 h 736"/>
                <a:gd name="T36" fmla="*/ 375 w 844"/>
                <a:gd name="T37" fmla="*/ 671 h 736"/>
                <a:gd name="T38" fmla="*/ 425 w 844"/>
                <a:gd name="T39" fmla="*/ 716 h 736"/>
                <a:gd name="T40" fmla="*/ 515 w 844"/>
                <a:gd name="T41" fmla="*/ 736 h 736"/>
                <a:gd name="T42" fmla="*/ 515 w 844"/>
                <a:gd name="T43" fmla="*/ 686 h 736"/>
                <a:gd name="T44" fmla="*/ 524 w 844"/>
                <a:gd name="T45" fmla="*/ 607 h 736"/>
                <a:gd name="T46" fmla="*/ 558 w 844"/>
                <a:gd name="T47" fmla="*/ 630 h 736"/>
                <a:gd name="T48" fmla="*/ 567 w 844"/>
                <a:gd name="T49" fmla="*/ 684 h 736"/>
                <a:gd name="T50" fmla="*/ 618 w 844"/>
                <a:gd name="T51" fmla="*/ 628 h 736"/>
                <a:gd name="T52" fmla="*/ 644 w 844"/>
                <a:gd name="T53" fmla="*/ 611 h 736"/>
                <a:gd name="T54" fmla="*/ 674 w 844"/>
                <a:gd name="T55" fmla="*/ 585 h 736"/>
                <a:gd name="T56" fmla="*/ 734 w 844"/>
                <a:gd name="T57" fmla="*/ 621 h 736"/>
                <a:gd name="T58" fmla="*/ 713 w 844"/>
                <a:gd name="T59" fmla="*/ 566 h 736"/>
                <a:gd name="T60" fmla="*/ 687 w 844"/>
                <a:gd name="T61" fmla="*/ 568 h 736"/>
                <a:gd name="T62" fmla="*/ 685 w 844"/>
                <a:gd name="T63" fmla="*/ 551 h 736"/>
                <a:gd name="T64" fmla="*/ 707 w 844"/>
                <a:gd name="T65" fmla="*/ 525 h 736"/>
                <a:gd name="T66" fmla="*/ 709 w 844"/>
                <a:gd name="T67" fmla="*/ 484 h 736"/>
                <a:gd name="T68" fmla="*/ 679 w 844"/>
                <a:gd name="T69" fmla="*/ 447 h 736"/>
                <a:gd name="T70" fmla="*/ 651 w 844"/>
                <a:gd name="T71" fmla="*/ 387 h 736"/>
                <a:gd name="T72" fmla="*/ 735 w 844"/>
                <a:gd name="T73" fmla="*/ 362 h 736"/>
                <a:gd name="T74" fmla="*/ 844 w 844"/>
                <a:gd name="T75" fmla="*/ 346 h 736"/>
                <a:gd name="T76" fmla="*/ 797 w 844"/>
                <a:gd name="T77" fmla="*/ 256 h 736"/>
                <a:gd name="T78" fmla="*/ 737 w 844"/>
                <a:gd name="T79" fmla="*/ 252 h 736"/>
                <a:gd name="T80" fmla="*/ 769 w 844"/>
                <a:gd name="T81" fmla="*/ 183 h 736"/>
                <a:gd name="T82" fmla="*/ 726 w 844"/>
                <a:gd name="T83" fmla="*/ 105 h 736"/>
                <a:gd name="T84" fmla="*/ 698 w 844"/>
                <a:gd name="T85" fmla="*/ 58 h 736"/>
                <a:gd name="T86" fmla="*/ 646 w 844"/>
                <a:gd name="T87" fmla="*/ 37 h 736"/>
                <a:gd name="T88" fmla="*/ 584 w 844"/>
                <a:gd name="T89" fmla="*/ 0 h 736"/>
                <a:gd name="T90" fmla="*/ 0 w 844"/>
                <a:gd name="T91" fmla="*/ 0 h 736"/>
                <a:gd name="T92" fmla="*/ 844 w 844"/>
                <a:gd name="T93" fmla="*/ 736 h 7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T90" t="T91" r="T92" b="T93"/>
              <a:pathLst>
                <a:path h="736" w="844">
                  <a:moveTo>
                    <a:pt x="584" y="0"/>
                  </a:moveTo>
                  <a:lnTo>
                    <a:pt x="581" y="29"/>
                  </a:lnTo>
                  <a:lnTo>
                    <a:pt x="524" y="37"/>
                  </a:lnTo>
                  <a:lnTo>
                    <a:pt x="498" y="62"/>
                  </a:lnTo>
                  <a:lnTo>
                    <a:pt x="487" y="91"/>
                  </a:lnTo>
                  <a:lnTo>
                    <a:pt x="326" y="99"/>
                  </a:lnTo>
                  <a:lnTo>
                    <a:pt x="258" y="135"/>
                  </a:lnTo>
                  <a:lnTo>
                    <a:pt x="256" y="208"/>
                  </a:lnTo>
                  <a:lnTo>
                    <a:pt x="183" y="237"/>
                  </a:lnTo>
                  <a:lnTo>
                    <a:pt x="133" y="263"/>
                  </a:lnTo>
                  <a:lnTo>
                    <a:pt x="92" y="263"/>
                  </a:lnTo>
                  <a:lnTo>
                    <a:pt x="76" y="245"/>
                  </a:lnTo>
                  <a:lnTo>
                    <a:pt x="53" y="268"/>
                  </a:lnTo>
                  <a:lnTo>
                    <a:pt x="42" y="270"/>
                  </a:lnTo>
                  <a:lnTo>
                    <a:pt x="55" y="280"/>
                  </a:lnTo>
                  <a:lnTo>
                    <a:pt x="5" y="324"/>
                  </a:lnTo>
                  <a:lnTo>
                    <a:pt x="16" y="334"/>
                  </a:lnTo>
                  <a:lnTo>
                    <a:pt x="26" y="355"/>
                  </a:lnTo>
                  <a:lnTo>
                    <a:pt x="0" y="392"/>
                  </a:lnTo>
                  <a:lnTo>
                    <a:pt x="29" y="407"/>
                  </a:lnTo>
                  <a:lnTo>
                    <a:pt x="78" y="417"/>
                  </a:lnTo>
                  <a:lnTo>
                    <a:pt x="83" y="397"/>
                  </a:lnTo>
                  <a:lnTo>
                    <a:pt x="112" y="433"/>
                  </a:lnTo>
                  <a:lnTo>
                    <a:pt x="159" y="433"/>
                  </a:lnTo>
                  <a:lnTo>
                    <a:pt x="193" y="397"/>
                  </a:lnTo>
                  <a:lnTo>
                    <a:pt x="237" y="397"/>
                  </a:lnTo>
                  <a:lnTo>
                    <a:pt x="190" y="420"/>
                  </a:lnTo>
                  <a:lnTo>
                    <a:pt x="193" y="446"/>
                  </a:lnTo>
                  <a:lnTo>
                    <a:pt x="203" y="470"/>
                  </a:lnTo>
                  <a:lnTo>
                    <a:pt x="175" y="498"/>
                  </a:lnTo>
                  <a:lnTo>
                    <a:pt x="143" y="498"/>
                  </a:lnTo>
                  <a:lnTo>
                    <a:pt x="149" y="537"/>
                  </a:lnTo>
                  <a:lnTo>
                    <a:pt x="206" y="527"/>
                  </a:lnTo>
                  <a:lnTo>
                    <a:pt x="274" y="590"/>
                  </a:lnTo>
                  <a:lnTo>
                    <a:pt x="270" y="594"/>
                  </a:lnTo>
                  <a:lnTo>
                    <a:pt x="320" y="626"/>
                  </a:lnTo>
                  <a:lnTo>
                    <a:pt x="330" y="652"/>
                  </a:lnTo>
                  <a:lnTo>
                    <a:pt x="375" y="671"/>
                  </a:lnTo>
                  <a:lnTo>
                    <a:pt x="410" y="675"/>
                  </a:lnTo>
                  <a:lnTo>
                    <a:pt x="425" y="716"/>
                  </a:lnTo>
                  <a:lnTo>
                    <a:pt x="479" y="729"/>
                  </a:lnTo>
                  <a:lnTo>
                    <a:pt x="515" y="736"/>
                  </a:lnTo>
                  <a:lnTo>
                    <a:pt x="535" y="714"/>
                  </a:lnTo>
                  <a:lnTo>
                    <a:pt x="515" y="686"/>
                  </a:lnTo>
                  <a:lnTo>
                    <a:pt x="507" y="626"/>
                  </a:lnTo>
                  <a:lnTo>
                    <a:pt x="524" y="607"/>
                  </a:lnTo>
                  <a:lnTo>
                    <a:pt x="547" y="607"/>
                  </a:lnTo>
                  <a:lnTo>
                    <a:pt x="558" y="630"/>
                  </a:lnTo>
                  <a:lnTo>
                    <a:pt x="552" y="673"/>
                  </a:lnTo>
                  <a:lnTo>
                    <a:pt x="567" y="684"/>
                  </a:lnTo>
                  <a:lnTo>
                    <a:pt x="605" y="671"/>
                  </a:lnTo>
                  <a:lnTo>
                    <a:pt x="618" y="628"/>
                  </a:lnTo>
                  <a:lnTo>
                    <a:pt x="601" y="611"/>
                  </a:lnTo>
                  <a:lnTo>
                    <a:pt x="644" y="611"/>
                  </a:lnTo>
                  <a:lnTo>
                    <a:pt x="659" y="583"/>
                  </a:lnTo>
                  <a:lnTo>
                    <a:pt x="674" y="585"/>
                  </a:lnTo>
                  <a:lnTo>
                    <a:pt x="709" y="617"/>
                  </a:lnTo>
                  <a:lnTo>
                    <a:pt x="734" y="621"/>
                  </a:lnTo>
                  <a:lnTo>
                    <a:pt x="735" y="594"/>
                  </a:lnTo>
                  <a:lnTo>
                    <a:pt x="713" y="566"/>
                  </a:lnTo>
                  <a:lnTo>
                    <a:pt x="694" y="566"/>
                  </a:lnTo>
                  <a:lnTo>
                    <a:pt x="687" y="568"/>
                  </a:lnTo>
                  <a:lnTo>
                    <a:pt x="674" y="562"/>
                  </a:lnTo>
                  <a:lnTo>
                    <a:pt x="685" y="551"/>
                  </a:lnTo>
                  <a:lnTo>
                    <a:pt x="685" y="531"/>
                  </a:lnTo>
                  <a:lnTo>
                    <a:pt x="707" y="525"/>
                  </a:lnTo>
                  <a:lnTo>
                    <a:pt x="720" y="495"/>
                  </a:lnTo>
                  <a:lnTo>
                    <a:pt x="709" y="484"/>
                  </a:lnTo>
                  <a:lnTo>
                    <a:pt x="707" y="447"/>
                  </a:lnTo>
                  <a:lnTo>
                    <a:pt x="679" y="447"/>
                  </a:lnTo>
                  <a:lnTo>
                    <a:pt x="651" y="413"/>
                  </a:lnTo>
                  <a:lnTo>
                    <a:pt x="651" y="387"/>
                  </a:lnTo>
                  <a:lnTo>
                    <a:pt x="681" y="372"/>
                  </a:lnTo>
                  <a:lnTo>
                    <a:pt x="735" y="362"/>
                  </a:lnTo>
                  <a:lnTo>
                    <a:pt x="818" y="364"/>
                  </a:lnTo>
                  <a:lnTo>
                    <a:pt x="844" y="346"/>
                  </a:lnTo>
                  <a:lnTo>
                    <a:pt x="835" y="292"/>
                  </a:lnTo>
                  <a:lnTo>
                    <a:pt x="797" y="256"/>
                  </a:lnTo>
                  <a:lnTo>
                    <a:pt x="750" y="262"/>
                  </a:lnTo>
                  <a:lnTo>
                    <a:pt x="737" y="252"/>
                  </a:lnTo>
                  <a:lnTo>
                    <a:pt x="735" y="213"/>
                  </a:lnTo>
                  <a:lnTo>
                    <a:pt x="769" y="183"/>
                  </a:lnTo>
                  <a:lnTo>
                    <a:pt x="743" y="151"/>
                  </a:lnTo>
                  <a:lnTo>
                    <a:pt x="726" y="105"/>
                  </a:lnTo>
                  <a:lnTo>
                    <a:pt x="698" y="88"/>
                  </a:lnTo>
                  <a:lnTo>
                    <a:pt x="698" y="58"/>
                  </a:lnTo>
                  <a:lnTo>
                    <a:pt x="695" y="49"/>
                  </a:lnTo>
                  <a:lnTo>
                    <a:pt x="646" y="37"/>
                  </a:lnTo>
                  <a:lnTo>
                    <a:pt x="623" y="5"/>
                  </a:lnTo>
                  <a:lnTo>
                    <a:pt x="584" y="0"/>
                  </a:lnTo>
                  <a:close/>
                </a:path>
              </a:pathLst>
            </a:custGeom>
            <a:solidFill>
              <a:srgbClr val="0DCE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44</a:t>
              </a:r>
            </a:p>
          </xdr:txBody>
        </xdr:sp>
        <xdr:sp macro="" textlink="">
          <xdr:nvSpPr>
            <xdr:cNvPr id="61" name="FR-49">
              <a:hlinkClick r:id="rId53"/>
            </xdr:cNvPr>
            <xdr:cNvSpPr>
              <a:spLocks noChangeArrowheads="1"/>
            </xdr:cNvSpPr>
          </xdr:nvSpPr>
          <xdr:spPr bwMode="auto">
            <a:xfrm>
              <a:off x="2935200" y="2980660"/>
              <a:ext cx="789518" cy="630345"/>
            </a:xfrm>
            <a:custGeom>
              <a:avLst/>
              <a:gdLst>
                <a:gd name="T0" fmla="*/ 48 w 792"/>
                <a:gd name="T1" fmla="*/ 12 h 627"/>
                <a:gd name="T2" fmla="*/ 47 w 792"/>
                <a:gd name="T3" fmla="*/ 20 h 627"/>
                <a:gd name="T4" fmla="*/ 75 w 792"/>
                <a:gd name="T5" fmla="*/ 67 h 627"/>
                <a:gd name="T6" fmla="*/ 118 w 792"/>
                <a:gd name="T7" fmla="*/ 145 h 627"/>
                <a:gd name="T8" fmla="*/ 86 w 792"/>
                <a:gd name="T9" fmla="*/ 214 h 627"/>
                <a:gd name="T10" fmla="*/ 146 w 792"/>
                <a:gd name="T11" fmla="*/ 218 h 627"/>
                <a:gd name="T12" fmla="*/ 193 w 792"/>
                <a:gd name="T13" fmla="*/ 308 h 627"/>
                <a:gd name="T14" fmla="*/ 84 w 792"/>
                <a:gd name="T15" fmla="*/ 324 h 627"/>
                <a:gd name="T16" fmla="*/ 0 w 792"/>
                <a:gd name="T17" fmla="*/ 349 h 627"/>
                <a:gd name="T18" fmla="*/ 28 w 792"/>
                <a:gd name="T19" fmla="*/ 409 h 627"/>
                <a:gd name="T20" fmla="*/ 58 w 792"/>
                <a:gd name="T21" fmla="*/ 446 h 627"/>
                <a:gd name="T22" fmla="*/ 56 w 792"/>
                <a:gd name="T23" fmla="*/ 487 h 627"/>
                <a:gd name="T24" fmla="*/ 34 w 792"/>
                <a:gd name="T25" fmla="*/ 513 h 627"/>
                <a:gd name="T26" fmla="*/ 36 w 792"/>
                <a:gd name="T27" fmla="*/ 530 h 627"/>
                <a:gd name="T28" fmla="*/ 62 w 792"/>
                <a:gd name="T29" fmla="*/ 528 h 627"/>
                <a:gd name="T30" fmla="*/ 83 w 792"/>
                <a:gd name="T31" fmla="*/ 583 h 627"/>
                <a:gd name="T32" fmla="*/ 109 w 792"/>
                <a:gd name="T33" fmla="*/ 597 h 627"/>
                <a:gd name="T34" fmla="*/ 211 w 792"/>
                <a:gd name="T35" fmla="*/ 627 h 627"/>
                <a:gd name="T36" fmla="*/ 342 w 792"/>
                <a:gd name="T37" fmla="*/ 624 h 627"/>
                <a:gd name="T38" fmla="*/ 378 w 792"/>
                <a:gd name="T39" fmla="*/ 564 h 627"/>
                <a:gd name="T40" fmla="*/ 514 w 792"/>
                <a:gd name="T41" fmla="*/ 545 h 627"/>
                <a:gd name="T42" fmla="*/ 592 w 792"/>
                <a:gd name="T43" fmla="*/ 561 h 627"/>
                <a:gd name="T44" fmla="*/ 628 w 792"/>
                <a:gd name="T45" fmla="*/ 545 h 627"/>
                <a:gd name="T46" fmla="*/ 698 w 792"/>
                <a:gd name="T47" fmla="*/ 493 h 627"/>
                <a:gd name="T48" fmla="*/ 769 w 792"/>
                <a:gd name="T49" fmla="*/ 337 h 627"/>
                <a:gd name="T50" fmla="*/ 792 w 792"/>
                <a:gd name="T51" fmla="*/ 246 h 627"/>
                <a:gd name="T52" fmla="*/ 779 w 792"/>
                <a:gd name="T53" fmla="*/ 214 h 627"/>
                <a:gd name="T54" fmla="*/ 752 w 792"/>
                <a:gd name="T55" fmla="*/ 184 h 627"/>
                <a:gd name="T56" fmla="*/ 541 w 792"/>
                <a:gd name="T57" fmla="*/ 87 h 627"/>
                <a:gd name="T58" fmla="*/ 503 w 792"/>
                <a:gd name="T59" fmla="*/ 59 h 627"/>
                <a:gd name="T60" fmla="*/ 454 w 792"/>
                <a:gd name="T61" fmla="*/ 39 h 627"/>
                <a:gd name="T62" fmla="*/ 376 w 792"/>
                <a:gd name="T63" fmla="*/ 54 h 627"/>
                <a:gd name="T64" fmla="*/ 277 w 792"/>
                <a:gd name="T65" fmla="*/ 39 h 627"/>
                <a:gd name="T66" fmla="*/ 182 w 792"/>
                <a:gd name="T67" fmla="*/ 37 h 627"/>
                <a:gd name="T68" fmla="*/ 101 w 792"/>
                <a:gd name="T69" fmla="*/ 9 h 627"/>
                <a:gd name="T70" fmla="*/ 0 w 792"/>
                <a:gd name="T71" fmla="*/ 0 h 627"/>
                <a:gd name="T72" fmla="*/ 792 w 792"/>
                <a:gd name="T73" fmla="*/ 627 h 6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</a:cxnLst>
              <a:rect l="T70" t="T71" r="T72" b="T73"/>
              <a:pathLst>
                <a:path h="627" w="792">
                  <a:moveTo>
                    <a:pt x="54" y="0"/>
                  </a:moveTo>
                  <a:lnTo>
                    <a:pt x="48" y="12"/>
                  </a:lnTo>
                  <a:lnTo>
                    <a:pt x="44" y="11"/>
                  </a:lnTo>
                  <a:lnTo>
                    <a:pt x="47" y="20"/>
                  </a:lnTo>
                  <a:lnTo>
                    <a:pt x="47" y="50"/>
                  </a:lnTo>
                  <a:lnTo>
                    <a:pt x="75" y="67"/>
                  </a:lnTo>
                  <a:lnTo>
                    <a:pt x="92" y="113"/>
                  </a:lnTo>
                  <a:lnTo>
                    <a:pt x="118" y="145"/>
                  </a:lnTo>
                  <a:lnTo>
                    <a:pt x="84" y="175"/>
                  </a:lnTo>
                  <a:lnTo>
                    <a:pt x="86" y="214"/>
                  </a:lnTo>
                  <a:lnTo>
                    <a:pt x="99" y="224"/>
                  </a:lnTo>
                  <a:lnTo>
                    <a:pt x="146" y="218"/>
                  </a:lnTo>
                  <a:lnTo>
                    <a:pt x="184" y="254"/>
                  </a:lnTo>
                  <a:lnTo>
                    <a:pt x="193" y="308"/>
                  </a:lnTo>
                  <a:lnTo>
                    <a:pt x="167" y="326"/>
                  </a:lnTo>
                  <a:lnTo>
                    <a:pt x="84" y="324"/>
                  </a:lnTo>
                  <a:lnTo>
                    <a:pt x="30" y="334"/>
                  </a:lnTo>
                  <a:lnTo>
                    <a:pt x="0" y="349"/>
                  </a:lnTo>
                  <a:lnTo>
                    <a:pt x="0" y="375"/>
                  </a:lnTo>
                  <a:lnTo>
                    <a:pt x="28" y="409"/>
                  </a:lnTo>
                  <a:lnTo>
                    <a:pt x="56" y="409"/>
                  </a:lnTo>
                  <a:lnTo>
                    <a:pt x="58" y="446"/>
                  </a:lnTo>
                  <a:lnTo>
                    <a:pt x="69" y="457"/>
                  </a:lnTo>
                  <a:lnTo>
                    <a:pt x="56" y="487"/>
                  </a:lnTo>
                  <a:lnTo>
                    <a:pt x="34" y="493"/>
                  </a:lnTo>
                  <a:lnTo>
                    <a:pt x="34" y="513"/>
                  </a:lnTo>
                  <a:lnTo>
                    <a:pt x="23" y="524"/>
                  </a:lnTo>
                  <a:lnTo>
                    <a:pt x="36" y="530"/>
                  </a:lnTo>
                  <a:lnTo>
                    <a:pt x="43" y="528"/>
                  </a:lnTo>
                  <a:lnTo>
                    <a:pt x="62" y="528"/>
                  </a:lnTo>
                  <a:lnTo>
                    <a:pt x="84" y="556"/>
                  </a:lnTo>
                  <a:lnTo>
                    <a:pt x="83" y="583"/>
                  </a:lnTo>
                  <a:lnTo>
                    <a:pt x="88" y="584"/>
                  </a:lnTo>
                  <a:lnTo>
                    <a:pt x="109" y="597"/>
                  </a:lnTo>
                  <a:lnTo>
                    <a:pt x="176" y="597"/>
                  </a:lnTo>
                  <a:lnTo>
                    <a:pt x="211" y="627"/>
                  </a:lnTo>
                  <a:lnTo>
                    <a:pt x="261" y="605"/>
                  </a:lnTo>
                  <a:lnTo>
                    <a:pt x="342" y="624"/>
                  </a:lnTo>
                  <a:lnTo>
                    <a:pt x="378" y="600"/>
                  </a:lnTo>
                  <a:lnTo>
                    <a:pt x="378" y="564"/>
                  </a:lnTo>
                  <a:lnTo>
                    <a:pt x="449" y="558"/>
                  </a:lnTo>
                  <a:lnTo>
                    <a:pt x="514" y="545"/>
                  </a:lnTo>
                  <a:lnTo>
                    <a:pt x="584" y="543"/>
                  </a:lnTo>
                  <a:lnTo>
                    <a:pt x="592" y="561"/>
                  </a:lnTo>
                  <a:lnTo>
                    <a:pt x="610" y="577"/>
                  </a:lnTo>
                  <a:lnTo>
                    <a:pt x="628" y="545"/>
                  </a:lnTo>
                  <a:lnTo>
                    <a:pt x="678" y="493"/>
                  </a:lnTo>
                  <a:lnTo>
                    <a:pt x="698" y="493"/>
                  </a:lnTo>
                  <a:lnTo>
                    <a:pt x="727" y="387"/>
                  </a:lnTo>
                  <a:lnTo>
                    <a:pt x="769" y="337"/>
                  </a:lnTo>
                  <a:lnTo>
                    <a:pt x="766" y="280"/>
                  </a:lnTo>
                  <a:lnTo>
                    <a:pt x="792" y="246"/>
                  </a:lnTo>
                  <a:lnTo>
                    <a:pt x="792" y="230"/>
                  </a:lnTo>
                  <a:lnTo>
                    <a:pt x="779" y="214"/>
                  </a:lnTo>
                  <a:lnTo>
                    <a:pt x="788" y="197"/>
                  </a:lnTo>
                  <a:lnTo>
                    <a:pt x="752" y="184"/>
                  </a:lnTo>
                  <a:lnTo>
                    <a:pt x="643" y="117"/>
                  </a:lnTo>
                  <a:lnTo>
                    <a:pt x="541" y="87"/>
                  </a:lnTo>
                  <a:lnTo>
                    <a:pt x="503" y="85"/>
                  </a:lnTo>
                  <a:lnTo>
                    <a:pt x="503" y="59"/>
                  </a:lnTo>
                  <a:lnTo>
                    <a:pt x="479" y="39"/>
                  </a:lnTo>
                  <a:lnTo>
                    <a:pt x="454" y="39"/>
                  </a:lnTo>
                  <a:lnTo>
                    <a:pt x="406" y="24"/>
                  </a:lnTo>
                  <a:lnTo>
                    <a:pt x="376" y="54"/>
                  </a:lnTo>
                  <a:lnTo>
                    <a:pt x="307" y="57"/>
                  </a:lnTo>
                  <a:lnTo>
                    <a:pt x="277" y="39"/>
                  </a:lnTo>
                  <a:lnTo>
                    <a:pt x="200" y="16"/>
                  </a:lnTo>
                  <a:lnTo>
                    <a:pt x="182" y="37"/>
                  </a:lnTo>
                  <a:lnTo>
                    <a:pt x="139" y="9"/>
                  </a:lnTo>
                  <a:lnTo>
                    <a:pt x="101" y="9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49</a:t>
              </a:r>
            </a:p>
          </xdr:txBody>
        </xdr:sp>
        <xdr:sp macro="" textlink="">
          <xdr:nvSpPr>
            <xdr:cNvPr id="62" name="FR-72">
              <a:hlinkClick r:id="rId54"/>
            </xdr:cNvPr>
            <xdr:cNvSpPr>
              <a:spLocks noChangeArrowheads="1"/>
            </xdr:cNvSpPr>
          </xdr:nvSpPr>
          <xdr:spPr bwMode="auto">
            <a:xfrm>
              <a:off x="3412716" y="2486950"/>
              <a:ext cx="660151" cy="694108"/>
            </a:xfrm>
            <a:custGeom>
              <a:avLst/>
              <a:gdLst>
                <a:gd name="T0" fmla="*/ 381 w 662"/>
                <a:gd name="T1" fmla="*/ 0 h 690"/>
                <a:gd name="T2" fmla="*/ 311 w 662"/>
                <a:gd name="T3" fmla="*/ 3 h 690"/>
                <a:gd name="T4" fmla="*/ 240 w 662"/>
                <a:gd name="T5" fmla="*/ 68 h 690"/>
                <a:gd name="T6" fmla="*/ 204 w 662"/>
                <a:gd name="T7" fmla="*/ 65 h 690"/>
                <a:gd name="T8" fmla="*/ 155 w 662"/>
                <a:gd name="T9" fmla="*/ 81 h 690"/>
                <a:gd name="T10" fmla="*/ 140 w 662"/>
                <a:gd name="T11" fmla="*/ 107 h 690"/>
                <a:gd name="T12" fmla="*/ 133 w 662"/>
                <a:gd name="T13" fmla="*/ 163 h 690"/>
                <a:gd name="T14" fmla="*/ 138 w 662"/>
                <a:gd name="T15" fmla="*/ 197 h 690"/>
                <a:gd name="T16" fmla="*/ 99 w 662"/>
                <a:gd name="T17" fmla="*/ 230 h 690"/>
                <a:gd name="T18" fmla="*/ 88 w 662"/>
                <a:gd name="T19" fmla="*/ 251 h 690"/>
                <a:gd name="T20" fmla="*/ 97 w 662"/>
                <a:gd name="T21" fmla="*/ 270 h 690"/>
                <a:gd name="T22" fmla="*/ 86 w 662"/>
                <a:gd name="T23" fmla="*/ 296 h 690"/>
                <a:gd name="T24" fmla="*/ 90 w 662"/>
                <a:gd name="T25" fmla="*/ 307 h 690"/>
                <a:gd name="T26" fmla="*/ 47 w 662"/>
                <a:gd name="T27" fmla="*/ 311 h 690"/>
                <a:gd name="T28" fmla="*/ 41 w 662"/>
                <a:gd name="T29" fmla="*/ 330 h 690"/>
                <a:gd name="T30" fmla="*/ 60 w 662"/>
                <a:gd name="T31" fmla="*/ 378 h 690"/>
                <a:gd name="T32" fmla="*/ 58 w 662"/>
                <a:gd name="T33" fmla="*/ 391 h 690"/>
                <a:gd name="T34" fmla="*/ 41 w 662"/>
                <a:gd name="T35" fmla="*/ 406 h 690"/>
                <a:gd name="T36" fmla="*/ 5 w 662"/>
                <a:gd name="T37" fmla="*/ 408 h 690"/>
                <a:gd name="T38" fmla="*/ 0 w 662"/>
                <a:gd name="T39" fmla="*/ 421 h 690"/>
                <a:gd name="T40" fmla="*/ 9 w 662"/>
                <a:gd name="T41" fmla="*/ 434 h 690"/>
                <a:gd name="T42" fmla="*/ 9 w 662"/>
                <a:gd name="T43" fmla="*/ 511 h 690"/>
                <a:gd name="T44" fmla="*/ 0 w 662"/>
                <a:gd name="T45" fmla="*/ 531 h 690"/>
                <a:gd name="T46" fmla="*/ 24 w 662"/>
                <a:gd name="T47" fmla="*/ 550 h 690"/>
                <a:gd name="T48" fmla="*/ 24 w 662"/>
                <a:gd name="T49" fmla="*/ 576 h 690"/>
                <a:gd name="T50" fmla="*/ 62 w 662"/>
                <a:gd name="T51" fmla="*/ 578 h 690"/>
                <a:gd name="T52" fmla="*/ 164 w 662"/>
                <a:gd name="T53" fmla="*/ 608 h 690"/>
                <a:gd name="T54" fmla="*/ 273 w 662"/>
                <a:gd name="T55" fmla="*/ 675 h 690"/>
                <a:gd name="T56" fmla="*/ 309 w 662"/>
                <a:gd name="T57" fmla="*/ 688 h 690"/>
                <a:gd name="T58" fmla="*/ 326 w 662"/>
                <a:gd name="T59" fmla="*/ 653 h 690"/>
                <a:gd name="T60" fmla="*/ 378 w 662"/>
                <a:gd name="T61" fmla="*/ 690 h 690"/>
                <a:gd name="T62" fmla="*/ 407 w 662"/>
                <a:gd name="T63" fmla="*/ 690 h 690"/>
                <a:gd name="T64" fmla="*/ 391 w 662"/>
                <a:gd name="T65" fmla="*/ 638 h 690"/>
                <a:gd name="T66" fmla="*/ 423 w 662"/>
                <a:gd name="T67" fmla="*/ 659 h 690"/>
                <a:gd name="T68" fmla="*/ 441 w 662"/>
                <a:gd name="T69" fmla="*/ 633 h 690"/>
                <a:gd name="T70" fmla="*/ 516 w 662"/>
                <a:gd name="T71" fmla="*/ 612 h 690"/>
                <a:gd name="T72" fmla="*/ 503 w 662"/>
                <a:gd name="T73" fmla="*/ 580 h 690"/>
                <a:gd name="T74" fmla="*/ 522 w 662"/>
                <a:gd name="T75" fmla="*/ 557 h 690"/>
                <a:gd name="T76" fmla="*/ 561 w 662"/>
                <a:gd name="T77" fmla="*/ 542 h 690"/>
                <a:gd name="T78" fmla="*/ 597 w 662"/>
                <a:gd name="T79" fmla="*/ 495 h 690"/>
                <a:gd name="T80" fmla="*/ 597 w 662"/>
                <a:gd name="T81" fmla="*/ 445 h 690"/>
                <a:gd name="T82" fmla="*/ 623 w 662"/>
                <a:gd name="T83" fmla="*/ 445 h 690"/>
                <a:gd name="T84" fmla="*/ 634 w 662"/>
                <a:gd name="T85" fmla="*/ 409 h 690"/>
                <a:gd name="T86" fmla="*/ 636 w 662"/>
                <a:gd name="T87" fmla="*/ 354 h 690"/>
                <a:gd name="T88" fmla="*/ 610 w 662"/>
                <a:gd name="T89" fmla="*/ 330 h 690"/>
                <a:gd name="T90" fmla="*/ 631 w 662"/>
                <a:gd name="T91" fmla="*/ 294 h 690"/>
                <a:gd name="T92" fmla="*/ 662 w 662"/>
                <a:gd name="T93" fmla="*/ 255 h 690"/>
                <a:gd name="T94" fmla="*/ 626 w 662"/>
                <a:gd name="T95" fmla="*/ 229 h 690"/>
                <a:gd name="T96" fmla="*/ 592 w 662"/>
                <a:gd name="T97" fmla="*/ 224 h 690"/>
                <a:gd name="T98" fmla="*/ 555 w 662"/>
                <a:gd name="T99" fmla="*/ 169 h 690"/>
                <a:gd name="T100" fmla="*/ 545 w 662"/>
                <a:gd name="T101" fmla="*/ 169 h 690"/>
                <a:gd name="T102" fmla="*/ 542 w 662"/>
                <a:gd name="T103" fmla="*/ 195 h 690"/>
                <a:gd name="T104" fmla="*/ 540 w 662"/>
                <a:gd name="T105" fmla="*/ 177 h 690"/>
                <a:gd name="T106" fmla="*/ 485 w 662"/>
                <a:gd name="T107" fmla="*/ 177 h 690"/>
                <a:gd name="T108" fmla="*/ 459 w 662"/>
                <a:gd name="T109" fmla="*/ 138 h 690"/>
                <a:gd name="T110" fmla="*/ 415 w 662"/>
                <a:gd name="T111" fmla="*/ 122 h 690"/>
                <a:gd name="T112" fmla="*/ 402 w 662"/>
                <a:gd name="T113" fmla="*/ 28 h 690"/>
                <a:gd name="T114" fmla="*/ 381 w 662"/>
                <a:gd name="T115" fmla="*/ 0 h 690"/>
                <a:gd name="T116" fmla="*/ 0 w 662"/>
                <a:gd name="T117" fmla="*/ 0 h 690"/>
                <a:gd name="T118" fmla="*/ 662 w 662"/>
                <a:gd name="T119" fmla="*/ 690 h 6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T116" t="T117" r="T118" b="T119"/>
              <a:pathLst>
                <a:path h="690" w="662">
                  <a:moveTo>
                    <a:pt x="381" y="0"/>
                  </a:moveTo>
                  <a:lnTo>
                    <a:pt x="311" y="3"/>
                  </a:lnTo>
                  <a:lnTo>
                    <a:pt x="240" y="68"/>
                  </a:lnTo>
                  <a:lnTo>
                    <a:pt x="204" y="65"/>
                  </a:lnTo>
                  <a:lnTo>
                    <a:pt x="155" y="81"/>
                  </a:lnTo>
                  <a:lnTo>
                    <a:pt x="140" y="107"/>
                  </a:lnTo>
                  <a:lnTo>
                    <a:pt x="133" y="163"/>
                  </a:lnTo>
                  <a:lnTo>
                    <a:pt x="138" y="197"/>
                  </a:lnTo>
                  <a:lnTo>
                    <a:pt x="99" y="230"/>
                  </a:lnTo>
                  <a:lnTo>
                    <a:pt x="88" y="251"/>
                  </a:lnTo>
                  <a:lnTo>
                    <a:pt x="97" y="270"/>
                  </a:lnTo>
                  <a:lnTo>
                    <a:pt x="86" y="296"/>
                  </a:lnTo>
                  <a:lnTo>
                    <a:pt x="90" y="307"/>
                  </a:lnTo>
                  <a:lnTo>
                    <a:pt x="47" y="311"/>
                  </a:lnTo>
                  <a:lnTo>
                    <a:pt x="41" y="330"/>
                  </a:lnTo>
                  <a:lnTo>
                    <a:pt x="60" y="378"/>
                  </a:lnTo>
                  <a:lnTo>
                    <a:pt x="58" y="391"/>
                  </a:lnTo>
                  <a:lnTo>
                    <a:pt x="41" y="406"/>
                  </a:lnTo>
                  <a:lnTo>
                    <a:pt x="5" y="408"/>
                  </a:lnTo>
                  <a:lnTo>
                    <a:pt x="0" y="421"/>
                  </a:lnTo>
                  <a:lnTo>
                    <a:pt x="9" y="434"/>
                  </a:lnTo>
                  <a:lnTo>
                    <a:pt x="9" y="511"/>
                  </a:lnTo>
                  <a:lnTo>
                    <a:pt x="0" y="531"/>
                  </a:lnTo>
                  <a:lnTo>
                    <a:pt x="24" y="550"/>
                  </a:lnTo>
                  <a:lnTo>
                    <a:pt x="24" y="576"/>
                  </a:lnTo>
                  <a:lnTo>
                    <a:pt x="62" y="578"/>
                  </a:lnTo>
                  <a:lnTo>
                    <a:pt x="164" y="608"/>
                  </a:lnTo>
                  <a:lnTo>
                    <a:pt x="273" y="675"/>
                  </a:lnTo>
                  <a:lnTo>
                    <a:pt x="309" y="688"/>
                  </a:lnTo>
                  <a:lnTo>
                    <a:pt x="326" y="653"/>
                  </a:lnTo>
                  <a:lnTo>
                    <a:pt x="378" y="690"/>
                  </a:lnTo>
                  <a:lnTo>
                    <a:pt x="407" y="690"/>
                  </a:lnTo>
                  <a:lnTo>
                    <a:pt x="391" y="638"/>
                  </a:lnTo>
                  <a:lnTo>
                    <a:pt x="423" y="659"/>
                  </a:lnTo>
                  <a:lnTo>
                    <a:pt x="441" y="633"/>
                  </a:lnTo>
                  <a:lnTo>
                    <a:pt x="516" y="612"/>
                  </a:lnTo>
                  <a:lnTo>
                    <a:pt x="503" y="580"/>
                  </a:lnTo>
                  <a:lnTo>
                    <a:pt x="522" y="557"/>
                  </a:lnTo>
                  <a:lnTo>
                    <a:pt x="561" y="542"/>
                  </a:lnTo>
                  <a:lnTo>
                    <a:pt x="597" y="495"/>
                  </a:lnTo>
                  <a:lnTo>
                    <a:pt x="597" y="445"/>
                  </a:lnTo>
                  <a:lnTo>
                    <a:pt x="623" y="445"/>
                  </a:lnTo>
                  <a:lnTo>
                    <a:pt x="634" y="409"/>
                  </a:lnTo>
                  <a:lnTo>
                    <a:pt x="636" y="354"/>
                  </a:lnTo>
                  <a:lnTo>
                    <a:pt x="610" y="330"/>
                  </a:lnTo>
                  <a:lnTo>
                    <a:pt x="631" y="294"/>
                  </a:lnTo>
                  <a:lnTo>
                    <a:pt x="662" y="255"/>
                  </a:lnTo>
                  <a:lnTo>
                    <a:pt x="626" y="229"/>
                  </a:lnTo>
                  <a:lnTo>
                    <a:pt x="592" y="224"/>
                  </a:lnTo>
                  <a:lnTo>
                    <a:pt x="555" y="169"/>
                  </a:lnTo>
                  <a:lnTo>
                    <a:pt x="545" y="169"/>
                  </a:lnTo>
                  <a:lnTo>
                    <a:pt x="542" y="195"/>
                  </a:lnTo>
                  <a:lnTo>
                    <a:pt x="540" y="177"/>
                  </a:lnTo>
                  <a:lnTo>
                    <a:pt x="485" y="177"/>
                  </a:lnTo>
                  <a:lnTo>
                    <a:pt x="459" y="138"/>
                  </a:lnTo>
                  <a:lnTo>
                    <a:pt x="415" y="122"/>
                  </a:lnTo>
                  <a:lnTo>
                    <a:pt x="402" y="28"/>
                  </a:lnTo>
                  <a:lnTo>
                    <a:pt x="381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72</a:t>
              </a:r>
            </a:p>
          </xdr:txBody>
        </xdr:sp>
        <xdr:sp macro="" textlink="">
          <xdr:nvSpPr>
            <xdr:cNvPr id="63" name="FR-53">
              <a:hlinkClick r:id="rId55"/>
            </xdr:cNvPr>
            <xdr:cNvSpPr>
              <a:spLocks noChangeArrowheads="1"/>
            </xdr:cNvSpPr>
          </xdr:nvSpPr>
          <xdr:spPr bwMode="auto">
            <a:xfrm>
              <a:off x="2988469" y="2414078"/>
              <a:ext cx="627809" cy="623058"/>
            </a:xfrm>
            <a:custGeom>
              <a:avLst/>
              <a:gdLst>
                <a:gd name="T0" fmla="*/ 540 w 629"/>
                <a:gd name="T1" fmla="*/ 0 h 621"/>
                <a:gd name="T2" fmla="*/ 515 w 629"/>
                <a:gd name="T3" fmla="*/ 3 h 621"/>
                <a:gd name="T4" fmla="*/ 504 w 629"/>
                <a:gd name="T5" fmla="*/ 28 h 621"/>
                <a:gd name="T6" fmla="*/ 465 w 629"/>
                <a:gd name="T7" fmla="*/ 44 h 621"/>
                <a:gd name="T8" fmla="*/ 395 w 629"/>
                <a:gd name="T9" fmla="*/ 34 h 621"/>
                <a:gd name="T10" fmla="*/ 324 w 629"/>
                <a:gd name="T11" fmla="*/ 76 h 621"/>
                <a:gd name="T12" fmla="*/ 298 w 629"/>
                <a:gd name="T13" fmla="*/ 57 h 621"/>
                <a:gd name="T14" fmla="*/ 259 w 629"/>
                <a:gd name="T15" fmla="*/ 83 h 621"/>
                <a:gd name="T16" fmla="*/ 230 w 629"/>
                <a:gd name="T17" fmla="*/ 63 h 621"/>
                <a:gd name="T18" fmla="*/ 212 w 629"/>
                <a:gd name="T19" fmla="*/ 31 h 621"/>
                <a:gd name="T20" fmla="*/ 173 w 629"/>
                <a:gd name="T21" fmla="*/ 16 h 621"/>
                <a:gd name="T22" fmla="*/ 147 w 629"/>
                <a:gd name="T23" fmla="*/ 36 h 621"/>
                <a:gd name="T24" fmla="*/ 103 w 629"/>
                <a:gd name="T25" fmla="*/ 31 h 621"/>
                <a:gd name="T26" fmla="*/ 100 w 629"/>
                <a:gd name="T27" fmla="*/ 99 h 621"/>
                <a:gd name="T28" fmla="*/ 113 w 629"/>
                <a:gd name="T29" fmla="*/ 109 h 621"/>
                <a:gd name="T30" fmla="*/ 113 w 629"/>
                <a:gd name="T31" fmla="*/ 161 h 621"/>
                <a:gd name="T32" fmla="*/ 87 w 629"/>
                <a:gd name="T33" fmla="*/ 188 h 621"/>
                <a:gd name="T34" fmla="*/ 87 w 629"/>
                <a:gd name="T35" fmla="*/ 229 h 621"/>
                <a:gd name="T36" fmla="*/ 95 w 629"/>
                <a:gd name="T37" fmla="*/ 255 h 621"/>
                <a:gd name="T38" fmla="*/ 95 w 629"/>
                <a:gd name="T39" fmla="*/ 331 h 621"/>
                <a:gd name="T40" fmla="*/ 113 w 629"/>
                <a:gd name="T41" fmla="*/ 349 h 621"/>
                <a:gd name="T42" fmla="*/ 113 w 629"/>
                <a:gd name="T43" fmla="*/ 419 h 621"/>
                <a:gd name="T44" fmla="*/ 69 w 629"/>
                <a:gd name="T45" fmla="*/ 414 h 621"/>
                <a:gd name="T46" fmla="*/ 51 w 629"/>
                <a:gd name="T47" fmla="*/ 424 h 621"/>
                <a:gd name="T48" fmla="*/ 17 w 629"/>
                <a:gd name="T49" fmla="*/ 508 h 621"/>
                <a:gd name="T50" fmla="*/ 4 w 629"/>
                <a:gd name="T51" fmla="*/ 555 h 621"/>
                <a:gd name="T52" fmla="*/ 0 w 629"/>
                <a:gd name="T53" fmla="*/ 564 h 621"/>
                <a:gd name="T54" fmla="*/ 47 w 629"/>
                <a:gd name="T55" fmla="*/ 573 h 621"/>
                <a:gd name="T56" fmla="*/ 85 w 629"/>
                <a:gd name="T57" fmla="*/ 573 h 621"/>
                <a:gd name="T58" fmla="*/ 128 w 629"/>
                <a:gd name="T59" fmla="*/ 601 h 621"/>
                <a:gd name="T60" fmla="*/ 146 w 629"/>
                <a:gd name="T61" fmla="*/ 580 h 621"/>
                <a:gd name="T62" fmla="*/ 223 w 629"/>
                <a:gd name="T63" fmla="*/ 603 h 621"/>
                <a:gd name="T64" fmla="*/ 253 w 629"/>
                <a:gd name="T65" fmla="*/ 621 h 621"/>
                <a:gd name="T66" fmla="*/ 322 w 629"/>
                <a:gd name="T67" fmla="*/ 618 h 621"/>
                <a:gd name="T68" fmla="*/ 352 w 629"/>
                <a:gd name="T69" fmla="*/ 588 h 621"/>
                <a:gd name="T70" fmla="*/ 400 w 629"/>
                <a:gd name="T71" fmla="*/ 603 h 621"/>
                <a:gd name="T72" fmla="*/ 425 w 629"/>
                <a:gd name="T73" fmla="*/ 603 h 621"/>
                <a:gd name="T74" fmla="*/ 425 w 629"/>
                <a:gd name="T75" fmla="*/ 604 h 621"/>
                <a:gd name="T76" fmla="*/ 434 w 629"/>
                <a:gd name="T77" fmla="*/ 584 h 621"/>
                <a:gd name="T78" fmla="*/ 434 w 629"/>
                <a:gd name="T79" fmla="*/ 507 h 621"/>
                <a:gd name="T80" fmla="*/ 425 w 629"/>
                <a:gd name="T81" fmla="*/ 494 h 621"/>
                <a:gd name="T82" fmla="*/ 430 w 629"/>
                <a:gd name="T83" fmla="*/ 481 h 621"/>
                <a:gd name="T84" fmla="*/ 466 w 629"/>
                <a:gd name="T85" fmla="*/ 479 h 621"/>
                <a:gd name="T86" fmla="*/ 483 w 629"/>
                <a:gd name="T87" fmla="*/ 464 h 621"/>
                <a:gd name="T88" fmla="*/ 485 w 629"/>
                <a:gd name="T89" fmla="*/ 451 h 621"/>
                <a:gd name="T90" fmla="*/ 466 w 629"/>
                <a:gd name="T91" fmla="*/ 403 h 621"/>
                <a:gd name="T92" fmla="*/ 472 w 629"/>
                <a:gd name="T93" fmla="*/ 384 h 621"/>
                <a:gd name="T94" fmla="*/ 515 w 629"/>
                <a:gd name="T95" fmla="*/ 380 h 621"/>
                <a:gd name="T96" fmla="*/ 511 w 629"/>
                <a:gd name="T97" fmla="*/ 369 h 621"/>
                <a:gd name="T98" fmla="*/ 522 w 629"/>
                <a:gd name="T99" fmla="*/ 343 h 621"/>
                <a:gd name="T100" fmla="*/ 513 w 629"/>
                <a:gd name="T101" fmla="*/ 324 h 621"/>
                <a:gd name="T102" fmla="*/ 524 w 629"/>
                <a:gd name="T103" fmla="*/ 303 h 621"/>
                <a:gd name="T104" fmla="*/ 563 w 629"/>
                <a:gd name="T105" fmla="*/ 270 h 621"/>
                <a:gd name="T106" fmla="*/ 558 w 629"/>
                <a:gd name="T107" fmla="*/ 236 h 621"/>
                <a:gd name="T108" fmla="*/ 565 w 629"/>
                <a:gd name="T109" fmla="*/ 180 h 621"/>
                <a:gd name="T110" fmla="*/ 580 w 629"/>
                <a:gd name="T111" fmla="*/ 154 h 621"/>
                <a:gd name="T112" fmla="*/ 629 w 629"/>
                <a:gd name="T113" fmla="*/ 138 h 621"/>
                <a:gd name="T114" fmla="*/ 621 w 629"/>
                <a:gd name="T115" fmla="*/ 138 h 621"/>
                <a:gd name="T116" fmla="*/ 608 w 629"/>
                <a:gd name="T117" fmla="*/ 91 h 621"/>
                <a:gd name="T118" fmla="*/ 574 w 629"/>
                <a:gd name="T119" fmla="*/ 78 h 621"/>
                <a:gd name="T120" fmla="*/ 564 w 629"/>
                <a:gd name="T121" fmla="*/ 21 h 621"/>
                <a:gd name="T122" fmla="*/ 540 w 629"/>
                <a:gd name="T123" fmla="*/ 0 h 621"/>
                <a:gd name="T124" fmla="*/ 0 w 629"/>
                <a:gd name="T125" fmla="*/ 0 h 621"/>
                <a:gd name="T126" fmla="*/ 629 w 629"/>
                <a:gd name="T127" fmla="*/ 621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T124" t="T125" r="T126" b="T127"/>
              <a:pathLst>
                <a:path h="621" w="629">
                  <a:moveTo>
                    <a:pt x="540" y="0"/>
                  </a:moveTo>
                  <a:lnTo>
                    <a:pt x="515" y="3"/>
                  </a:lnTo>
                  <a:lnTo>
                    <a:pt x="504" y="28"/>
                  </a:lnTo>
                  <a:lnTo>
                    <a:pt x="465" y="44"/>
                  </a:lnTo>
                  <a:lnTo>
                    <a:pt x="395" y="34"/>
                  </a:lnTo>
                  <a:lnTo>
                    <a:pt x="324" y="76"/>
                  </a:lnTo>
                  <a:lnTo>
                    <a:pt x="298" y="57"/>
                  </a:lnTo>
                  <a:lnTo>
                    <a:pt x="259" y="83"/>
                  </a:lnTo>
                  <a:lnTo>
                    <a:pt x="230" y="63"/>
                  </a:lnTo>
                  <a:lnTo>
                    <a:pt x="212" y="31"/>
                  </a:lnTo>
                  <a:lnTo>
                    <a:pt x="173" y="16"/>
                  </a:lnTo>
                  <a:lnTo>
                    <a:pt x="147" y="36"/>
                  </a:lnTo>
                  <a:lnTo>
                    <a:pt x="103" y="31"/>
                  </a:lnTo>
                  <a:lnTo>
                    <a:pt x="100" y="99"/>
                  </a:lnTo>
                  <a:lnTo>
                    <a:pt x="113" y="109"/>
                  </a:lnTo>
                  <a:lnTo>
                    <a:pt x="113" y="161"/>
                  </a:lnTo>
                  <a:lnTo>
                    <a:pt x="87" y="188"/>
                  </a:lnTo>
                  <a:lnTo>
                    <a:pt x="87" y="229"/>
                  </a:lnTo>
                  <a:lnTo>
                    <a:pt x="95" y="255"/>
                  </a:lnTo>
                  <a:lnTo>
                    <a:pt x="95" y="331"/>
                  </a:lnTo>
                  <a:lnTo>
                    <a:pt x="113" y="349"/>
                  </a:lnTo>
                  <a:lnTo>
                    <a:pt x="113" y="419"/>
                  </a:lnTo>
                  <a:lnTo>
                    <a:pt x="69" y="414"/>
                  </a:lnTo>
                  <a:lnTo>
                    <a:pt x="51" y="424"/>
                  </a:lnTo>
                  <a:lnTo>
                    <a:pt x="17" y="508"/>
                  </a:lnTo>
                  <a:lnTo>
                    <a:pt x="4" y="555"/>
                  </a:lnTo>
                  <a:lnTo>
                    <a:pt x="0" y="564"/>
                  </a:lnTo>
                  <a:lnTo>
                    <a:pt x="47" y="573"/>
                  </a:lnTo>
                  <a:lnTo>
                    <a:pt x="85" y="573"/>
                  </a:lnTo>
                  <a:lnTo>
                    <a:pt x="128" y="601"/>
                  </a:lnTo>
                  <a:lnTo>
                    <a:pt x="146" y="580"/>
                  </a:lnTo>
                  <a:lnTo>
                    <a:pt x="223" y="603"/>
                  </a:lnTo>
                  <a:lnTo>
                    <a:pt x="253" y="621"/>
                  </a:lnTo>
                  <a:lnTo>
                    <a:pt x="322" y="618"/>
                  </a:lnTo>
                  <a:lnTo>
                    <a:pt x="352" y="588"/>
                  </a:lnTo>
                  <a:lnTo>
                    <a:pt x="400" y="603"/>
                  </a:lnTo>
                  <a:lnTo>
                    <a:pt x="425" y="603"/>
                  </a:lnTo>
                  <a:lnTo>
                    <a:pt x="425" y="604"/>
                  </a:lnTo>
                  <a:lnTo>
                    <a:pt x="434" y="584"/>
                  </a:lnTo>
                  <a:lnTo>
                    <a:pt x="434" y="507"/>
                  </a:lnTo>
                  <a:lnTo>
                    <a:pt x="425" y="494"/>
                  </a:lnTo>
                  <a:lnTo>
                    <a:pt x="430" y="481"/>
                  </a:lnTo>
                  <a:lnTo>
                    <a:pt x="466" y="479"/>
                  </a:lnTo>
                  <a:lnTo>
                    <a:pt x="483" y="464"/>
                  </a:lnTo>
                  <a:lnTo>
                    <a:pt x="485" y="451"/>
                  </a:lnTo>
                  <a:lnTo>
                    <a:pt x="466" y="403"/>
                  </a:lnTo>
                  <a:lnTo>
                    <a:pt x="472" y="384"/>
                  </a:lnTo>
                  <a:lnTo>
                    <a:pt x="515" y="380"/>
                  </a:lnTo>
                  <a:lnTo>
                    <a:pt x="511" y="369"/>
                  </a:lnTo>
                  <a:lnTo>
                    <a:pt x="522" y="343"/>
                  </a:lnTo>
                  <a:lnTo>
                    <a:pt x="513" y="324"/>
                  </a:lnTo>
                  <a:lnTo>
                    <a:pt x="524" y="303"/>
                  </a:lnTo>
                  <a:lnTo>
                    <a:pt x="563" y="270"/>
                  </a:lnTo>
                  <a:lnTo>
                    <a:pt x="558" y="236"/>
                  </a:lnTo>
                  <a:lnTo>
                    <a:pt x="565" y="180"/>
                  </a:lnTo>
                  <a:lnTo>
                    <a:pt x="580" y="154"/>
                  </a:lnTo>
                  <a:lnTo>
                    <a:pt x="629" y="138"/>
                  </a:lnTo>
                  <a:lnTo>
                    <a:pt x="621" y="138"/>
                  </a:lnTo>
                  <a:lnTo>
                    <a:pt x="608" y="91"/>
                  </a:lnTo>
                  <a:lnTo>
                    <a:pt x="574" y="78"/>
                  </a:lnTo>
                  <a:lnTo>
                    <a:pt x="564" y="21"/>
                  </a:lnTo>
                  <a:lnTo>
                    <a:pt x="540" y="0"/>
                  </a:lnTo>
                  <a:close/>
                </a:path>
              </a:pathLst>
            </a:custGeom>
            <a:solidFill>
              <a:srgbClr val="99CC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53</a:t>
              </a:r>
            </a:p>
          </xdr:txBody>
        </xdr:sp>
        <xdr:sp macro="" textlink="">
          <xdr:nvSpPr>
            <xdr:cNvPr id="64" name="FR-14">
              <a:hlinkClick r:id="rId56"/>
            </xdr:cNvPr>
            <xdr:cNvSpPr>
              <a:spLocks noChangeArrowheads="1"/>
            </xdr:cNvSpPr>
          </xdr:nvSpPr>
          <xdr:spPr bwMode="auto">
            <a:xfrm>
              <a:off x="3070274" y="1761871"/>
              <a:ext cx="789518" cy="504640"/>
            </a:xfrm>
            <a:custGeom>
              <a:avLst/>
              <a:gdLst>
                <a:gd name="T0" fmla="*/ 726 w 791"/>
                <a:gd name="T1" fmla="*/ 0 h 502"/>
                <a:gd name="T2" fmla="*/ 665 w 791"/>
                <a:gd name="T3" fmla="*/ 11 h 502"/>
                <a:gd name="T4" fmla="*/ 566 w 791"/>
                <a:gd name="T5" fmla="*/ 68 h 502"/>
                <a:gd name="T6" fmla="*/ 454 w 791"/>
                <a:gd name="T7" fmla="*/ 112 h 502"/>
                <a:gd name="T8" fmla="*/ 366 w 791"/>
                <a:gd name="T9" fmla="*/ 63 h 502"/>
                <a:gd name="T10" fmla="*/ 152 w 791"/>
                <a:gd name="T11" fmla="*/ 31 h 502"/>
                <a:gd name="T12" fmla="*/ 103 w 791"/>
                <a:gd name="T13" fmla="*/ 6 h 502"/>
                <a:gd name="T14" fmla="*/ 26 w 791"/>
                <a:gd name="T15" fmla="*/ 25 h 502"/>
                <a:gd name="T16" fmla="*/ 30 w 791"/>
                <a:gd name="T17" fmla="*/ 54 h 502"/>
                <a:gd name="T18" fmla="*/ 15 w 791"/>
                <a:gd name="T19" fmla="*/ 69 h 502"/>
                <a:gd name="T20" fmla="*/ 17 w 791"/>
                <a:gd name="T21" fmla="*/ 90 h 502"/>
                <a:gd name="T22" fmla="*/ 67 w 791"/>
                <a:gd name="T23" fmla="*/ 140 h 502"/>
                <a:gd name="T24" fmla="*/ 97 w 791"/>
                <a:gd name="T25" fmla="*/ 157 h 502"/>
                <a:gd name="T26" fmla="*/ 119 w 791"/>
                <a:gd name="T27" fmla="*/ 129 h 502"/>
                <a:gd name="T28" fmla="*/ 136 w 791"/>
                <a:gd name="T29" fmla="*/ 151 h 502"/>
                <a:gd name="T30" fmla="*/ 114 w 791"/>
                <a:gd name="T31" fmla="*/ 179 h 502"/>
                <a:gd name="T32" fmla="*/ 134 w 791"/>
                <a:gd name="T33" fmla="*/ 211 h 502"/>
                <a:gd name="T34" fmla="*/ 125 w 791"/>
                <a:gd name="T35" fmla="*/ 221 h 502"/>
                <a:gd name="T36" fmla="*/ 140 w 791"/>
                <a:gd name="T37" fmla="*/ 252 h 502"/>
                <a:gd name="T38" fmla="*/ 132 w 791"/>
                <a:gd name="T39" fmla="*/ 286 h 502"/>
                <a:gd name="T40" fmla="*/ 110 w 791"/>
                <a:gd name="T41" fmla="*/ 321 h 502"/>
                <a:gd name="T42" fmla="*/ 75 w 791"/>
                <a:gd name="T43" fmla="*/ 342 h 502"/>
                <a:gd name="T44" fmla="*/ 56 w 791"/>
                <a:gd name="T45" fmla="*/ 327 h 502"/>
                <a:gd name="T46" fmla="*/ 37 w 791"/>
                <a:gd name="T47" fmla="*/ 344 h 502"/>
                <a:gd name="T48" fmla="*/ 58 w 791"/>
                <a:gd name="T49" fmla="*/ 364 h 502"/>
                <a:gd name="T50" fmla="*/ 41 w 791"/>
                <a:gd name="T51" fmla="*/ 396 h 502"/>
                <a:gd name="T52" fmla="*/ 0 w 791"/>
                <a:gd name="T53" fmla="*/ 411 h 502"/>
                <a:gd name="T54" fmla="*/ 50 w 791"/>
                <a:gd name="T55" fmla="*/ 473 h 502"/>
                <a:gd name="T56" fmla="*/ 99 w 791"/>
                <a:gd name="T57" fmla="*/ 477 h 502"/>
                <a:gd name="T58" fmla="*/ 137 w 791"/>
                <a:gd name="T59" fmla="*/ 502 h 502"/>
                <a:gd name="T60" fmla="*/ 189 w 791"/>
                <a:gd name="T61" fmla="*/ 486 h 502"/>
                <a:gd name="T62" fmla="*/ 228 w 791"/>
                <a:gd name="T63" fmla="*/ 441 h 502"/>
                <a:gd name="T64" fmla="*/ 282 w 791"/>
                <a:gd name="T65" fmla="*/ 456 h 502"/>
                <a:gd name="T66" fmla="*/ 329 w 791"/>
                <a:gd name="T67" fmla="*/ 424 h 502"/>
                <a:gd name="T68" fmla="*/ 357 w 791"/>
                <a:gd name="T69" fmla="*/ 413 h 502"/>
                <a:gd name="T70" fmla="*/ 387 w 791"/>
                <a:gd name="T71" fmla="*/ 443 h 502"/>
                <a:gd name="T72" fmla="*/ 437 w 791"/>
                <a:gd name="T73" fmla="*/ 434 h 502"/>
                <a:gd name="T74" fmla="*/ 480 w 791"/>
                <a:gd name="T75" fmla="*/ 458 h 502"/>
                <a:gd name="T76" fmla="*/ 534 w 791"/>
                <a:gd name="T77" fmla="*/ 441 h 502"/>
                <a:gd name="T78" fmla="*/ 583 w 791"/>
                <a:gd name="T79" fmla="*/ 404 h 502"/>
                <a:gd name="T80" fmla="*/ 615 w 791"/>
                <a:gd name="T81" fmla="*/ 368 h 502"/>
                <a:gd name="T82" fmla="*/ 637 w 791"/>
                <a:gd name="T83" fmla="*/ 364 h 502"/>
                <a:gd name="T84" fmla="*/ 643 w 791"/>
                <a:gd name="T85" fmla="*/ 391 h 502"/>
                <a:gd name="T86" fmla="*/ 660 w 791"/>
                <a:gd name="T87" fmla="*/ 387 h 502"/>
                <a:gd name="T88" fmla="*/ 662 w 791"/>
                <a:gd name="T89" fmla="*/ 368 h 502"/>
                <a:gd name="T90" fmla="*/ 712 w 791"/>
                <a:gd name="T91" fmla="*/ 359 h 502"/>
                <a:gd name="T92" fmla="*/ 729 w 791"/>
                <a:gd name="T93" fmla="*/ 370 h 502"/>
                <a:gd name="T94" fmla="*/ 782 w 791"/>
                <a:gd name="T95" fmla="*/ 358 h 502"/>
                <a:gd name="T96" fmla="*/ 791 w 791"/>
                <a:gd name="T97" fmla="*/ 333 h 502"/>
                <a:gd name="T98" fmla="*/ 788 w 791"/>
                <a:gd name="T99" fmla="*/ 309 h 502"/>
                <a:gd name="T100" fmla="*/ 762 w 791"/>
                <a:gd name="T101" fmla="*/ 299 h 502"/>
                <a:gd name="T102" fmla="*/ 759 w 791"/>
                <a:gd name="T103" fmla="*/ 281 h 502"/>
                <a:gd name="T104" fmla="*/ 783 w 791"/>
                <a:gd name="T105" fmla="*/ 265 h 502"/>
                <a:gd name="T106" fmla="*/ 786 w 791"/>
                <a:gd name="T107" fmla="*/ 239 h 502"/>
                <a:gd name="T108" fmla="*/ 770 w 791"/>
                <a:gd name="T109" fmla="*/ 176 h 502"/>
                <a:gd name="T110" fmla="*/ 739 w 791"/>
                <a:gd name="T111" fmla="*/ 132 h 502"/>
                <a:gd name="T112" fmla="*/ 765 w 791"/>
                <a:gd name="T113" fmla="*/ 117 h 502"/>
                <a:gd name="T114" fmla="*/ 765 w 791"/>
                <a:gd name="T115" fmla="*/ 106 h 502"/>
                <a:gd name="T116" fmla="*/ 739 w 791"/>
                <a:gd name="T117" fmla="*/ 99 h 502"/>
                <a:gd name="T118" fmla="*/ 726 w 791"/>
                <a:gd name="T119" fmla="*/ 0 h 502"/>
                <a:gd name="T120" fmla="*/ 0 w 791"/>
                <a:gd name="T121" fmla="*/ 0 h 502"/>
                <a:gd name="T122" fmla="*/ 791 w 791"/>
                <a:gd name="T123" fmla="*/ 502 h 5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</a:cxnLst>
              <a:rect l="T120" t="T121" r="T122" b="T123"/>
              <a:pathLst>
                <a:path h="502" w="791">
                  <a:moveTo>
                    <a:pt x="726" y="0"/>
                  </a:moveTo>
                  <a:lnTo>
                    <a:pt x="665" y="11"/>
                  </a:lnTo>
                  <a:lnTo>
                    <a:pt x="566" y="68"/>
                  </a:lnTo>
                  <a:lnTo>
                    <a:pt x="454" y="112"/>
                  </a:lnTo>
                  <a:lnTo>
                    <a:pt x="366" y="63"/>
                  </a:lnTo>
                  <a:lnTo>
                    <a:pt x="152" y="31"/>
                  </a:lnTo>
                  <a:lnTo>
                    <a:pt x="103" y="6"/>
                  </a:lnTo>
                  <a:lnTo>
                    <a:pt x="26" y="25"/>
                  </a:lnTo>
                  <a:lnTo>
                    <a:pt x="30" y="54"/>
                  </a:lnTo>
                  <a:lnTo>
                    <a:pt x="15" y="69"/>
                  </a:lnTo>
                  <a:lnTo>
                    <a:pt x="17" y="90"/>
                  </a:lnTo>
                  <a:lnTo>
                    <a:pt x="67" y="140"/>
                  </a:lnTo>
                  <a:lnTo>
                    <a:pt x="97" y="157"/>
                  </a:lnTo>
                  <a:lnTo>
                    <a:pt x="119" y="129"/>
                  </a:lnTo>
                  <a:lnTo>
                    <a:pt x="136" y="151"/>
                  </a:lnTo>
                  <a:lnTo>
                    <a:pt x="114" y="179"/>
                  </a:lnTo>
                  <a:lnTo>
                    <a:pt x="134" y="211"/>
                  </a:lnTo>
                  <a:lnTo>
                    <a:pt x="125" y="221"/>
                  </a:lnTo>
                  <a:lnTo>
                    <a:pt x="140" y="252"/>
                  </a:lnTo>
                  <a:lnTo>
                    <a:pt x="132" y="286"/>
                  </a:lnTo>
                  <a:lnTo>
                    <a:pt x="110" y="321"/>
                  </a:lnTo>
                  <a:lnTo>
                    <a:pt x="75" y="342"/>
                  </a:lnTo>
                  <a:lnTo>
                    <a:pt x="56" y="327"/>
                  </a:lnTo>
                  <a:lnTo>
                    <a:pt x="37" y="344"/>
                  </a:lnTo>
                  <a:lnTo>
                    <a:pt x="58" y="364"/>
                  </a:lnTo>
                  <a:lnTo>
                    <a:pt x="41" y="396"/>
                  </a:lnTo>
                  <a:lnTo>
                    <a:pt x="0" y="411"/>
                  </a:lnTo>
                  <a:lnTo>
                    <a:pt x="50" y="473"/>
                  </a:lnTo>
                  <a:lnTo>
                    <a:pt x="99" y="477"/>
                  </a:lnTo>
                  <a:lnTo>
                    <a:pt x="137" y="502"/>
                  </a:lnTo>
                  <a:lnTo>
                    <a:pt x="189" y="486"/>
                  </a:lnTo>
                  <a:lnTo>
                    <a:pt x="228" y="441"/>
                  </a:lnTo>
                  <a:lnTo>
                    <a:pt x="282" y="456"/>
                  </a:lnTo>
                  <a:lnTo>
                    <a:pt x="329" y="424"/>
                  </a:lnTo>
                  <a:lnTo>
                    <a:pt x="357" y="413"/>
                  </a:lnTo>
                  <a:lnTo>
                    <a:pt x="387" y="443"/>
                  </a:lnTo>
                  <a:lnTo>
                    <a:pt x="437" y="434"/>
                  </a:lnTo>
                  <a:lnTo>
                    <a:pt x="480" y="458"/>
                  </a:lnTo>
                  <a:lnTo>
                    <a:pt x="534" y="441"/>
                  </a:lnTo>
                  <a:lnTo>
                    <a:pt x="583" y="404"/>
                  </a:lnTo>
                  <a:lnTo>
                    <a:pt x="615" y="368"/>
                  </a:lnTo>
                  <a:lnTo>
                    <a:pt x="637" y="364"/>
                  </a:lnTo>
                  <a:lnTo>
                    <a:pt x="643" y="391"/>
                  </a:lnTo>
                  <a:lnTo>
                    <a:pt x="660" y="387"/>
                  </a:lnTo>
                  <a:lnTo>
                    <a:pt x="662" y="368"/>
                  </a:lnTo>
                  <a:lnTo>
                    <a:pt x="712" y="359"/>
                  </a:lnTo>
                  <a:lnTo>
                    <a:pt x="729" y="370"/>
                  </a:lnTo>
                  <a:lnTo>
                    <a:pt x="782" y="358"/>
                  </a:lnTo>
                  <a:lnTo>
                    <a:pt x="791" y="333"/>
                  </a:lnTo>
                  <a:lnTo>
                    <a:pt x="788" y="309"/>
                  </a:lnTo>
                  <a:lnTo>
                    <a:pt x="762" y="299"/>
                  </a:lnTo>
                  <a:lnTo>
                    <a:pt x="759" y="281"/>
                  </a:lnTo>
                  <a:lnTo>
                    <a:pt x="783" y="265"/>
                  </a:lnTo>
                  <a:lnTo>
                    <a:pt x="786" y="239"/>
                  </a:lnTo>
                  <a:lnTo>
                    <a:pt x="770" y="176"/>
                  </a:lnTo>
                  <a:lnTo>
                    <a:pt x="739" y="132"/>
                  </a:lnTo>
                  <a:lnTo>
                    <a:pt x="765" y="117"/>
                  </a:lnTo>
                  <a:lnTo>
                    <a:pt x="765" y="106"/>
                  </a:lnTo>
                  <a:lnTo>
                    <a:pt x="739" y="99"/>
                  </a:lnTo>
                  <a:lnTo>
                    <a:pt x="726" y="0"/>
                  </a:lnTo>
                  <a:close/>
                </a:path>
              </a:pathLst>
            </a:custGeom>
            <a:solidFill>
              <a:srgbClr val="FF00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14</a:t>
              </a:r>
            </a:p>
          </xdr:txBody>
        </xdr:sp>
        <xdr:sp macro="" textlink="">
          <xdr:nvSpPr>
            <xdr:cNvPr id="65" name="FR-61">
              <a:hlinkClick r:id="rId57"/>
            </xdr:cNvPr>
            <xdr:cNvSpPr>
              <a:spLocks noChangeArrowheads="1"/>
            </xdr:cNvSpPr>
          </xdr:nvSpPr>
          <xdr:spPr bwMode="auto">
            <a:xfrm>
              <a:off x="3201543" y="2120767"/>
              <a:ext cx="911275" cy="593909"/>
            </a:xfrm>
            <a:custGeom>
              <a:avLst/>
              <a:gdLst>
                <a:gd name="T0" fmla="*/ 599 w 913"/>
                <a:gd name="T1" fmla="*/ 12 h 591"/>
                <a:gd name="T2" fmla="*/ 532 w 913"/>
                <a:gd name="T3" fmla="*/ 10 h 591"/>
                <a:gd name="T4" fmla="*/ 513 w 913"/>
                <a:gd name="T5" fmla="*/ 33 h 591"/>
                <a:gd name="T6" fmla="*/ 485 w 913"/>
                <a:gd name="T7" fmla="*/ 10 h 591"/>
                <a:gd name="T8" fmla="*/ 404 w 913"/>
                <a:gd name="T9" fmla="*/ 83 h 591"/>
                <a:gd name="T10" fmla="*/ 307 w 913"/>
                <a:gd name="T11" fmla="*/ 76 h 591"/>
                <a:gd name="T12" fmla="*/ 227 w 913"/>
                <a:gd name="T13" fmla="*/ 55 h 591"/>
                <a:gd name="T14" fmla="*/ 152 w 913"/>
                <a:gd name="T15" fmla="*/ 98 h 591"/>
                <a:gd name="T16" fmla="*/ 59 w 913"/>
                <a:gd name="T17" fmla="*/ 128 h 591"/>
                <a:gd name="T18" fmla="*/ 36 w 913"/>
                <a:gd name="T19" fmla="*/ 163 h 591"/>
                <a:gd name="T20" fmla="*/ 55 w 913"/>
                <a:gd name="T21" fmla="*/ 214 h 591"/>
                <a:gd name="T22" fmla="*/ 44 w 913"/>
                <a:gd name="T23" fmla="*/ 285 h 591"/>
                <a:gd name="T24" fmla="*/ 17 w 913"/>
                <a:gd name="T25" fmla="*/ 353 h 591"/>
                <a:gd name="T26" fmla="*/ 85 w 913"/>
                <a:gd name="T27" fmla="*/ 347 h 591"/>
                <a:gd name="T28" fmla="*/ 182 w 913"/>
                <a:gd name="T29" fmla="*/ 324 h 591"/>
                <a:gd name="T30" fmla="*/ 291 w 913"/>
                <a:gd name="T31" fmla="*/ 318 h 591"/>
                <a:gd name="T32" fmla="*/ 327 w 913"/>
                <a:gd name="T33" fmla="*/ 290 h 591"/>
                <a:gd name="T34" fmla="*/ 361 w 913"/>
                <a:gd name="T35" fmla="*/ 368 h 591"/>
                <a:gd name="T36" fmla="*/ 408 w 913"/>
                <a:gd name="T37" fmla="*/ 428 h 591"/>
                <a:gd name="T38" fmla="*/ 523 w 913"/>
                <a:gd name="T39" fmla="*/ 366 h 591"/>
                <a:gd name="T40" fmla="*/ 614 w 913"/>
                <a:gd name="T41" fmla="*/ 391 h 591"/>
                <a:gd name="T42" fmla="*/ 671 w 913"/>
                <a:gd name="T43" fmla="*/ 501 h 591"/>
                <a:gd name="T44" fmla="*/ 752 w 913"/>
                <a:gd name="T45" fmla="*/ 540 h 591"/>
                <a:gd name="T46" fmla="*/ 757 w 913"/>
                <a:gd name="T47" fmla="*/ 532 h 591"/>
                <a:gd name="T48" fmla="*/ 804 w 913"/>
                <a:gd name="T49" fmla="*/ 587 h 591"/>
                <a:gd name="T50" fmla="*/ 832 w 913"/>
                <a:gd name="T51" fmla="*/ 530 h 591"/>
                <a:gd name="T52" fmla="*/ 809 w 913"/>
                <a:gd name="T53" fmla="*/ 485 h 591"/>
                <a:gd name="T54" fmla="*/ 887 w 913"/>
                <a:gd name="T55" fmla="*/ 454 h 591"/>
                <a:gd name="T56" fmla="*/ 908 w 913"/>
                <a:gd name="T57" fmla="*/ 326 h 591"/>
                <a:gd name="T58" fmla="*/ 851 w 913"/>
                <a:gd name="T59" fmla="*/ 235 h 591"/>
                <a:gd name="T60" fmla="*/ 822 w 913"/>
                <a:gd name="T61" fmla="*/ 178 h 591"/>
                <a:gd name="T62" fmla="*/ 775 w 913"/>
                <a:gd name="T63" fmla="*/ 126 h 591"/>
                <a:gd name="T64" fmla="*/ 734 w 913"/>
                <a:gd name="T65" fmla="*/ 63 h 591"/>
                <a:gd name="T66" fmla="*/ 640 w 913"/>
                <a:gd name="T67" fmla="*/ 35 h 591"/>
                <a:gd name="T68" fmla="*/ 0 w 913"/>
                <a:gd name="T69" fmla="*/ 0 h 591"/>
                <a:gd name="T70" fmla="*/ 913 w 913"/>
                <a:gd name="T71" fmla="*/ 591 h 5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T68" t="T69" r="T70" b="T71"/>
              <a:pathLst>
                <a:path h="591" w="913">
                  <a:moveTo>
                    <a:pt x="652" y="0"/>
                  </a:moveTo>
                  <a:lnTo>
                    <a:pt x="599" y="12"/>
                  </a:lnTo>
                  <a:lnTo>
                    <a:pt x="582" y="1"/>
                  </a:lnTo>
                  <a:lnTo>
                    <a:pt x="532" y="10"/>
                  </a:lnTo>
                  <a:lnTo>
                    <a:pt x="530" y="29"/>
                  </a:lnTo>
                  <a:lnTo>
                    <a:pt x="513" y="33"/>
                  </a:lnTo>
                  <a:lnTo>
                    <a:pt x="507" y="6"/>
                  </a:lnTo>
                  <a:lnTo>
                    <a:pt x="485" y="10"/>
                  </a:lnTo>
                  <a:lnTo>
                    <a:pt x="453" y="46"/>
                  </a:lnTo>
                  <a:lnTo>
                    <a:pt x="404" y="83"/>
                  </a:lnTo>
                  <a:lnTo>
                    <a:pt x="350" y="100"/>
                  </a:lnTo>
                  <a:lnTo>
                    <a:pt x="307" y="76"/>
                  </a:lnTo>
                  <a:lnTo>
                    <a:pt x="257" y="85"/>
                  </a:lnTo>
                  <a:lnTo>
                    <a:pt x="227" y="55"/>
                  </a:lnTo>
                  <a:lnTo>
                    <a:pt x="199" y="66"/>
                  </a:lnTo>
                  <a:lnTo>
                    <a:pt x="152" y="98"/>
                  </a:lnTo>
                  <a:lnTo>
                    <a:pt x="98" y="83"/>
                  </a:lnTo>
                  <a:lnTo>
                    <a:pt x="59" y="128"/>
                  </a:lnTo>
                  <a:lnTo>
                    <a:pt x="7" y="144"/>
                  </a:lnTo>
                  <a:lnTo>
                    <a:pt x="36" y="163"/>
                  </a:lnTo>
                  <a:lnTo>
                    <a:pt x="62" y="188"/>
                  </a:lnTo>
                  <a:lnTo>
                    <a:pt x="55" y="214"/>
                  </a:lnTo>
                  <a:lnTo>
                    <a:pt x="59" y="236"/>
                  </a:lnTo>
                  <a:lnTo>
                    <a:pt x="44" y="285"/>
                  </a:lnTo>
                  <a:lnTo>
                    <a:pt x="0" y="323"/>
                  </a:lnTo>
                  <a:lnTo>
                    <a:pt x="17" y="353"/>
                  </a:lnTo>
                  <a:lnTo>
                    <a:pt x="46" y="373"/>
                  </a:lnTo>
                  <a:lnTo>
                    <a:pt x="85" y="347"/>
                  </a:lnTo>
                  <a:lnTo>
                    <a:pt x="111" y="366"/>
                  </a:lnTo>
                  <a:lnTo>
                    <a:pt x="182" y="324"/>
                  </a:lnTo>
                  <a:lnTo>
                    <a:pt x="252" y="334"/>
                  </a:lnTo>
                  <a:lnTo>
                    <a:pt x="291" y="318"/>
                  </a:lnTo>
                  <a:lnTo>
                    <a:pt x="302" y="293"/>
                  </a:lnTo>
                  <a:lnTo>
                    <a:pt x="327" y="290"/>
                  </a:lnTo>
                  <a:lnTo>
                    <a:pt x="351" y="311"/>
                  </a:lnTo>
                  <a:lnTo>
                    <a:pt x="361" y="368"/>
                  </a:lnTo>
                  <a:lnTo>
                    <a:pt x="395" y="381"/>
                  </a:lnTo>
                  <a:lnTo>
                    <a:pt x="408" y="428"/>
                  </a:lnTo>
                  <a:lnTo>
                    <a:pt x="452" y="431"/>
                  </a:lnTo>
                  <a:lnTo>
                    <a:pt x="523" y="366"/>
                  </a:lnTo>
                  <a:lnTo>
                    <a:pt x="593" y="363"/>
                  </a:lnTo>
                  <a:lnTo>
                    <a:pt x="614" y="391"/>
                  </a:lnTo>
                  <a:lnTo>
                    <a:pt x="627" y="485"/>
                  </a:lnTo>
                  <a:lnTo>
                    <a:pt x="671" y="501"/>
                  </a:lnTo>
                  <a:lnTo>
                    <a:pt x="697" y="540"/>
                  </a:lnTo>
                  <a:lnTo>
                    <a:pt x="752" y="540"/>
                  </a:lnTo>
                  <a:lnTo>
                    <a:pt x="754" y="558"/>
                  </a:lnTo>
                  <a:lnTo>
                    <a:pt x="757" y="532"/>
                  </a:lnTo>
                  <a:lnTo>
                    <a:pt x="767" y="532"/>
                  </a:lnTo>
                  <a:lnTo>
                    <a:pt x="804" y="587"/>
                  </a:lnTo>
                  <a:lnTo>
                    <a:pt x="832" y="591"/>
                  </a:lnTo>
                  <a:lnTo>
                    <a:pt x="832" y="530"/>
                  </a:lnTo>
                  <a:lnTo>
                    <a:pt x="814" y="506"/>
                  </a:lnTo>
                  <a:lnTo>
                    <a:pt x="809" y="485"/>
                  </a:lnTo>
                  <a:lnTo>
                    <a:pt x="848" y="462"/>
                  </a:lnTo>
                  <a:lnTo>
                    <a:pt x="887" y="454"/>
                  </a:lnTo>
                  <a:lnTo>
                    <a:pt x="913" y="423"/>
                  </a:lnTo>
                  <a:lnTo>
                    <a:pt x="908" y="326"/>
                  </a:lnTo>
                  <a:lnTo>
                    <a:pt x="853" y="280"/>
                  </a:lnTo>
                  <a:lnTo>
                    <a:pt x="851" y="235"/>
                  </a:lnTo>
                  <a:lnTo>
                    <a:pt x="804" y="204"/>
                  </a:lnTo>
                  <a:lnTo>
                    <a:pt x="822" y="178"/>
                  </a:lnTo>
                  <a:lnTo>
                    <a:pt x="812" y="139"/>
                  </a:lnTo>
                  <a:lnTo>
                    <a:pt x="775" y="126"/>
                  </a:lnTo>
                  <a:lnTo>
                    <a:pt x="749" y="100"/>
                  </a:lnTo>
                  <a:lnTo>
                    <a:pt x="734" y="63"/>
                  </a:lnTo>
                  <a:lnTo>
                    <a:pt x="661" y="61"/>
                  </a:lnTo>
                  <a:lnTo>
                    <a:pt x="640" y="35"/>
                  </a:lnTo>
                  <a:lnTo>
                    <a:pt x="652" y="0"/>
                  </a:lnTo>
                  <a:close/>
                </a:path>
              </a:pathLst>
            </a:custGeom>
            <a:solidFill>
              <a:srgbClr val="0D68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61</a:t>
              </a:r>
            </a:p>
          </xdr:txBody>
        </xdr:sp>
        <xdr:sp macro="" textlink="">
          <xdr:nvSpPr>
            <xdr:cNvPr id="66" name="FR-28">
              <a:hlinkClick r:id="rId58"/>
            </xdr:cNvPr>
            <xdr:cNvSpPr>
              <a:spLocks noChangeArrowheads="1"/>
            </xdr:cNvSpPr>
          </xdr:nvSpPr>
          <xdr:spPr bwMode="auto">
            <a:xfrm>
              <a:off x="4010086" y="2140807"/>
              <a:ext cx="627809" cy="756050"/>
            </a:xfrm>
            <a:custGeom>
              <a:avLst/>
              <a:gdLst>
                <a:gd name="T0" fmla="*/ 365 w 629"/>
                <a:gd name="T1" fmla="*/ 13 h 752"/>
                <a:gd name="T2" fmla="*/ 313 w 629"/>
                <a:gd name="T3" fmla="*/ 81 h 752"/>
                <a:gd name="T4" fmla="*/ 297 w 629"/>
                <a:gd name="T5" fmla="*/ 138 h 752"/>
                <a:gd name="T6" fmla="*/ 201 w 629"/>
                <a:gd name="T7" fmla="*/ 125 h 752"/>
                <a:gd name="T8" fmla="*/ 70 w 629"/>
                <a:gd name="T9" fmla="*/ 174 h 752"/>
                <a:gd name="T10" fmla="*/ 42 w 629"/>
                <a:gd name="T11" fmla="*/ 216 h 752"/>
                <a:gd name="T12" fmla="*/ 99 w 629"/>
                <a:gd name="T13" fmla="*/ 307 h 752"/>
                <a:gd name="T14" fmla="*/ 78 w 629"/>
                <a:gd name="T15" fmla="*/ 435 h 752"/>
                <a:gd name="T16" fmla="*/ 0 w 629"/>
                <a:gd name="T17" fmla="*/ 466 h 752"/>
                <a:gd name="T18" fmla="*/ 23 w 629"/>
                <a:gd name="T19" fmla="*/ 511 h 752"/>
                <a:gd name="T20" fmla="*/ 29 w 629"/>
                <a:gd name="T21" fmla="*/ 573 h 752"/>
                <a:gd name="T22" fmla="*/ 52 w 629"/>
                <a:gd name="T23" fmla="*/ 616 h 752"/>
                <a:gd name="T24" fmla="*/ 119 w 629"/>
                <a:gd name="T25" fmla="*/ 621 h 752"/>
                <a:gd name="T26" fmla="*/ 141 w 629"/>
                <a:gd name="T27" fmla="*/ 632 h 752"/>
                <a:gd name="T28" fmla="*/ 134 w 629"/>
                <a:gd name="T29" fmla="*/ 657 h 752"/>
                <a:gd name="T30" fmla="*/ 184 w 629"/>
                <a:gd name="T31" fmla="*/ 687 h 752"/>
                <a:gd name="T32" fmla="*/ 223 w 629"/>
                <a:gd name="T33" fmla="*/ 737 h 752"/>
                <a:gd name="T34" fmla="*/ 317 w 629"/>
                <a:gd name="T35" fmla="*/ 748 h 752"/>
                <a:gd name="T36" fmla="*/ 377 w 629"/>
                <a:gd name="T37" fmla="*/ 726 h 752"/>
                <a:gd name="T38" fmla="*/ 383 w 629"/>
                <a:gd name="T39" fmla="*/ 694 h 752"/>
                <a:gd name="T40" fmla="*/ 422 w 629"/>
                <a:gd name="T41" fmla="*/ 698 h 752"/>
                <a:gd name="T42" fmla="*/ 437 w 629"/>
                <a:gd name="T43" fmla="*/ 666 h 752"/>
                <a:gd name="T44" fmla="*/ 476 w 629"/>
                <a:gd name="T45" fmla="*/ 660 h 752"/>
                <a:gd name="T46" fmla="*/ 523 w 629"/>
                <a:gd name="T47" fmla="*/ 662 h 752"/>
                <a:gd name="T48" fmla="*/ 577 w 629"/>
                <a:gd name="T49" fmla="*/ 638 h 752"/>
                <a:gd name="T50" fmla="*/ 610 w 629"/>
                <a:gd name="T51" fmla="*/ 586 h 752"/>
                <a:gd name="T52" fmla="*/ 629 w 629"/>
                <a:gd name="T53" fmla="*/ 517 h 752"/>
                <a:gd name="T54" fmla="*/ 625 w 629"/>
                <a:gd name="T55" fmla="*/ 497 h 752"/>
                <a:gd name="T56" fmla="*/ 612 w 629"/>
                <a:gd name="T57" fmla="*/ 427 h 752"/>
                <a:gd name="T58" fmla="*/ 602 w 629"/>
                <a:gd name="T59" fmla="*/ 386 h 752"/>
                <a:gd name="T60" fmla="*/ 523 w 629"/>
                <a:gd name="T61" fmla="*/ 347 h 752"/>
                <a:gd name="T62" fmla="*/ 485 w 629"/>
                <a:gd name="T63" fmla="*/ 284 h 752"/>
                <a:gd name="T64" fmla="*/ 443 w 629"/>
                <a:gd name="T65" fmla="*/ 229 h 752"/>
                <a:gd name="T66" fmla="*/ 443 w 629"/>
                <a:gd name="T67" fmla="*/ 154 h 752"/>
                <a:gd name="T68" fmla="*/ 425 w 629"/>
                <a:gd name="T69" fmla="*/ 107 h 752"/>
                <a:gd name="T70" fmla="*/ 414 w 629"/>
                <a:gd name="T71" fmla="*/ 57 h 752"/>
                <a:gd name="T72" fmla="*/ 380 w 629"/>
                <a:gd name="T73" fmla="*/ 0 h 752"/>
                <a:gd name="T74" fmla="*/ 0 w 629"/>
                <a:gd name="T75" fmla="*/ 0 h 752"/>
                <a:gd name="T76" fmla="*/ 629 w 629"/>
                <a:gd name="T77" fmla="*/ 752 h 7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T74" t="T75" r="T76" b="T77"/>
              <a:pathLst>
                <a:path h="752" w="629">
                  <a:moveTo>
                    <a:pt x="380" y="0"/>
                  </a:moveTo>
                  <a:lnTo>
                    <a:pt x="365" y="13"/>
                  </a:lnTo>
                  <a:lnTo>
                    <a:pt x="365" y="55"/>
                  </a:lnTo>
                  <a:lnTo>
                    <a:pt x="313" y="81"/>
                  </a:lnTo>
                  <a:lnTo>
                    <a:pt x="313" y="120"/>
                  </a:lnTo>
                  <a:lnTo>
                    <a:pt x="297" y="138"/>
                  </a:lnTo>
                  <a:lnTo>
                    <a:pt x="232" y="138"/>
                  </a:lnTo>
                  <a:lnTo>
                    <a:pt x="201" y="125"/>
                  </a:lnTo>
                  <a:lnTo>
                    <a:pt x="107" y="174"/>
                  </a:lnTo>
                  <a:lnTo>
                    <a:pt x="70" y="174"/>
                  </a:lnTo>
                  <a:lnTo>
                    <a:pt x="33" y="210"/>
                  </a:lnTo>
                  <a:lnTo>
                    <a:pt x="42" y="216"/>
                  </a:lnTo>
                  <a:lnTo>
                    <a:pt x="44" y="261"/>
                  </a:lnTo>
                  <a:lnTo>
                    <a:pt x="99" y="307"/>
                  </a:lnTo>
                  <a:lnTo>
                    <a:pt x="104" y="404"/>
                  </a:lnTo>
                  <a:lnTo>
                    <a:pt x="78" y="435"/>
                  </a:lnTo>
                  <a:lnTo>
                    <a:pt x="39" y="443"/>
                  </a:lnTo>
                  <a:lnTo>
                    <a:pt x="0" y="466"/>
                  </a:lnTo>
                  <a:lnTo>
                    <a:pt x="5" y="487"/>
                  </a:lnTo>
                  <a:lnTo>
                    <a:pt x="23" y="511"/>
                  </a:lnTo>
                  <a:lnTo>
                    <a:pt x="23" y="572"/>
                  </a:lnTo>
                  <a:lnTo>
                    <a:pt x="29" y="573"/>
                  </a:lnTo>
                  <a:lnTo>
                    <a:pt x="65" y="599"/>
                  </a:lnTo>
                  <a:lnTo>
                    <a:pt x="52" y="616"/>
                  </a:lnTo>
                  <a:lnTo>
                    <a:pt x="78" y="629"/>
                  </a:lnTo>
                  <a:lnTo>
                    <a:pt x="119" y="621"/>
                  </a:lnTo>
                  <a:lnTo>
                    <a:pt x="143" y="621"/>
                  </a:lnTo>
                  <a:lnTo>
                    <a:pt x="141" y="632"/>
                  </a:lnTo>
                  <a:lnTo>
                    <a:pt x="119" y="645"/>
                  </a:lnTo>
                  <a:lnTo>
                    <a:pt x="134" y="657"/>
                  </a:lnTo>
                  <a:lnTo>
                    <a:pt x="171" y="657"/>
                  </a:lnTo>
                  <a:lnTo>
                    <a:pt x="184" y="687"/>
                  </a:lnTo>
                  <a:lnTo>
                    <a:pt x="207" y="699"/>
                  </a:lnTo>
                  <a:lnTo>
                    <a:pt x="223" y="737"/>
                  </a:lnTo>
                  <a:lnTo>
                    <a:pt x="281" y="752"/>
                  </a:lnTo>
                  <a:lnTo>
                    <a:pt x="317" y="748"/>
                  </a:lnTo>
                  <a:lnTo>
                    <a:pt x="349" y="718"/>
                  </a:lnTo>
                  <a:lnTo>
                    <a:pt x="377" y="726"/>
                  </a:lnTo>
                  <a:lnTo>
                    <a:pt x="384" y="711"/>
                  </a:lnTo>
                  <a:lnTo>
                    <a:pt x="383" y="694"/>
                  </a:lnTo>
                  <a:lnTo>
                    <a:pt x="398" y="683"/>
                  </a:lnTo>
                  <a:lnTo>
                    <a:pt x="422" y="698"/>
                  </a:lnTo>
                  <a:lnTo>
                    <a:pt x="437" y="687"/>
                  </a:lnTo>
                  <a:lnTo>
                    <a:pt x="437" y="666"/>
                  </a:lnTo>
                  <a:lnTo>
                    <a:pt x="457" y="653"/>
                  </a:lnTo>
                  <a:lnTo>
                    <a:pt x="476" y="660"/>
                  </a:lnTo>
                  <a:lnTo>
                    <a:pt x="493" y="679"/>
                  </a:lnTo>
                  <a:lnTo>
                    <a:pt x="523" y="662"/>
                  </a:lnTo>
                  <a:lnTo>
                    <a:pt x="554" y="662"/>
                  </a:lnTo>
                  <a:lnTo>
                    <a:pt x="577" y="638"/>
                  </a:lnTo>
                  <a:lnTo>
                    <a:pt x="590" y="589"/>
                  </a:lnTo>
                  <a:lnTo>
                    <a:pt x="610" y="586"/>
                  </a:lnTo>
                  <a:lnTo>
                    <a:pt x="605" y="537"/>
                  </a:lnTo>
                  <a:lnTo>
                    <a:pt x="629" y="517"/>
                  </a:lnTo>
                  <a:lnTo>
                    <a:pt x="622" y="502"/>
                  </a:lnTo>
                  <a:lnTo>
                    <a:pt x="625" y="497"/>
                  </a:lnTo>
                  <a:lnTo>
                    <a:pt x="618" y="497"/>
                  </a:lnTo>
                  <a:lnTo>
                    <a:pt x="612" y="427"/>
                  </a:lnTo>
                  <a:lnTo>
                    <a:pt x="607" y="419"/>
                  </a:lnTo>
                  <a:lnTo>
                    <a:pt x="602" y="386"/>
                  </a:lnTo>
                  <a:lnTo>
                    <a:pt x="547" y="375"/>
                  </a:lnTo>
                  <a:lnTo>
                    <a:pt x="523" y="347"/>
                  </a:lnTo>
                  <a:lnTo>
                    <a:pt x="516" y="289"/>
                  </a:lnTo>
                  <a:lnTo>
                    <a:pt x="485" y="284"/>
                  </a:lnTo>
                  <a:lnTo>
                    <a:pt x="479" y="255"/>
                  </a:lnTo>
                  <a:lnTo>
                    <a:pt x="443" y="229"/>
                  </a:lnTo>
                  <a:lnTo>
                    <a:pt x="425" y="185"/>
                  </a:lnTo>
                  <a:lnTo>
                    <a:pt x="443" y="154"/>
                  </a:lnTo>
                  <a:lnTo>
                    <a:pt x="425" y="133"/>
                  </a:lnTo>
                  <a:lnTo>
                    <a:pt x="425" y="107"/>
                  </a:lnTo>
                  <a:lnTo>
                    <a:pt x="435" y="78"/>
                  </a:lnTo>
                  <a:lnTo>
                    <a:pt x="414" y="57"/>
                  </a:lnTo>
                  <a:lnTo>
                    <a:pt x="406" y="26"/>
                  </a:lnTo>
                  <a:lnTo>
                    <a:pt x="380" y="0"/>
                  </a:lnTo>
                  <a:close/>
                </a:path>
              </a:pathLst>
            </a:custGeom>
            <a:solidFill>
              <a:srgbClr val="FF99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28</a:t>
              </a:r>
            </a:p>
          </xdr:txBody>
        </xdr:sp>
        <xdr:sp macro="" textlink="">
          <xdr:nvSpPr>
            <xdr:cNvPr id="67" name="FR-89">
              <a:hlinkClick r:id="rId59"/>
            </xdr:cNvPr>
            <xdr:cNvSpPr>
              <a:spLocks noChangeArrowheads="1"/>
            </xdr:cNvSpPr>
          </xdr:nvSpPr>
          <xdr:spPr bwMode="auto">
            <a:xfrm>
              <a:off x="5071655" y="2559823"/>
              <a:ext cx="759079" cy="817991"/>
            </a:xfrm>
            <a:custGeom>
              <a:avLst/>
              <a:gdLst>
                <a:gd name="T0" fmla="*/ 245 w 761"/>
                <a:gd name="T1" fmla="*/ 18 h 814"/>
                <a:gd name="T2" fmla="*/ 96 w 761"/>
                <a:gd name="T3" fmla="*/ 36 h 814"/>
                <a:gd name="T4" fmla="*/ 99 w 761"/>
                <a:gd name="T5" fmla="*/ 99 h 814"/>
                <a:gd name="T6" fmla="*/ 44 w 761"/>
                <a:gd name="T7" fmla="*/ 164 h 814"/>
                <a:gd name="T8" fmla="*/ 104 w 761"/>
                <a:gd name="T9" fmla="*/ 250 h 814"/>
                <a:gd name="T10" fmla="*/ 138 w 761"/>
                <a:gd name="T11" fmla="*/ 333 h 814"/>
                <a:gd name="T12" fmla="*/ 93 w 761"/>
                <a:gd name="T13" fmla="*/ 417 h 814"/>
                <a:gd name="T14" fmla="*/ 52 w 761"/>
                <a:gd name="T15" fmla="*/ 482 h 814"/>
                <a:gd name="T16" fmla="*/ 7 w 761"/>
                <a:gd name="T17" fmla="*/ 510 h 814"/>
                <a:gd name="T18" fmla="*/ 49 w 761"/>
                <a:gd name="T19" fmla="*/ 599 h 814"/>
                <a:gd name="T20" fmla="*/ 42 w 761"/>
                <a:gd name="T21" fmla="*/ 632 h 814"/>
                <a:gd name="T22" fmla="*/ 99 w 761"/>
                <a:gd name="T23" fmla="*/ 640 h 814"/>
                <a:gd name="T24" fmla="*/ 129 w 761"/>
                <a:gd name="T25" fmla="*/ 619 h 814"/>
                <a:gd name="T26" fmla="*/ 144 w 761"/>
                <a:gd name="T27" fmla="*/ 657 h 814"/>
                <a:gd name="T28" fmla="*/ 185 w 761"/>
                <a:gd name="T29" fmla="*/ 668 h 814"/>
                <a:gd name="T30" fmla="*/ 234 w 761"/>
                <a:gd name="T31" fmla="*/ 683 h 814"/>
                <a:gd name="T32" fmla="*/ 264 w 761"/>
                <a:gd name="T33" fmla="*/ 692 h 814"/>
                <a:gd name="T34" fmla="*/ 314 w 761"/>
                <a:gd name="T35" fmla="*/ 683 h 814"/>
                <a:gd name="T36" fmla="*/ 331 w 761"/>
                <a:gd name="T37" fmla="*/ 632 h 814"/>
                <a:gd name="T38" fmla="*/ 346 w 761"/>
                <a:gd name="T39" fmla="*/ 658 h 814"/>
                <a:gd name="T40" fmla="*/ 376 w 761"/>
                <a:gd name="T41" fmla="*/ 705 h 814"/>
                <a:gd name="T42" fmla="*/ 475 w 761"/>
                <a:gd name="T43" fmla="*/ 760 h 814"/>
                <a:gd name="T44" fmla="*/ 508 w 761"/>
                <a:gd name="T45" fmla="*/ 745 h 814"/>
                <a:gd name="T46" fmla="*/ 537 w 761"/>
                <a:gd name="T47" fmla="*/ 739 h 814"/>
                <a:gd name="T48" fmla="*/ 531 w 761"/>
                <a:gd name="T49" fmla="*/ 775 h 814"/>
                <a:gd name="T50" fmla="*/ 576 w 761"/>
                <a:gd name="T51" fmla="*/ 761 h 814"/>
                <a:gd name="T52" fmla="*/ 596 w 761"/>
                <a:gd name="T53" fmla="*/ 814 h 814"/>
                <a:gd name="T54" fmla="*/ 655 w 761"/>
                <a:gd name="T55" fmla="*/ 778 h 814"/>
                <a:gd name="T56" fmla="*/ 628 w 761"/>
                <a:gd name="T57" fmla="*/ 757 h 814"/>
                <a:gd name="T58" fmla="*/ 652 w 761"/>
                <a:gd name="T59" fmla="*/ 718 h 814"/>
                <a:gd name="T60" fmla="*/ 656 w 761"/>
                <a:gd name="T61" fmla="*/ 690 h 814"/>
                <a:gd name="T62" fmla="*/ 677 w 761"/>
                <a:gd name="T63" fmla="*/ 630 h 814"/>
                <a:gd name="T64" fmla="*/ 712 w 761"/>
                <a:gd name="T65" fmla="*/ 539 h 814"/>
                <a:gd name="T66" fmla="*/ 733 w 761"/>
                <a:gd name="T67" fmla="*/ 526 h 814"/>
                <a:gd name="T68" fmla="*/ 723 w 761"/>
                <a:gd name="T69" fmla="*/ 496 h 814"/>
                <a:gd name="T70" fmla="*/ 761 w 761"/>
                <a:gd name="T71" fmla="*/ 436 h 814"/>
                <a:gd name="T72" fmla="*/ 727 w 761"/>
                <a:gd name="T73" fmla="*/ 414 h 814"/>
                <a:gd name="T74" fmla="*/ 722 w 761"/>
                <a:gd name="T75" fmla="*/ 376 h 814"/>
                <a:gd name="T76" fmla="*/ 746 w 761"/>
                <a:gd name="T77" fmla="*/ 339 h 814"/>
                <a:gd name="T78" fmla="*/ 729 w 761"/>
                <a:gd name="T79" fmla="*/ 349 h 814"/>
                <a:gd name="T80" fmla="*/ 695 w 761"/>
                <a:gd name="T81" fmla="*/ 317 h 814"/>
                <a:gd name="T82" fmla="*/ 539 w 761"/>
                <a:gd name="T83" fmla="*/ 338 h 814"/>
                <a:gd name="T84" fmla="*/ 497 w 761"/>
                <a:gd name="T85" fmla="*/ 271 h 814"/>
                <a:gd name="T86" fmla="*/ 450 w 761"/>
                <a:gd name="T87" fmla="*/ 174 h 814"/>
                <a:gd name="T88" fmla="*/ 377 w 761"/>
                <a:gd name="T89" fmla="*/ 156 h 814"/>
                <a:gd name="T90" fmla="*/ 317 w 761"/>
                <a:gd name="T91" fmla="*/ 15 h 814"/>
                <a:gd name="T92" fmla="*/ 268 w 761"/>
                <a:gd name="T93" fmla="*/ 0 h 814"/>
                <a:gd name="T94" fmla="*/ 0 w 761"/>
                <a:gd name="T95" fmla="*/ 0 h 814"/>
                <a:gd name="T96" fmla="*/ 761 w 761"/>
                <a:gd name="T97" fmla="*/ 814 h 8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T94" t="T95" r="T96" b="T97"/>
              <a:pathLst>
                <a:path h="814" w="761">
                  <a:moveTo>
                    <a:pt x="268" y="0"/>
                  </a:moveTo>
                  <a:lnTo>
                    <a:pt x="245" y="18"/>
                  </a:lnTo>
                  <a:lnTo>
                    <a:pt x="143" y="13"/>
                  </a:lnTo>
                  <a:lnTo>
                    <a:pt x="96" y="36"/>
                  </a:lnTo>
                  <a:lnTo>
                    <a:pt x="78" y="75"/>
                  </a:lnTo>
                  <a:lnTo>
                    <a:pt x="99" y="99"/>
                  </a:lnTo>
                  <a:lnTo>
                    <a:pt x="67" y="135"/>
                  </a:lnTo>
                  <a:lnTo>
                    <a:pt x="44" y="164"/>
                  </a:lnTo>
                  <a:lnTo>
                    <a:pt x="91" y="208"/>
                  </a:lnTo>
                  <a:lnTo>
                    <a:pt x="104" y="250"/>
                  </a:lnTo>
                  <a:lnTo>
                    <a:pt x="138" y="286"/>
                  </a:lnTo>
                  <a:lnTo>
                    <a:pt x="138" y="333"/>
                  </a:lnTo>
                  <a:lnTo>
                    <a:pt x="70" y="390"/>
                  </a:lnTo>
                  <a:lnTo>
                    <a:pt x="93" y="417"/>
                  </a:lnTo>
                  <a:lnTo>
                    <a:pt x="88" y="455"/>
                  </a:lnTo>
                  <a:lnTo>
                    <a:pt x="52" y="482"/>
                  </a:lnTo>
                  <a:lnTo>
                    <a:pt x="0" y="482"/>
                  </a:lnTo>
                  <a:lnTo>
                    <a:pt x="7" y="510"/>
                  </a:lnTo>
                  <a:lnTo>
                    <a:pt x="41" y="557"/>
                  </a:lnTo>
                  <a:lnTo>
                    <a:pt x="49" y="599"/>
                  </a:lnTo>
                  <a:lnTo>
                    <a:pt x="57" y="627"/>
                  </a:lnTo>
                  <a:lnTo>
                    <a:pt x="42" y="632"/>
                  </a:lnTo>
                  <a:lnTo>
                    <a:pt x="75" y="640"/>
                  </a:lnTo>
                  <a:lnTo>
                    <a:pt x="99" y="640"/>
                  </a:lnTo>
                  <a:lnTo>
                    <a:pt x="112" y="619"/>
                  </a:lnTo>
                  <a:lnTo>
                    <a:pt x="129" y="619"/>
                  </a:lnTo>
                  <a:lnTo>
                    <a:pt x="147" y="636"/>
                  </a:lnTo>
                  <a:lnTo>
                    <a:pt x="144" y="657"/>
                  </a:lnTo>
                  <a:lnTo>
                    <a:pt x="161" y="668"/>
                  </a:lnTo>
                  <a:lnTo>
                    <a:pt x="185" y="668"/>
                  </a:lnTo>
                  <a:lnTo>
                    <a:pt x="219" y="690"/>
                  </a:lnTo>
                  <a:lnTo>
                    <a:pt x="234" y="683"/>
                  </a:lnTo>
                  <a:lnTo>
                    <a:pt x="249" y="696"/>
                  </a:lnTo>
                  <a:lnTo>
                    <a:pt x="264" y="692"/>
                  </a:lnTo>
                  <a:lnTo>
                    <a:pt x="290" y="675"/>
                  </a:lnTo>
                  <a:lnTo>
                    <a:pt x="314" y="683"/>
                  </a:lnTo>
                  <a:lnTo>
                    <a:pt x="331" y="679"/>
                  </a:lnTo>
                  <a:lnTo>
                    <a:pt x="331" y="632"/>
                  </a:lnTo>
                  <a:lnTo>
                    <a:pt x="340" y="634"/>
                  </a:lnTo>
                  <a:lnTo>
                    <a:pt x="346" y="658"/>
                  </a:lnTo>
                  <a:lnTo>
                    <a:pt x="376" y="677"/>
                  </a:lnTo>
                  <a:lnTo>
                    <a:pt x="376" y="705"/>
                  </a:lnTo>
                  <a:lnTo>
                    <a:pt x="419" y="707"/>
                  </a:lnTo>
                  <a:lnTo>
                    <a:pt x="475" y="760"/>
                  </a:lnTo>
                  <a:lnTo>
                    <a:pt x="510" y="761"/>
                  </a:lnTo>
                  <a:lnTo>
                    <a:pt x="508" y="745"/>
                  </a:lnTo>
                  <a:lnTo>
                    <a:pt x="523" y="722"/>
                  </a:lnTo>
                  <a:lnTo>
                    <a:pt x="537" y="739"/>
                  </a:lnTo>
                  <a:lnTo>
                    <a:pt x="525" y="757"/>
                  </a:lnTo>
                  <a:lnTo>
                    <a:pt x="531" y="775"/>
                  </a:lnTo>
                  <a:lnTo>
                    <a:pt x="551" y="761"/>
                  </a:lnTo>
                  <a:lnTo>
                    <a:pt x="576" y="761"/>
                  </a:lnTo>
                  <a:lnTo>
                    <a:pt x="574" y="799"/>
                  </a:lnTo>
                  <a:lnTo>
                    <a:pt x="596" y="814"/>
                  </a:lnTo>
                  <a:lnTo>
                    <a:pt x="613" y="806"/>
                  </a:lnTo>
                  <a:lnTo>
                    <a:pt x="655" y="778"/>
                  </a:lnTo>
                  <a:lnTo>
                    <a:pt x="652" y="772"/>
                  </a:lnTo>
                  <a:lnTo>
                    <a:pt x="628" y="757"/>
                  </a:lnTo>
                  <a:lnTo>
                    <a:pt x="626" y="731"/>
                  </a:lnTo>
                  <a:lnTo>
                    <a:pt x="652" y="718"/>
                  </a:lnTo>
                  <a:lnTo>
                    <a:pt x="664" y="703"/>
                  </a:lnTo>
                  <a:lnTo>
                    <a:pt x="656" y="690"/>
                  </a:lnTo>
                  <a:lnTo>
                    <a:pt x="656" y="660"/>
                  </a:lnTo>
                  <a:lnTo>
                    <a:pt x="677" y="630"/>
                  </a:lnTo>
                  <a:lnTo>
                    <a:pt x="707" y="567"/>
                  </a:lnTo>
                  <a:lnTo>
                    <a:pt x="712" y="539"/>
                  </a:lnTo>
                  <a:lnTo>
                    <a:pt x="731" y="531"/>
                  </a:lnTo>
                  <a:lnTo>
                    <a:pt x="733" y="526"/>
                  </a:lnTo>
                  <a:lnTo>
                    <a:pt x="723" y="518"/>
                  </a:lnTo>
                  <a:lnTo>
                    <a:pt x="723" y="496"/>
                  </a:lnTo>
                  <a:lnTo>
                    <a:pt x="753" y="473"/>
                  </a:lnTo>
                  <a:lnTo>
                    <a:pt x="761" y="436"/>
                  </a:lnTo>
                  <a:lnTo>
                    <a:pt x="748" y="414"/>
                  </a:lnTo>
                  <a:lnTo>
                    <a:pt x="727" y="414"/>
                  </a:lnTo>
                  <a:lnTo>
                    <a:pt x="722" y="408"/>
                  </a:lnTo>
                  <a:lnTo>
                    <a:pt x="722" y="376"/>
                  </a:lnTo>
                  <a:lnTo>
                    <a:pt x="748" y="357"/>
                  </a:lnTo>
                  <a:lnTo>
                    <a:pt x="746" y="339"/>
                  </a:lnTo>
                  <a:lnTo>
                    <a:pt x="742" y="320"/>
                  </a:lnTo>
                  <a:lnTo>
                    <a:pt x="729" y="349"/>
                  </a:lnTo>
                  <a:lnTo>
                    <a:pt x="710" y="346"/>
                  </a:lnTo>
                  <a:lnTo>
                    <a:pt x="695" y="317"/>
                  </a:lnTo>
                  <a:lnTo>
                    <a:pt x="643" y="344"/>
                  </a:lnTo>
                  <a:lnTo>
                    <a:pt x="539" y="338"/>
                  </a:lnTo>
                  <a:lnTo>
                    <a:pt x="526" y="310"/>
                  </a:lnTo>
                  <a:lnTo>
                    <a:pt x="497" y="271"/>
                  </a:lnTo>
                  <a:lnTo>
                    <a:pt x="492" y="224"/>
                  </a:lnTo>
                  <a:lnTo>
                    <a:pt x="450" y="174"/>
                  </a:lnTo>
                  <a:lnTo>
                    <a:pt x="424" y="192"/>
                  </a:lnTo>
                  <a:lnTo>
                    <a:pt x="377" y="156"/>
                  </a:lnTo>
                  <a:lnTo>
                    <a:pt x="385" y="86"/>
                  </a:lnTo>
                  <a:lnTo>
                    <a:pt x="317" y="15"/>
                  </a:lnTo>
                  <a:lnTo>
                    <a:pt x="286" y="15"/>
                  </a:lnTo>
                  <a:lnTo>
                    <a:pt x="268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89</a:t>
              </a:r>
            </a:p>
          </xdr:txBody>
        </xdr:sp>
        <xdr:sp macro="" textlink="">
          <xdr:nvSpPr>
            <xdr:cNvPr id="68" name="FR-70">
              <a:hlinkClick r:id="rId60"/>
            </xdr:cNvPr>
            <xdr:cNvSpPr>
              <a:spLocks noChangeArrowheads="1"/>
            </xdr:cNvSpPr>
          </xdr:nvSpPr>
          <xdr:spPr bwMode="auto">
            <a:xfrm>
              <a:off x="6369128" y="2803945"/>
              <a:ext cx="740054" cy="586622"/>
            </a:xfrm>
            <a:custGeom>
              <a:avLst/>
              <a:gdLst>
                <a:gd name="T0" fmla="*/ 321 w 742"/>
                <a:gd name="T1" fmla="*/ 8 h 585"/>
                <a:gd name="T2" fmla="*/ 286 w 742"/>
                <a:gd name="T3" fmla="*/ 52 h 585"/>
                <a:gd name="T4" fmla="*/ 256 w 742"/>
                <a:gd name="T5" fmla="*/ 39 h 585"/>
                <a:gd name="T6" fmla="*/ 240 w 742"/>
                <a:gd name="T7" fmla="*/ 70 h 585"/>
                <a:gd name="T8" fmla="*/ 219 w 742"/>
                <a:gd name="T9" fmla="*/ 102 h 585"/>
                <a:gd name="T10" fmla="*/ 182 w 742"/>
                <a:gd name="T11" fmla="*/ 135 h 585"/>
                <a:gd name="T12" fmla="*/ 143 w 742"/>
                <a:gd name="T13" fmla="*/ 164 h 585"/>
                <a:gd name="T14" fmla="*/ 169 w 742"/>
                <a:gd name="T15" fmla="*/ 198 h 585"/>
                <a:gd name="T16" fmla="*/ 148 w 742"/>
                <a:gd name="T17" fmla="*/ 265 h 585"/>
                <a:gd name="T18" fmla="*/ 86 w 742"/>
                <a:gd name="T19" fmla="*/ 281 h 585"/>
                <a:gd name="T20" fmla="*/ 8 w 742"/>
                <a:gd name="T21" fmla="*/ 281 h 585"/>
                <a:gd name="T22" fmla="*/ 36 w 742"/>
                <a:gd name="T23" fmla="*/ 313 h 585"/>
                <a:gd name="T24" fmla="*/ 60 w 742"/>
                <a:gd name="T25" fmla="*/ 375 h 585"/>
                <a:gd name="T26" fmla="*/ 11 w 742"/>
                <a:gd name="T27" fmla="*/ 419 h 585"/>
                <a:gd name="T28" fmla="*/ 29 w 742"/>
                <a:gd name="T29" fmla="*/ 445 h 585"/>
                <a:gd name="T30" fmla="*/ 57 w 742"/>
                <a:gd name="T31" fmla="*/ 490 h 585"/>
                <a:gd name="T32" fmla="*/ 71 w 742"/>
                <a:gd name="T33" fmla="*/ 552 h 585"/>
                <a:gd name="T34" fmla="*/ 92 w 742"/>
                <a:gd name="T35" fmla="*/ 566 h 585"/>
                <a:gd name="T36" fmla="*/ 148 w 742"/>
                <a:gd name="T37" fmla="*/ 585 h 585"/>
                <a:gd name="T38" fmla="*/ 184 w 742"/>
                <a:gd name="T39" fmla="*/ 573 h 585"/>
                <a:gd name="T40" fmla="*/ 260 w 742"/>
                <a:gd name="T41" fmla="*/ 530 h 585"/>
                <a:gd name="T42" fmla="*/ 292 w 742"/>
                <a:gd name="T43" fmla="*/ 518 h 585"/>
                <a:gd name="T44" fmla="*/ 387 w 742"/>
                <a:gd name="T45" fmla="*/ 485 h 585"/>
                <a:gd name="T46" fmla="*/ 428 w 742"/>
                <a:gd name="T47" fmla="*/ 452 h 585"/>
                <a:gd name="T48" fmla="*/ 477 w 742"/>
                <a:gd name="T49" fmla="*/ 403 h 585"/>
                <a:gd name="T50" fmla="*/ 546 w 742"/>
                <a:gd name="T51" fmla="*/ 372 h 585"/>
                <a:gd name="T52" fmla="*/ 621 w 742"/>
                <a:gd name="T53" fmla="*/ 385 h 585"/>
                <a:gd name="T54" fmla="*/ 641 w 742"/>
                <a:gd name="T55" fmla="*/ 347 h 585"/>
                <a:gd name="T56" fmla="*/ 686 w 742"/>
                <a:gd name="T57" fmla="*/ 326 h 585"/>
                <a:gd name="T58" fmla="*/ 709 w 742"/>
                <a:gd name="T59" fmla="*/ 267 h 585"/>
                <a:gd name="T60" fmla="*/ 698 w 742"/>
                <a:gd name="T61" fmla="*/ 201 h 585"/>
                <a:gd name="T62" fmla="*/ 718 w 742"/>
                <a:gd name="T63" fmla="*/ 153 h 585"/>
                <a:gd name="T64" fmla="*/ 740 w 742"/>
                <a:gd name="T65" fmla="*/ 135 h 585"/>
                <a:gd name="T66" fmla="*/ 633 w 742"/>
                <a:gd name="T67" fmla="*/ 65 h 585"/>
                <a:gd name="T68" fmla="*/ 589 w 742"/>
                <a:gd name="T69" fmla="*/ 60 h 585"/>
                <a:gd name="T70" fmla="*/ 565 w 742"/>
                <a:gd name="T71" fmla="*/ 88 h 585"/>
                <a:gd name="T72" fmla="*/ 513 w 742"/>
                <a:gd name="T73" fmla="*/ 44 h 585"/>
                <a:gd name="T74" fmla="*/ 435 w 742"/>
                <a:gd name="T75" fmla="*/ 63 h 585"/>
                <a:gd name="T76" fmla="*/ 381 w 742"/>
                <a:gd name="T77" fmla="*/ 39 h 585"/>
                <a:gd name="T78" fmla="*/ 370 w 742"/>
                <a:gd name="T79" fmla="*/ 0 h 585"/>
                <a:gd name="T80" fmla="*/ 0 w 742"/>
                <a:gd name="T81" fmla="*/ 0 h 585"/>
                <a:gd name="T82" fmla="*/ 742 w 742"/>
                <a:gd name="T83" fmla="*/ 585 h 5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T80" t="T81" r="T82" b="T83"/>
              <a:pathLst>
                <a:path h="585" w="742">
                  <a:moveTo>
                    <a:pt x="370" y="0"/>
                  </a:moveTo>
                  <a:lnTo>
                    <a:pt x="321" y="8"/>
                  </a:lnTo>
                  <a:lnTo>
                    <a:pt x="313" y="34"/>
                  </a:lnTo>
                  <a:lnTo>
                    <a:pt x="286" y="52"/>
                  </a:lnTo>
                  <a:lnTo>
                    <a:pt x="268" y="31"/>
                  </a:lnTo>
                  <a:lnTo>
                    <a:pt x="256" y="39"/>
                  </a:lnTo>
                  <a:lnTo>
                    <a:pt x="266" y="55"/>
                  </a:lnTo>
                  <a:lnTo>
                    <a:pt x="240" y="70"/>
                  </a:lnTo>
                  <a:lnTo>
                    <a:pt x="248" y="91"/>
                  </a:lnTo>
                  <a:lnTo>
                    <a:pt x="219" y="102"/>
                  </a:lnTo>
                  <a:lnTo>
                    <a:pt x="219" y="135"/>
                  </a:lnTo>
                  <a:lnTo>
                    <a:pt x="182" y="135"/>
                  </a:lnTo>
                  <a:lnTo>
                    <a:pt x="180" y="156"/>
                  </a:lnTo>
                  <a:lnTo>
                    <a:pt x="143" y="164"/>
                  </a:lnTo>
                  <a:lnTo>
                    <a:pt x="146" y="195"/>
                  </a:lnTo>
                  <a:lnTo>
                    <a:pt x="169" y="198"/>
                  </a:lnTo>
                  <a:lnTo>
                    <a:pt x="156" y="213"/>
                  </a:lnTo>
                  <a:lnTo>
                    <a:pt x="148" y="265"/>
                  </a:lnTo>
                  <a:lnTo>
                    <a:pt x="125" y="265"/>
                  </a:lnTo>
                  <a:lnTo>
                    <a:pt x="86" y="281"/>
                  </a:lnTo>
                  <a:lnTo>
                    <a:pt x="44" y="265"/>
                  </a:lnTo>
                  <a:lnTo>
                    <a:pt x="8" y="281"/>
                  </a:lnTo>
                  <a:lnTo>
                    <a:pt x="8" y="308"/>
                  </a:lnTo>
                  <a:lnTo>
                    <a:pt x="36" y="313"/>
                  </a:lnTo>
                  <a:lnTo>
                    <a:pt x="57" y="354"/>
                  </a:lnTo>
                  <a:lnTo>
                    <a:pt x="60" y="375"/>
                  </a:lnTo>
                  <a:lnTo>
                    <a:pt x="26" y="414"/>
                  </a:lnTo>
                  <a:lnTo>
                    <a:pt x="11" y="419"/>
                  </a:lnTo>
                  <a:lnTo>
                    <a:pt x="0" y="432"/>
                  </a:lnTo>
                  <a:lnTo>
                    <a:pt x="29" y="445"/>
                  </a:lnTo>
                  <a:lnTo>
                    <a:pt x="34" y="487"/>
                  </a:lnTo>
                  <a:lnTo>
                    <a:pt x="57" y="490"/>
                  </a:lnTo>
                  <a:lnTo>
                    <a:pt x="60" y="542"/>
                  </a:lnTo>
                  <a:lnTo>
                    <a:pt x="71" y="552"/>
                  </a:lnTo>
                  <a:lnTo>
                    <a:pt x="72" y="560"/>
                  </a:lnTo>
                  <a:lnTo>
                    <a:pt x="92" y="566"/>
                  </a:lnTo>
                  <a:lnTo>
                    <a:pt x="114" y="585"/>
                  </a:lnTo>
                  <a:lnTo>
                    <a:pt x="148" y="585"/>
                  </a:lnTo>
                  <a:lnTo>
                    <a:pt x="161" y="572"/>
                  </a:lnTo>
                  <a:lnTo>
                    <a:pt x="184" y="573"/>
                  </a:lnTo>
                  <a:lnTo>
                    <a:pt x="208" y="573"/>
                  </a:lnTo>
                  <a:lnTo>
                    <a:pt x="260" y="530"/>
                  </a:lnTo>
                  <a:lnTo>
                    <a:pt x="275" y="530"/>
                  </a:lnTo>
                  <a:lnTo>
                    <a:pt x="292" y="518"/>
                  </a:lnTo>
                  <a:lnTo>
                    <a:pt x="346" y="519"/>
                  </a:lnTo>
                  <a:lnTo>
                    <a:pt x="387" y="485"/>
                  </a:lnTo>
                  <a:lnTo>
                    <a:pt x="417" y="480"/>
                  </a:lnTo>
                  <a:lnTo>
                    <a:pt x="428" y="452"/>
                  </a:lnTo>
                  <a:lnTo>
                    <a:pt x="453" y="445"/>
                  </a:lnTo>
                  <a:lnTo>
                    <a:pt x="477" y="403"/>
                  </a:lnTo>
                  <a:lnTo>
                    <a:pt x="511" y="377"/>
                  </a:lnTo>
                  <a:lnTo>
                    <a:pt x="546" y="372"/>
                  </a:lnTo>
                  <a:lnTo>
                    <a:pt x="572" y="390"/>
                  </a:lnTo>
                  <a:lnTo>
                    <a:pt x="621" y="385"/>
                  </a:lnTo>
                  <a:lnTo>
                    <a:pt x="621" y="358"/>
                  </a:lnTo>
                  <a:lnTo>
                    <a:pt x="641" y="347"/>
                  </a:lnTo>
                  <a:lnTo>
                    <a:pt x="656" y="326"/>
                  </a:lnTo>
                  <a:lnTo>
                    <a:pt x="686" y="326"/>
                  </a:lnTo>
                  <a:lnTo>
                    <a:pt x="703" y="308"/>
                  </a:lnTo>
                  <a:lnTo>
                    <a:pt x="709" y="267"/>
                  </a:lnTo>
                  <a:lnTo>
                    <a:pt x="709" y="241"/>
                  </a:lnTo>
                  <a:lnTo>
                    <a:pt x="698" y="201"/>
                  </a:lnTo>
                  <a:lnTo>
                    <a:pt x="698" y="168"/>
                  </a:lnTo>
                  <a:lnTo>
                    <a:pt x="718" y="153"/>
                  </a:lnTo>
                  <a:lnTo>
                    <a:pt x="742" y="140"/>
                  </a:lnTo>
                  <a:lnTo>
                    <a:pt x="740" y="135"/>
                  </a:lnTo>
                  <a:lnTo>
                    <a:pt x="656" y="91"/>
                  </a:lnTo>
                  <a:lnTo>
                    <a:pt x="633" y="65"/>
                  </a:lnTo>
                  <a:lnTo>
                    <a:pt x="610" y="50"/>
                  </a:lnTo>
                  <a:lnTo>
                    <a:pt x="589" y="60"/>
                  </a:lnTo>
                  <a:lnTo>
                    <a:pt x="586" y="75"/>
                  </a:lnTo>
                  <a:lnTo>
                    <a:pt x="565" y="88"/>
                  </a:lnTo>
                  <a:lnTo>
                    <a:pt x="552" y="88"/>
                  </a:lnTo>
                  <a:lnTo>
                    <a:pt x="513" y="44"/>
                  </a:lnTo>
                  <a:lnTo>
                    <a:pt x="458" y="44"/>
                  </a:lnTo>
                  <a:lnTo>
                    <a:pt x="435" y="63"/>
                  </a:lnTo>
                  <a:lnTo>
                    <a:pt x="414" y="65"/>
                  </a:lnTo>
                  <a:lnTo>
                    <a:pt x="381" y="39"/>
                  </a:lnTo>
                  <a:lnTo>
                    <a:pt x="383" y="10"/>
                  </a:lnTo>
                  <a:lnTo>
                    <a:pt x="370" y="0"/>
                  </a:lnTo>
                  <a:close/>
                </a:path>
              </a:pathLst>
            </a:custGeom>
            <a:solidFill>
              <a:srgbClr val="0D68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70</a:t>
              </a:r>
            </a:p>
          </xdr:txBody>
        </xdr:sp>
        <xdr:sp macro="" textlink="">
          <xdr:nvSpPr>
            <xdr:cNvPr id="69" name="FR-76">
              <a:hlinkClick r:id="rId61"/>
            </xdr:cNvPr>
            <xdr:cNvSpPr>
              <a:spLocks noChangeArrowheads="1"/>
            </xdr:cNvSpPr>
          </xdr:nvSpPr>
          <xdr:spPr bwMode="auto">
            <a:xfrm>
              <a:off x="3680961" y="1273627"/>
              <a:ext cx="856104" cy="623058"/>
            </a:xfrm>
            <a:custGeom>
              <a:avLst/>
              <a:gdLst>
                <a:gd name="T0" fmla="*/ 639 w 857"/>
                <a:gd name="T1" fmla="*/ 0 h 620"/>
                <a:gd name="T2" fmla="*/ 622 w 857"/>
                <a:gd name="T3" fmla="*/ 21 h 620"/>
                <a:gd name="T4" fmla="*/ 510 w 857"/>
                <a:gd name="T5" fmla="*/ 107 h 620"/>
                <a:gd name="T6" fmla="*/ 312 w 857"/>
                <a:gd name="T7" fmla="*/ 156 h 620"/>
                <a:gd name="T8" fmla="*/ 182 w 857"/>
                <a:gd name="T9" fmla="*/ 203 h 620"/>
                <a:gd name="T10" fmla="*/ 75 w 857"/>
                <a:gd name="T11" fmla="*/ 260 h 620"/>
                <a:gd name="T12" fmla="*/ 13 w 857"/>
                <a:gd name="T13" fmla="*/ 354 h 620"/>
                <a:gd name="T14" fmla="*/ 0 w 857"/>
                <a:gd name="T15" fmla="*/ 427 h 620"/>
                <a:gd name="T16" fmla="*/ 52 w 857"/>
                <a:gd name="T17" fmla="*/ 466 h 620"/>
                <a:gd name="T18" fmla="*/ 127 w 857"/>
                <a:gd name="T19" fmla="*/ 482 h 620"/>
                <a:gd name="T20" fmla="*/ 115 w 857"/>
                <a:gd name="T21" fmla="*/ 484 h 620"/>
                <a:gd name="T22" fmla="*/ 116 w 857"/>
                <a:gd name="T23" fmla="*/ 486 h 620"/>
                <a:gd name="T24" fmla="*/ 174 w 857"/>
                <a:gd name="T25" fmla="*/ 478 h 620"/>
                <a:gd name="T26" fmla="*/ 204 w 857"/>
                <a:gd name="T27" fmla="*/ 446 h 620"/>
                <a:gd name="T28" fmla="*/ 226 w 857"/>
                <a:gd name="T29" fmla="*/ 441 h 620"/>
                <a:gd name="T30" fmla="*/ 252 w 857"/>
                <a:gd name="T31" fmla="*/ 486 h 620"/>
                <a:gd name="T32" fmla="*/ 288 w 857"/>
                <a:gd name="T33" fmla="*/ 482 h 620"/>
                <a:gd name="T34" fmla="*/ 303 w 857"/>
                <a:gd name="T35" fmla="*/ 508 h 620"/>
                <a:gd name="T36" fmla="*/ 366 w 857"/>
                <a:gd name="T37" fmla="*/ 504 h 620"/>
                <a:gd name="T38" fmla="*/ 430 w 857"/>
                <a:gd name="T39" fmla="*/ 549 h 620"/>
                <a:gd name="T40" fmla="*/ 389 w 857"/>
                <a:gd name="T41" fmla="*/ 562 h 620"/>
                <a:gd name="T42" fmla="*/ 419 w 857"/>
                <a:gd name="T43" fmla="*/ 585 h 620"/>
                <a:gd name="T44" fmla="*/ 438 w 857"/>
                <a:gd name="T45" fmla="*/ 585 h 620"/>
                <a:gd name="T46" fmla="*/ 454 w 857"/>
                <a:gd name="T47" fmla="*/ 620 h 620"/>
                <a:gd name="T48" fmla="*/ 484 w 857"/>
                <a:gd name="T49" fmla="*/ 620 h 620"/>
                <a:gd name="T50" fmla="*/ 493 w 857"/>
                <a:gd name="T51" fmla="*/ 598 h 620"/>
                <a:gd name="T52" fmla="*/ 471 w 857"/>
                <a:gd name="T53" fmla="*/ 583 h 620"/>
                <a:gd name="T54" fmla="*/ 535 w 857"/>
                <a:gd name="T55" fmla="*/ 564 h 620"/>
                <a:gd name="T56" fmla="*/ 602 w 857"/>
                <a:gd name="T57" fmla="*/ 557 h 620"/>
                <a:gd name="T58" fmla="*/ 619 w 857"/>
                <a:gd name="T59" fmla="*/ 508 h 620"/>
                <a:gd name="T60" fmla="*/ 651 w 857"/>
                <a:gd name="T61" fmla="*/ 480 h 620"/>
                <a:gd name="T62" fmla="*/ 711 w 857"/>
                <a:gd name="T63" fmla="*/ 478 h 620"/>
                <a:gd name="T64" fmla="*/ 780 w 857"/>
                <a:gd name="T65" fmla="*/ 514 h 620"/>
                <a:gd name="T66" fmla="*/ 821 w 857"/>
                <a:gd name="T67" fmla="*/ 518 h 620"/>
                <a:gd name="T68" fmla="*/ 828 w 857"/>
                <a:gd name="T69" fmla="*/ 497 h 620"/>
                <a:gd name="T70" fmla="*/ 846 w 857"/>
                <a:gd name="T71" fmla="*/ 463 h 620"/>
                <a:gd name="T72" fmla="*/ 857 w 857"/>
                <a:gd name="T73" fmla="*/ 445 h 620"/>
                <a:gd name="T74" fmla="*/ 831 w 857"/>
                <a:gd name="T75" fmla="*/ 445 h 620"/>
                <a:gd name="T76" fmla="*/ 831 w 857"/>
                <a:gd name="T77" fmla="*/ 400 h 620"/>
                <a:gd name="T78" fmla="*/ 815 w 857"/>
                <a:gd name="T79" fmla="*/ 374 h 620"/>
                <a:gd name="T80" fmla="*/ 826 w 857"/>
                <a:gd name="T81" fmla="*/ 322 h 620"/>
                <a:gd name="T82" fmla="*/ 836 w 857"/>
                <a:gd name="T83" fmla="*/ 296 h 620"/>
                <a:gd name="T84" fmla="*/ 815 w 857"/>
                <a:gd name="T85" fmla="*/ 296 h 620"/>
                <a:gd name="T86" fmla="*/ 826 w 857"/>
                <a:gd name="T87" fmla="*/ 270 h 620"/>
                <a:gd name="T88" fmla="*/ 851 w 857"/>
                <a:gd name="T89" fmla="*/ 239 h 620"/>
                <a:gd name="T90" fmla="*/ 826 w 857"/>
                <a:gd name="T91" fmla="*/ 192 h 620"/>
                <a:gd name="T92" fmla="*/ 818 w 857"/>
                <a:gd name="T93" fmla="*/ 145 h 620"/>
                <a:gd name="T94" fmla="*/ 703 w 857"/>
                <a:gd name="T95" fmla="*/ 33 h 620"/>
                <a:gd name="T96" fmla="*/ 690 w 857"/>
                <a:gd name="T97" fmla="*/ 7 h 620"/>
                <a:gd name="T98" fmla="*/ 661 w 857"/>
                <a:gd name="T99" fmla="*/ 10 h 620"/>
                <a:gd name="T100" fmla="*/ 639 w 857"/>
                <a:gd name="T101" fmla="*/ 0 h 620"/>
                <a:gd name="T102" fmla="*/ 0 w 857"/>
                <a:gd name="T103" fmla="*/ 0 h 620"/>
                <a:gd name="T104" fmla="*/ 857 w 857"/>
                <a:gd name="T105" fmla="*/ 620 h 6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T102" t="T103" r="T104" b="T105"/>
              <a:pathLst>
                <a:path h="620" w="857">
                  <a:moveTo>
                    <a:pt x="639" y="0"/>
                  </a:moveTo>
                  <a:lnTo>
                    <a:pt x="622" y="21"/>
                  </a:lnTo>
                  <a:lnTo>
                    <a:pt x="510" y="107"/>
                  </a:lnTo>
                  <a:lnTo>
                    <a:pt x="312" y="156"/>
                  </a:lnTo>
                  <a:lnTo>
                    <a:pt x="182" y="203"/>
                  </a:lnTo>
                  <a:lnTo>
                    <a:pt x="75" y="260"/>
                  </a:lnTo>
                  <a:lnTo>
                    <a:pt x="13" y="354"/>
                  </a:lnTo>
                  <a:lnTo>
                    <a:pt x="0" y="427"/>
                  </a:lnTo>
                  <a:lnTo>
                    <a:pt x="52" y="466"/>
                  </a:lnTo>
                  <a:lnTo>
                    <a:pt x="127" y="482"/>
                  </a:lnTo>
                  <a:lnTo>
                    <a:pt x="115" y="484"/>
                  </a:lnTo>
                  <a:lnTo>
                    <a:pt x="116" y="486"/>
                  </a:lnTo>
                  <a:lnTo>
                    <a:pt x="174" y="478"/>
                  </a:lnTo>
                  <a:lnTo>
                    <a:pt x="204" y="446"/>
                  </a:lnTo>
                  <a:lnTo>
                    <a:pt x="226" y="441"/>
                  </a:lnTo>
                  <a:lnTo>
                    <a:pt x="252" y="486"/>
                  </a:lnTo>
                  <a:lnTo>
                    <a:pt x="288" y="482"/>
                  </a:lnTo>
                  <a:lnTo>
                    <a:pt x="303" y="508"/>
                  </a:lnTo>
                  <a:lnTo>
                    <a:pt x="366" y="504"/>
                  </a:lnTo>
                  <a:lnTo>
                    <a:pt x="430" y="549"/>
                  </a:lnTo>
                  <a:lnTo>
                    <a:pt x="389" y="562"/>
                  </a:lnTo>
                  <a:lnTo>
                    <a:pt x="419" y="585"/>
                  </a:lnTo>
                  <a:lnTo>
                    <a:pt x="438" y="585"/>
                  </a:lnTo>
                  <a:lnTo>
                    <a:pt x="454" y="620"/>
                  </a:lnTo>
                  <a:lnTo>
                    <a:pt x="484" y="620"/>
                  </a:lnTo>
                  <a:lnTo>
                    <a:pt x="493" y="598"/>
                  </a:lnTo>
                  <a:lnTo>
                    <a:pt x="471" y="583"/>
                  </a:lnTo>
                  <a:lnTo>
                    <a:pt x="535" y="564"/>
                  </a:lnTo>
                  <a:lnTo>
                    <a:pt x="602" y="557"/>
                  </a:lnTo>
                  <a:lnTo>
                    <a:pt x="619" y="508"/>
                  </a:lnTo>
                  <a:lnTo>
                    <a:pt x="651" y="480"/>
                  </a:lnTo>
                  <a:lnTo>
                    <a:pt x="711" y="478"/>
                  </a:lnTo>
                  <a:lnTo>
                    <a:pt x="780" y="514"/>
                  </a:lnTo>
                  <a:lnTo>
                    <a:pt x="821" y="518"/>
                  </a:lnTo>
                  <a:lnTo>
                    <a:pt x="828" y="497"/>
                  </a:lnTo>
                  <a:lnTo>
                    <a:pt x="846" y="463"/>
                  </a:lnTo>
                  <a:lnTo>
                    <a:pt x="857" y="445"/>
                  </a:lnTo>
                  <a:lnTo>
                    <a:pt x="831" y="445"/>
                  </a:lnTo>
                  <a:lnTo>
                    <a:pt x="831" y="400"/>
                  </a:lnTo>
                  <a:lnTo>
                    <a:pt x="815" y="374"/>
                  </a:lnTo>
                  <a:lnTo>
                    <a:pt x="826" y="322"/>
                  </a:lnTo>
                  <a:lnTo>
                    <a:pt x="836" y="296"/>
                  </a:lnTo>
                  <a:lnTo>
                    <a:pt x="815" y="296"/>
                  </a:lnTo>
                  <a:lnTo>
                    <a:pt x="826" y="270"/>
                  </a:lnTo>
                  <a:lnTo>
                    <a:pt x="851" y="239"/>
                  </a:lnTo>
                  <a:lnTo>
                    <a:pt x="826" y="192"/>
                  </a:lnTo>
                  <a:lnTo>
                    <a:pt x="818" y="145"/>
                  </a:lnTo>
                  <a:lnTo>
                    <a:pt x="703" y="33"/>
                  </a:lnTo>
                  <a:lnTo>
                    <a:pt x="690" y="7"/>
                  </a:lnTo>
                  <a:lnTo>
                    <a:pt x="661" y="10"/>
                  </a:lnTo>
                  <a:lnTo>
                    <a:pt x="639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76</a:t>
              </a:r>
            </a:p>
          </xdr:txBody>
        </xdr:sp>
        <xdr:sp macro="" textlink="">
          <xdr:nvSpPr>
            <xdr:cNvPr id="70" name="FR-27">
              <a:hlinkClick r:id="rId62"/>
            </xdr:cNvPr>
            <xdr:cNvSpPr>
              <a:spLocks noChangeArrowheads="1"/>
            </xdr:cNvSpPr>
          </xdr:nvSpPr>
          <xdr:spPr bwMode="auto">
            <a:xfrm>
              <a:off x="3797011" y="1718148"/>
              <a:ext cx="747664" cy="633989"/>
            </a:xfrm>
            <a:custGeom>
              <a:avLst/>
              <a:gdLst>
                <a:gd name="T0" fmla="*/ 88 w 749"/>
                <a:gd name="T1" fmla="*/ 5 h 630"/>
                <a:gd name="T2" fmla="*/ 0 w 749"/>
                <a:gd name="T3" fmla="*/ 45 h 630"/>
                <a:gd name="T4" fmla="*/ 38 w 749"/>
                <a:gd name="T5" fmla="*/ 149 h 630"/>
                <a:gd name="T6" fmla="*/ 12 w 749"/>
                <a:gd name="T7" fmla="*/ 175 h 630"/>
                <a:gd name="T8" fmla="*/ 59 w 749"/>
                <a:gd name="T9" fmla="*/ 282 h 630"/>
                <a:gd name="T10" fmla="*/ 32 w 749"/>
                <a:gd name="T11" fmla="*/ 324 h 630"/>
                <a:gd name="T12" fmla="*/ 61 w 749"/>
                <a:gd name="T13" fmla="*/ 352 h 630"/>
                <a:gd name="T14" fmla="*/ 43 w 749"/>
                <a:gd name="T15" fmla="*/ 436 h 630"/>
                <a:gd name="T16" fmla="*/ 137 w 749"/>
                <a:gd name="T17" fmla="*/ 464 h 630"/>
                <a:gd name="T18" fmla="*/ 178 w 749"/>
                <a:gd name="T19" fmla="*/ 527 h 630"/>
                <a:gd name="T20" fmla="*/ 225 w 749"/>
                <a:gd name="T21" fmla="*/ 579 h 630"/>
                <a:gd name="T22" fmla="*/ 245 w 749"/>
                <a:gd name="T23" fmla="*/ 630 h 630"/>
                <a:gd name="T24" fmla="*/ 319 w 749"/>
                <a:gd name="T25" fmla="*/ 594 h 630"/>
                <a:gd name="T26" fmla="*/ 444 w 749"/>
                <a:gd name="T27" fmla="*/ 558 h 630"/>
                <a:gd name="T28" fmla="*/ 525 w 749"/>
                <a:gd name="T29" fmla="*/ 540 h 630"/>
                <a:gd name="T30" fmla="*/ 577 w 749"/>
                <a:gd name="T31" fmla="*/ 475 h 630"/>
                <a:gd name="T32" fmla="*/ 591 w 749"/>
                <a:gd name="T33" fmla="*/ 422 h 630"/>
                <a:gd name="T34" fmla="*/ 603 w 749"/>
                <a:gd name="T35" fmla="*/ 397 h 630"/>
                <a:gd name="T36" fmla="*/ 580 w 749"/>
                <a:gd name="T37" fmla="*/ 371 h 630"/>
                <a:gd name="T38" fmla="*/ 577 w 749"/>
                <a:gd name="T39" fmla="*/ 337 h 630"/>
                <a:gd name="T40" fmla="*/ 668 w 749"/>
                <a:gd name="T41" fmla="*/ 285 h 630"/>
                <a:gd name="T42" fmla="*/ 703 w 749"/>
                <a:gd name="T43" fmla="*/ 204 h 630"/>
                <a:gd name="T44" fmla="*/ 730 w 749"/>
                <a:gd name="T45" fmla="*/ 186 h 630"/>
                <a:gd name="T46" fmla="*/ 735 w 749"/>
                <a:gd name="T47" fmla="*/ 160 h 630"/>
                <a:gd name="T48" fmla="*/ 705 w 749"/>
                <a:gd name="T49" fmla="*/ 79 h 630"/>
                <a:gd name="T50" fmla="*/ 664 w 749"/>
                <a:gd name="T51" fmla="*/ 73 h 630"/>
                <a:gd name="T52" fmla="*/ 535 w 749"/>
                <a:gd name="T53" fmla="*/ 39 h 630"/>
                <a:gd name="T54" fmla="*/ 486 w 749"/>
                <a:gd name="T55" fmla="*/ 116 h 630"/>
                <a:gd name="T56" fmla="*/ 355 w 749"/>
                <a:gd name="T57" fmla="*/ 142 h 630"/>
                <a:gd name="T58" fmla="*/ 368 w 749"/>
                <a:gd name="T59" fmla="*/ 179 h 630"/>
                <a:gd name="T60" fmla="*/ 322 w 749"/>
                <a:gd name="T61" fmla="*/ 144 h 630"/>
                <a:gd name="T62" fmla="*/ 273 w 749"/>
                <a:gd name="T63" fmla="*/ 121 h 630"/>
                <a:gd name="T64" fmla="*/ 250 w 749"/>
                <a:gd name="T65" fmla="*/ 63 h 630"/>
                <a:gd name="T66" fmla="*/ 172 w 749"/>
                <a:gd name="T67" fmla="*/ 41 h 630"/>
                <a:gd name="T68" fmla="*/ 110 w 749"/>
                <a:gd name="T69" fmla="*/ 0 h 630"/>
                <a:gd name="T70" fmla="*/ 0 w 749"/>
                <a:gd name="T71" fmla="*/ 0 h 630"/>
                <a:gd name="T72" fmla="*/ 749 w 749"/>
                <a:gd name="T73" fmla="*/ 630 h 6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</a:cxnLst>
              <a:rect l="T70" t="T71" r="T72" b="T73"/>
              <a:pathLst>
                <a:path h="630" w="749">
                  <a:moveTo>
                    <a:pt x="110" y="0"/>
                  </a:moveTo>
                  <a:lnTo>
                    <a:pt x="88" y="5"/>
                  </a:lnTo>
                  <a:lnTo>
                    <a:pt x="58" y="37"/>
                  </a:lnTo>
                  <a:lnTo>
                    <a:pt x="0" y="45"/>
                  </a:lnTo>
                  <a:lnTo>
                    <a:pt x="12" y="142"/>
                  </a:lnTo>
                  <a:lnTo>
                    <a:pt x="38" y="149"/>
                  </a:lnTo>
                  <a:lnTo>
                    <a:pt x="38" y="160"/>
                  </a:lnTo>
                  <a:lnTo>
                    <a:pt x="12" y="175"/>
                  </a:lnTo>
                  <a:lnTo>
                    <a:pt x="43" y="219"/>
                  </a:lnTo>
                  <a:lnTo>
                    <a:pt x="59" y="282"/>
                  </a:lnTo>
                  <a:lnTo>
                    <a:pt x="56" y="308"/>
                  </a:lnTo>
                  <a:lnTo>
                    <a:pt x="32" y="324"/>
                  </a:lnTo>
                  <a:lnTo>
                    <a:pt x="35" y="342"/>
                  </a:lnTo>
                  <a:lnTo>
                    <a:pt x="61" y="352"/>
                  </a:lnTo>
                  <a:lnTo>
                    <a:pt x="64" y="376"/>
                  </a:lnTo>
                  <a:lnTo>
                    <a:pt x="43" y="436"/>
                  </a:lnTo>
                  <a:lnTo>
                    <a:pt x="64" y="462"/>
                  </a:lnTo>
                  <a:lnTo>
                    <a:pt x="137" y="464"/>
                  </a:lnTo>
                  <a:lnTo>
                    <a:pt x="152" y="501"/>
                  </a:lnTo>
                  <a:lnTo>
                    <a:pt x="178" y="527"/>
                  </a:lnTo>
                  <a:lnTo>
                    <a:pt x="215" y="540"/>
                  </a:lnTo>
                  <a:lnTo>
                    <a:pt x="225" y="579"/>
                  </a:lnTo>
                  <a:lnTo>
                    <a:pt x="207" y="605"/>
                  </a:lnTo>
                  <a:lnTo>
                    <a:pt x="245" y="630"/>
                  </a:lnTo>
                  <a:lnTo>
                    <a:pt x="282" y="594"/>
                  </a:lnTo>
                  <a:lnTo>
                    <a:pt x="319" y="594"/>
                  </a:lnTo>
                  <a:lnTo>
                    <a:pt x="413" y="545"/>
                  </a:lnTo>
                  <a:lnTo>
                    <a:pt x="444" y="558"/>
                  </a:lnTo>
                  <a:lnTo>
                    <a:pt x="509" y="558"/>
                  </a:lnTo>
                  <a:lnTo>
                    <a:pt x="525" y="540"/>
                  </a:lnTo>
                  <a:lnTo>
                    <a:pt x="525" y="501"/>
                  </a:lnTo>
                  <a:lnTo>
                    <a:pt x="577" y="475"/>
                  </a:lnTo>
                  <a:lnTo>
                    <a:pt x="577" y="433"/>
                  </a:lnTo>
                  <a:lnTo>
                    <a:pt x="591" y="422"/>
                  </a:lnTo>
                  <a:lnTo>
                    <a:pt x="590" y="410"/>
                  </a:lnTo>
                  <a:lnTo>
                    <a:pt x="603" y="397"/>
                  </a:lnTo>
                  <a:lnTo>
                    <a:pt x="580" y="392"/>
                  </a:lnTo>
                  <a:lnTo>
                    <a:pt x="580" y="371"/>
                  </a:lnTo>
                  <a:lnTo>
                    <a:pt x="566" y="350"/>
                  </a:lnTo>
                  <a:lnTo>
                    <a:pt x="577" y="337"/>
                  </a:lnTo>
                  <a:lnTo>
                    <a:pt x="650" y="316"/>
                  </a:lnTo>
                  <a:lnTo>
                    <a:pt x="668" y="285"/>
                  </a:lnTo>
                  <a:lnTo>
                    <a:pt x="684" y="227"/>
                  </a:lnTo>
                  <a:lnTo>
                    <a:pt x="703" y="204"/>
                  </a:lnTo>
                  <a:lnTo>
                    <a:pt x="707" y="173"/>
                  </a:lnTo>
                  <a:lnTo>
                    <a:pt x="730" y="186"/>
                  </a:lnTo>
                  <a:lnTo>
                    <a:pt x="749" y="181"/>
                  </a:lnTo>
                  <a:lnTo>
                    <a:pt x="735" y="160"/>
                  </a:lnTo>
                  <a:lnTo>
                    <a:pt x="728" y="100"/>
                  </a:lnTo>
                  <a:lnTo>
                    <a:pt x="705" y="79"/>
                  </a:lnTo>
                  <a:lnTo>
                    <a:pt x="705" y="77"/>
                  </a:lnTo>
                  <a:lnTo>
                    <a:pt x="664" y="73"/>
                  </a:lnTo>
                  <a:lnTo>
                    <a:pt x="595" y="37"/>
                  </a:lnTo>
                  <a:lnTo>
                    <a:pt x="535" y="39"/>
                  </a:lnTo>
                  <a:lnTo>
                    <a:pt x="503" y="67"/>
                  </a:lnTo>
                  <a:lnTo>
                    <a:pt x="486" y="116"/>
                  </a:lnTo>
                  <a:lnTo>
                    <a:pt x="419" y="123"/>
                  </a:lnTo>
                  <a:lnTo>
                    <a:pt x="355" y="142"/>
                  </a:lnTo>
                  <a:lnTo>
                    <a:pt x="377" y="157"/>
                  </a:lnTo>
                  <a:lnTo>
                    <a:pt x="368" y="179"/>
                  </a:lnTo>
                  <a:lnTo>
                    <a:pt x="338" y="179"/>
                  </a:lnTo>
                  <a:lnTo>
                    <a:pt x="322" y="144"/>
                  </a:lnTo>
                  <a:lnTo>
                    <a:pt x="303" y="144"/>
                  </a:lnTo>
                  <a:lnTo>
                    <a:pt x="273" y="121"/>
                  </a:lnTo>
                  <a:lnTo>
                    <a:pt x="314" y="108"/>
                  </a:lnTo>
                  <a:lnTo>
                    <a:pt x="250" y="63"/>
                  </a:lnTo>
                  <a:lnTo>
                    <a:pt x="187" y="67"/>
                  </a:lnTo>
                  <a:lnTo>
                    <a:pt x="172" y="41"/>
                  </a:lnTo>
                  <a:lnTo>
                    <a:pt x="136" y="45"/>
                  </a:lnTo>
                  <a:lnTo>
                    <a:pt x="110" y="0"/>
                  </a:lnTo>
                  <a:close/>
                </a:path>
              </a:pathLst>
            </a:custGeom>
            <a:solidFill>
              <a:srgbClr val="FF99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27</a:t>
              </a:r>
            </a:p>
          </xdr:txBody>
        </xdr:sp>
        <xdr:sp macro="" textlink="">
          <xdr:nvSpPr>
            <xdr:cNvPr id="71" name="FR-37">
              <a:hlinkClick r:id="rId63"/>
            </xdr:cNvPr>
            <xdr:cNvSpPr>
              <a:spLocks noChangeArrowheads="1"/>
            </xdr:cNvSpPr>
          </xdr:nvSpPr>
          <xdr:spPr bwMode="auto">
            <a:xfrm>
              <a:off x="3631498" y="3089968"/>
              <a:ext cx="679176" cy="734188"/>
            </a:xfrm>
            <a:custGeom>
              <a:avLst/>
              <a:gdLst>
                <a:gd name="T0" fmla="*/ 297 w 680"/>
                <a:gd name="T1" fmla="*/ 12 h 732"/>
                <a:gd name="T2" fmla="*/ 204 w 680"/>
                <a:gd name="T3" fmla="*/ 59 h 732"/>
                <a:gd name="T4" fmla="*/ 188 w 680"/>
                <a:gd name="T5" fmla="*/ 90 h 732"/>
                <a:gd name="T6" fmla="*/ 107 w 680"/>
                <a:gd name="T7" fmla="*/ 53 h 732"/>
                <a:gd name="T8" fmla="*/ 94 w 680"/>
                <a:gd name="T9" fmla="*/ 121 h 732"/>
                <a:gd name="T10" fmla="*/ 68 w 680"/>
                <a:gd name="T11" fmla="*/ 171 h 732"/>
                <a:gd name="T12" fmla="*/ 29 w 680"/>
                <a:gd name="T13" fmla="*/ 278 h 732"/>
                <a:gd name="T14" fmla="*/ 3 w 680"/>
                <a:gd name="T15" fmla="*/ 384 h 732"/>
                <a:gd name="T16" fmla="*/ 63 w 680"/>
                <a:gd name="T17" fmla="*/ 436 h 732"/>
                <a:gd name="T18" fmla="*/ 126 w 680"/>
                <a:gd name="T19" fmla="*/ 486 h 732"/>
                <a:gd name="T20" fmla="*/ 123 w 680"/>
                <a:gd name="T21" fmla="*/ 567 h 732"/>
                <a:gd name="T22" fmla="*/ 269 w 680"/>
                <a:gd name="T23" fmla="*/ 551 h 732"/>
                <a:gd name="T24" fmla="*/ 284 w 680"/>
                <a:gd name="T25" fmla="*/ 509 h 732"/>
                <a:gd name="T26" fmla="*/ 323 w 680"/>
                <a:gd name="T27" fmla="*/ 546 h 732"/>
                <a:gd name="T28" fmla="*/ 383 w 680"/>
                <a:gd name="T29" fmla="*/ 655 h 732"/>
                <a:gd name="T30" fmla="*/ 429 w 680"/>
                <a:gd name="T31" fmla="*/ 732 h 732"/>
                <a:gd name="T32" fmla="*/ 480 w 680"/>
                <a:gd name="T33" fmla="*/ 703 h 732"/>
                <a:gd name="T34" fmla="*/ 513 w 680"/>
                <a:gd name="T35" fmla="*/ 560 h 732"/>
                <a:gd name="T36" fmla="*/ 564 w 680"/>
                <a:gd name="T37" fmla="*/ 498 h 732"/>
                <a:gd name="T38" fmla="*/ 611 w 680"/>
                <a:gd name="T39" fmla="*/ 520 h 732"/>
                <a:gd name="T40" fmla="*/ 650 w 680"/>
                <a:gd name="T41" fmla="*/ 470 h 732"/>
                <a:gd name="T42" fmla="*/ 674 w 680"/>
                <a:gd name="T43" fmla="*/ 448 h 732"/>
                <a:gd name="T44" fmla="*/ 659 w 680"/>
                <a:gd name="T45" fmla="*/ 395 h 732"/>
                <a:gd name="T46" fmla="*/ 648 w 680"/>
                <a:gd name="T47" fmla="*/ 371 h 732"/>
                <a:gd name="T48" fmla="*/ 558 w 680"/>
                <a:gd name="T49" fmla="*/ 313 h 732"/>
                <a:gd name="T50" fmla="*/ 543 w 680"/>
                <a:gd name="T51" fmla="*/ 197 h 732"/>
                <a:gd name="T52" fmla="*/ 519 w 680"/>
                <a:gd name="T53" fmla="*/ 75 h 732"/>
                <a:gd name="T54" fmla="*/ 463 w 680"/>
                <a:gd name="T55" fmla="*/ 51 h 732"/>
                <a:gd name="T56" fmla="*/ 429 w 680"/>
                <a:gd name="T57" fmla="*/ 70 h 732"/>
                <a:gd name="T58" fmla="*/ 409 w 680"/>
                <a:gd name="T59" fmla="*/ 33 h 732"/>
                <a:gd name="T60" fmla="*/ 429 w 680"/>
                <a:gd name="T61" fmla="*/ 14 h 732"/>
                <a:gd name="T62" fmla="*/ 292 w 680"/>
                <a:gd name="T63" fmla="*/ 0 h 732"/>
                <a:gd name="T64" fmla="*/ 0 w 680"/>
                <a:gd name="T65" fmla="*/ 0 h 732"/>
                <a:gd name="T66" fmla="*/ 680 w 680"/>
                <a:gd name="T67" fmla="*/ 732 h 7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T64" t="T65" r="T66" b="T67"/>
              <a:pathLst>
                <a:path h="732" w="680">
                  <a:moveTo>
                    <a:pt x="292" y="0"/>
                  </a:moveTo>
                  <a:lnTo>
                    <a:pt x="297" y="12"/>
                  </a:lnTo>
                  <a:lnTo>
                    <a:pt x="222" y="33"/>
                  </a:lnTo>
                  <a:lnTo>
                    <a:pt x="204" y="59"/>
                  </a:lnTo>
                  <a:lnTo>
                    <a:pt x="172" y="38"/>
                  </a:lnTo>
                  <a:lnTo>
                    <a:pt x="188" y="90"/>
                  </a:lnTo>
                  <a:lnTo>
                    <a:pt x="159" y="90"/>
                  </a:lnTo>
                  <a:lnTo>
                    <a:pt x="107" y="53"/>
                  </a:lnTo>
                  <a:lnTo>
                    <a:pt x="81" y="105"/>
                  </a:lnTo>
                  <a:lnTo>
                    <a:pt x="94" y="121"/>
                  </a:lnTo>
                  <a:lnTo>
                    <a:pt x="94" y="137"/>
                  </a:lnTo>
                  <a:lnTo>
                    <a:pt x="68" y="171"/>
                  </a:lnTo>
                  <a:lnTo>
                    <a:pt x="71" y="228"/>
                  </a:lnTo>
                  <a:lnTo>
                    <a:pt x="29" y="278"/>
                  </a:lnTo>
                  <a:lnTo>
                    <a:pt x="0" y="384"/>
                  </a:lnTo>
                  <a:lnTo>
                    <a:pt x="3" y="384"/>
                  </a:lnTo>
                  <a:lnTo>
                    <a:pt x="13" y="426"/>
                  </a:lnTo>
                  <a:lnTo>
                    <a:pt x="63" y="436"/>
                  </a:lnTo>
                  <a:lnTo>
                    <a:pt x="63" y="468"/>
                  </a:lnTo>
                  <a:lnTo>
                    <a:pt x="126" y="486"/>
                  </a:lnTo>
                  <a:lnTo>
                    <a:pt x="126" y="535"/>
                  </a:lnTo>
                  <a:lnTo>
                    <a:pt x="123" y="567"/>
                  </a:lnTo>
                  <a:lnTo>
                    <a:pt x="201" y="567"/>
                  </a:lnTo>
                  <a:lnTo>
                    <a:pt x="269" y="551"/>
                  </a:lnTo>
                  <a:lnTo>
                    <a:pt x="263" y="522"/>
                  </a:lnTo>
                  <a:lnTo>
                    <a:pt x="284" y="509"/>
                  </a:lnTo>
                  <a:lnTo>
                    <a:pt x="305" y="538"/>
                  </a:lnTo>
                  <a:lnTo>
                    <a:pt x="323" y="546"/>
                  </a:lnTo>
                  <a:lnTo>
                    <a:pt x="339" y="608"/>
                  </a:lnTo>
                  <a:lnTo>
                    <a:pt x="383" y="655"/>
                  </a:lnTo>
                  <a:lnTo>
                    <a:pt x="388" y="692"/>
                  </a:lnTo>
                  <a:lnTo>
                    <a:pt x="429" y="732"/>
                  </a:lnTo>
                  <a:lnTo>
                    <a:pt x="452" y="730"/>
                  </a:lnTo>
                  <a:lnTo>
                    <a:pt x="480" y="703"/>
                  </a:lnTo>
                  <a:lnTo>
                    <a:pt x="501" y="597"/>
                  </a:lnTo>
                  <a:lnTo>
                    <a:pt x="513" y="560"/>
                  </a:lnTo>
                  <a:lnTo>
                    <a:pt x="523" y="513"/>
                  </a:lnTo>
                  <a:lnTo>
                    <a:pt x="564" y="498"/>
                  </a:lnTo>
                  <a:lnTo>
                    <a:pt x="592" y="503"/>
                  </a:lnTo>
                  <a:lnTo>
                    <a:pt x="611" y="520"/>
                  </a:lnTo>
                  <a:lnTo>
                    <a:pt x="631" y="487"/>
                  </a:lnTo>
                  <a:lnTo>
                    <a:pt x="650" y="470"/>
                  </a:lnTo>
                  <a:lnTo>
                    <a:pt x="650" y="449"/>
                  </a:lnTo>
                  <a:lnTo>
                    <a:pt x="674" y="448"/>
                  </a:lnTo>
                  <a:lnTo>
                    <a:pt x="680" y="423"/>
                  </a:lnTo>
                  <a:lnTo>
                    <a:pt x="659" y="395"/>
                  </a:lnTo>
                  <a:lnTo>
                    <a:pt x="663" y="383"/>
                  </a:lnTo>
                  <a:lnTo>
                    <a:pt x="648" y="371"/>
                  </a:lnTo>
                  <a:lnTo>
                    <a:pt x="609" y="313"/>
                  </a:lnTo>
                  <a:lnTo>
                    <a:pt x="558" y="313"/>
                  </a:lnTo>
                  <a:lnTo>
                    <a:pt x="543" y="290"/>
                  </a:lnTo>
                  <a:lnTo>
                    <a:pt x="543" y="197"/>
                  </a:lnTo>
                  <a:lnTo>
                    <a:pt x="523" y="143"/>
                  </a:lnTo>
                  <a:lnTo>
                    <a:pt x="519" y="75"/>
                  </a:lnTo>
                  <a:lnTo>
                    <a:pt x="493" y="73"/>
                  </a:lnTo>
                  <a:lnTo>
                    <a:pt x="463" y="51"/>
                  </a:lnTo>
                  <a:lnTo>
                    <a:pt x="456" y="51"/>
                  </a:lnTo>
                  <a:lnTo>
                    <a:pt x="429" y="70"/>
                  </a:lnTo>
                  <a:lnTo>
                    <a:pt x="413" y="58"/>
                  </a:lnTo>
                  <a:lnTo>
                    <a:pt x="409" y="33"/>
                  </a:lnTo>
                  <a:lnTo>
                    <a:pt x="428" y="23"/>
                  </a:lnTo>
                  <a:lnTo>
                    <a:pt x="429" y="14"/>
                  </a:lnTo>
                  <a:lnTo>
                    <a:pt x="418" y="4"/>
                  </a:lnTo>
                  <a:lnTo>
                    <a:pt x="292" y="0"/>
                  </a:lnTo>
                  <a:close/>
                </a:path>
              </a:pathLst>
            </a:custGeom>
            <a:solidFill>
              <a:srgbClr val="E46C0A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37</a:t>
              </a:r>
            </a:p>
          </xdr:txBody>
        </xdr:sp>
        <xdr:sp macro="" textlink="">
          <xdr:nvSpPr>
            <xdr:cNvPr id="72" name="FR-45">
              <a:hlinkClick r:id="rId64"/>
            </xdr:cNvPr>
            <xdr:cNvSpPr>
              <a:spLocks noChangeArrowheads="1"/>
            </xdr:cNvSpPr>
          </xdr:nvSpPr>
          <xdr:spPr bwMode="auto">
            <a:xfrm>
              <a:off x="4386772" y="2601724"/>
              <a:ext cx="821860" cy="655850"/>
            </a:xfrm>
            <a:custGeom>
              <a:avLst/>
              <a:gdLst>
                <a:gd name="T0" fmla="*/ 324 w 824"/>
                <a:gd name="T1" fmla="*/ 31 h 654"/>
                <a:gd name="T2" fmla="*/ 245 w 824"/>
                <a:gd name="T3" fmla="*/ 43 h 654"/>
                <a:gd name="T4" fmla="*/ 228 w 824"/>
                <a:gd name="T5" fmla="*/ 78 h 654"/>
                <a:gd name="T6" fmla="*/ 213 w 824"/>
                <a:gd name="T7" fmla="*/ 130 h 654"/>
                <a:gd name="T8" fmla="*/ 177 w 824"/>
                <a:gd name="T9" fmla="*/ 203 h 654"/>
                <a:gd name="T10" fmla="*/ 116 w 824"/>
                <a:gd name="T11" fmla="*/ 220 h 654"/>
                <a:gd name="T12" fmla="*/ 80 w 824"/>
                <a:gd name="T13" fmla="*/ 194 h 654"/>
                <a:gd name="T14" fmla="*/ 60 w 824"/>
                <a:gd name="T15" fmla="*/ 228 h 654"/>
                <a:gd name="T16" fmla="*/ 21 w 824"/>
                <a:gd name="T17" fmla="*/ 224 h 654"/>
                <a:gd name="T18" fmla="*/ 7 w 824"/>
                <a:gd name="T19" fmla="*/ 252 h 654"/>
                <a:gd name="T20" fmla="*/ 6 w 824"/>
                <a:gd name="T21" fmla="*/ 269 h 654"/>
                <a:gd name="T22" fmla="*/ 26 w 824"/>
                <a:gd name="T23" fmla="*/ 284 h 654"/>
                <a:gd name="T24" fmla="*/ 11 w 824"/>
                <a:gd name="T25" fmla="*/ 323 h 654"/>
                <a:gd name="T26" fmla="*/ 39 w 824"/>
                <a:gd name="T27" fmla="*/ 338 h 654"/>
                <a:gd name="T28" fmla="*/ 13 w 824"/>
                <a:gd name="T29" fmla="*/ 383 h 654"/>
                <a:gd name="T30" fmla="*/ 28 w 824"/>
                <a:gd name="T31" fmla="*/ 435 h 654"/>
                <a:gd name="T32" fmla="*/ 86 w 824"/>
                <a:gd name="T33" fmla="*/ 455 h 654"/>
                <a:gd name="T34" fmla="*/ 114 w 824"/>
                <a:gd name="T35" fmla="*/ 506 h 654"/>
                <a:gd name="T36" fmla="*/ 164 w 824"/>
                <a:gd name="T37" fmla="*/ 527 h 654"/>
                <a:gd name="T38" fmla="*/ 217 w 824"/>
                <a:gd name="T39" fmla="*/ 508 h 654"/>
                <a:gd name="T40" fmla="*/ 252 w 824"/>
                <a:gd name="T41" fmla="*/ 518 h 654"/>
                <a:gd name="T42" fmla="*/ 361 w 824"/>
                <a:gd name="T43" fmla="*/ 506 h 654"/>
                <a:gd name="T44" fmla="*/ 409 w 824"/>
                <a:gd name="T45" fmla="*/ 551 h 654"/>
                <a:gd name="T46" fmla="*/ 460 w 824"/>
                <a:gd name="T47" fmla="*/ 568 h 654"/>
                <a:gd name="T48" fmla="*/ 484 w 824"/>
                <a:gd name="T49" fmla="*/ 558 h 654"/>
                <a:gd name="T50" fmla="*/ 548 w 824"/>
                <a:gd name="T51" fmla="*/ 587 h 654"/>
                <a:gd name="T52" fmla="*/ 589 w 824"/>
                <a:gd name="T53" fmla="*/ 643 h 654"/>
                <a:gd name="T54" fmla="*/ 618 w 824"/>
                <a:gd name="T55" fmla="*/ 652 h 654"/>
                <a:gd name="T56" fmla="*/ 628 w 824"/>
                <a:gd name="T57" fmla="*/ 611 h 654"/>
                <a:gd name="T58" fmla="*/ 658 w 824"/>
                <a:gd name="T59" fmla="*/ 637 h 654"/>
                <a:gd name="T60" fmla="*/ 698 w 824"/>
                <a:gd name="T61" fmla="*/ 632 h 654"/>
                <a:gd name="T62" fmla="*/ 691 w 824"/>
                <a:gd name="T63" fmla="*/ 601 h 654"/>
                <a:gd name="T64" fmla="*/ 735 w 824"/>
                <a:gd name="T65" fmla="*/ 557 h 654"/>
                <a:gd name="T66" fmla="*/ 693 w 824"/>
                <a:gd name="T67" fmla="*/ 468 h 654"/>
                <a:gd name="T68" fmla="*/ 738 w 824"/>
                <a:gd name="T69" fmla="*/ 440 h 654"/>
                <a:gd name="T70" fmla="*/ 779 w 824"/>
                <a:gd name="T71" fmla="*/ 375 h 654"/>
                <a:gd name="T72" fmla="*/ 824 w 824"/>
                <a:gd name="T73" fmla="*/ 291 h 654"/>
                <a:gd name="T74" fmla="*/ 790 w 824"/>
                <a:gd name="T75" fmla="*/ 208 h 654"/>
                <a:gd name="T76" fmla="*/ 730 w 824"/>
                <a:gd name="T77" fmla="*/ 122 h 654"/>
                <a:gd name="T78" fmla="*/ 660 w 824"/>
                <a:gd name="T79" fmla="*/ 138 h 654"/>
                <a:gd name="T80" fmla="*/ 623 w 824"/>
                <a:gd name="T81" fmla="*/ 156 h 654"/>
                <a:gd name="T82" fmla="*/ 527 w 824"/>
                <a:gd name="T83" fmla="*/ 158 h 654"/>
                <a:gd name="T84" fmla="*/ 475 w 824"/>
                <a:gd name="T85" fmla="*/ 156 h 654"/>
                <a:gd name="T86" fmla="*/ 514 w 824"/>
                <a:gd name="T87" fmla="*/ 83 h 654"/>
                <a:gd name="T88" fmla="*/ 456 w 824"/>
                <a:gd name="T89" fmla="*/ 28 h 654"/>
                <a:gd name="T90" fmla="*/ 358 w 824"/>
                <a:gd name="T91" fmla="*/ 0 h 654"/>
                <a:gd name="T92" fmla="*/ 0 w 824"/>
                <a:gd name="T93" fmla="*/ 0 h 654"/>
                <a:gd name="T94" fmla="*/ 824 w 824"/>
                <a:gd name="T95" fmla="*/ 654 h 6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T92" t="T93" r="T94" b="T95"/>
              <a:pathLst>
                <a:path h="654" w="824">
                  <a:moveTo>
                    <a:pt x="358" y="0"/>
                  </a:moveTo>
                  <a:lnTo>
                    <a:pt x="324" y="31"/>
                  </a:lnTo>
                  <a:lnTo>
                    <a:pt x="248" y="38"/>
                  </a:lnTo>
                  <a:lnTo>
                    <a:pt x="245" y="43"/>
                  </a:lnTo>
                  <a:lnTo>
                    <a:pt x="252" y="58"/>
                  </a:lnTo>
                  <a:lnTo>
                    <a:pt x="228" y="78"/>
                  </a:lnTo>
                  <a:lnTo>
                    <a:pt x="233" y="127"/>
                  </a:lnTo>
                  <a:lnTo>
                    <a:pt x="213" y="130"/>
                  </a:lnTo>
                  <a:lnTo>
                    <a:pt x="200" y="179"/>
                  </a:lnTo>
                  <a:lnTo>
                    <a:pt x="177" y="203"/>
                  </a:lnTo>
                  <a:lnTo>
                    <a:pt x="146" y="203"/>
                  </a:lnTo>
                  <a:lnTo>
                    <a:pt x="116" y="220"/>
                  </a:lnTo>
                  <a:lnTo>
                    <a:pt x="99" y="201"/>
                  </a:lnTo>
                  <a:lnTo>
                    <a:pt x="80" y="194"/>
                  </a:lnTo>
                  <a:lnTo>
                    <a:pt x="60" y="207"/>
                  </a:lnTo>
                  <a:lnTo>
                    <a:pt x="60" y="228"/>
                  </a:lnTo>
                  <a:lnTo>
                    <a:pt x="45" y="239"/>
                  </a:lnTo>
                  <a:lnTo>
                    <a:pt x="21" y="224"/>
                  </a:lnTo>
                  <a:lnTo>
                    <a:pt x="6" y="235"/>
                  </a:lnTo>
                  <a:lnTo>
                    <a:pt x="7" y="252"/>
                  </a:lnTo>
                  <a:lnTo>
                    <a:pt x="0" y="267"/>
                  </a:lnTo>
                  <a:lnTo>
                    <a:pt x="6" y="269"/>
                  </a:lnTo>
                  <a:lnTo>
                    <a:pt x="28" y="269"/>
                  </a:lnTo>
                  <a:lnTo>
                    <a:pt x="26" y="284"/>
                  </a:lnTo>
                  <a:lnTo>
                    <a:pt x="11" y="310"/>
                  </a:lnTo>
                  <a:lnTo>
                    <a:pt x="11" y="323"/>
                  </a:lnTo>
                  <a:lnTo>
                    <a:pt x="26" y="323"/>
                  </a:lnTo>
                  <a:lnTo>
                    <a:pt x="39" y="338"/>
                  </a:lnTo>
                  <a:lnTo>
                    <a:pt x="43" y="353"/>
                  </a:lnTo>
                  <a:lnTo>
                    <a:pt x="13" y="383"/>
                  </a:lnTo>
                  <a:lnTo>
                    <a:pt x="28" y="418"/>
                  </a:lnTo>
                  <a:lnTo>
                    <a:pt x="28" y="435"/>
                  </a:lnTo>
                  <a:lnTo>
                    <a:pt x="52" y="452"/>
                  </a:lnTo>
                  <a:lnTo>
                    <a:pt x="86" y="455"/>
                  </a:lnTo>
                  <a:lnTo>
                    <a:pt x="108" y="474"/>
                  </a:lnTo>
                  <a:lnTo>
                    <a:pt x="114" y="506"/>
                  </a:lnTo>
                  <a:lnTo>
                    <a:pt x="138" y="534"/>
                  </a:lnTo>
                  <a:lnTo>
                    <a:pt x="164" y="527"/>
                  </a:lnTo>
                  <a:lnTo>
                    <a:pt x="176" y="503"/>
                  </a:lnTo>
                  <a:lnTo>
                    <a:pt x="217" y="508"/>
                  </a:lnTo>
                  <a:lnTo>
                    <a:pt x="226" y="518"/>
                  </a:lnTo>
                  <a:lnTo>
                    <a:pt x="252" y="518"/>
                  </a:lnTo>
                  <a:lnTo>
                    <a:pt x="265" y="503"/>
                  </a:lnTo>
                  <a:lnTo>
                    <a:pt x="361" y="506"/>
                  </a:lnTo>
                  <a:lnTo>
                    <a:pt x="383" y="540"/>
                  </a:lnTo>
                  <a:lnTo>
                    <a:pt x="409" y="551"/>
                  </a:lnTo>
                  <a:lnTo>
                    <a:pt x="432" y="572"/>
                  </a:lnTo>
                  <a:lnTo>
                    <a:pt x="460" y="568"/>
                  </a:lnTo>
                  <a:lnTo>
                    <a:pt x="467" y="558"/>
                  </a:lnTo>
                  <a:lnTo>
                    <a:pt x="484" y="558"/>
                  </a:lnTo>
                  <a:lnTo>
                    <a:pt x="505" y="585"/>
                  </a:lnTo>
                  <a:lnTo>
                    <a:pt x="548" y="587"/>
                  </a:lnTo>
                  <a:lnTo>
                    <a:pt x="559" y="601"/>
                  </a:lnTo>
                  <a:lnTo>
                    <a:pt x="589" y="643"/>
                  </a:lnTo>
                  <a:lnTo>
                    <a:pt x="602" y="654"/>
                  </a:lnTo>
                  <a:lnTo>
                    <a:pt x="618" y="652"/>
                  </a:lnTo>
                  <a:lnTo>
                    <a:pt x="621" y="615"/>
                  </a:lnTo>
                  <a:lnTo>
                    <a:pt x="628" y="611"/>
                  </a:lnTo>
                  <a:lnTo>
                    <a:pt x="639" y="613"/>
                  </a:lnTo>
                  <a:lnTo>
                    <a:pt x="658" y="637"/>
                  </a:lnTo>
                  <a:lnTo>
                    <a:pt x="671" y="643"/>
                  </a:lnTo>
                  <a:lnTo>
                    <a:pt x="698" y="632"/>
                  </a:lnTo>
                  <a:lnTo>
                    <a:pt x="693" y="627"/>
                  </a:lnTo>
                  <a:lnTo>
                    <a:pt x="691" y="601"/>
                  </a:lnTo>
                  <a:lnTo>
                    <a:pt x="743" y="585"/>
                  </a:lnTo>
                  <a:lnTo>
                    <a:pt x="735" y="557"/>
                  </a:lnTo>
                  <a:lnTo>
                    <a:pt x="727" y="515"/>
                  </a:lnTo>
                  <a:lnTo>
                    <a:pt x="693" y="468"/>
                  </a:lnTo>
                  <a:lnTo>
                    <a:pt x="686" y="440"/>
                  </a:lnTo>
                  <a:lnTo>
                    <a:pt x="738" y="440"/>
                  </a:lnTo>
                  <a:lnTo>
                    <a:pt x="774" y="413"/>
                  </a:lnTo>
                  <a:lnTo>
                    <a:pt x="779" y="375"/>
                  </a:lnTo>
                  <a:lnTo>
                    <a:pt x="756" y="348"/>
                  </a:lnTo>
                  <a:lnTo>
                    <a:pt x="824" y="291"/>
                  </a:lnTo>
                  <a:lnTo>
                    <a:pt x="824" y="244"/>
                  </a:lnTo>
                  <a:lnTo>
                    <a:pt x="790" y="208"/>
                  </a:lnTo>
                  <a:lnTo>
                    <a:pt x="777" y="166"/>
                  </a:lnTo>
                  <a:lnTo>
                    <a:pt x="730" y="122"/>
                  </a:lnTo>
                  <a:lnTo>
                    <a:pt x="665" y="158"/>
                  </a:lnTo>
                  <a:lnTo>
                    <a:pt x="660" y="138"/>
                  </a:lnTo>
                  <a:lnTo>
                    <a:pt x="631" y="135"/>
                  </a:lnTo>
                  <a:lnTo>
                    <a:pt x="623" y="156"/>
                  </a:lnTo>
                  <a:lnTo>
                    <a:pt x="597" y="161"/>
                  </a:lnTo>
                  <a:lnTo>
                    <a:pt x="527" y="158"/>
                  </a:lnTo>
                  <a:lnTo>
                    <a:pt x="498" y="177"/>
                  </a:lnTo>
                  <a:lnTo>
                    <a:pt x="475" y="156"/>
                  </a:lnTo>
                  <a:lnTo>
                    <a:pt x="516" y="127"/>
                  </a:lnTo>
                  <a:lnTo>
                    <a:pt x="514" y="83"/>
                  </a:lnTo>
                  <a:lnTo>
                    <a:pt x="483" y="67"/>
                  </a:lnTo>
                  <a:lnTo>
                    <a:pt x="456" y="28"/>
                  </a:lnTo>
                  <a:lnTo>
                    <a:pt x="386" y="23"/>
                  </a:lnTo>
                  <a:lnTo>
                    <a:pt x="358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45</a:t>
              </a:r>
            </a:p>
          </xdr:txBody>
        </xdr:sp>
        <xdr:sp macro="" textlink="">
          <xdr:nvSpPr>
            <xdr:cNvPr id="73" name="FR-36">
              <a:hlinkClick r:id="rId65"/>
            </xdr:cNvPr>
            <xdr:cNvSpPr>
              <a:spLocks noChangeArrowheads="1"/>
            </xdr:cNvSpPr>
          </xdr:nvSpPr>
          <xdr:spPr bwMode="auto">
            <a:xfrm>
              <a:off x="4057647" y="3419715"/>
              <a:ext cx="681078" cy="703217"/>
            </a:xfrm>
            <a:custGeom>
              <a:avLst/>
              <a:gdLst>
                <a:gd name="T0" fmla="*/ 418 w 683"/>
                <a:gd name="T1" fmla="*/ 5 h 700"/>
                <a:gd name="T2" fmla="*/ 345 w 683"/>
                <a:gd name="T3" fmla="*/ 17 h 700"/>
                <a:gd name="T4" fmla="*/ 332 w 683"/>
                <a:gd name="T5" fmla="*/ 30 h 700"/>
                <a:gd name="T6" fmla="*/ 264 w 683"/>
                <a:gd name="T7" fmla="*/ 50 h 700"/>
                <a:gd name="T8" fmla="*/ 234 w 683"/>
                <a:gd name="T9" fmla="*/ 67 h 700"/>
                <a:gd name="T10" fmla="*/ 249 w 683"/>
                <a:gd name="T11" fmla="*/ 120 h 700"/>
                <a:gd name="T12" fmla="*/ 225 w 683"/>
                <a:gd name="T13" fmla="*/ 142 h 700"/>
                <a:gd name="T14" fmla="*/ 186 w 683"/>
                <a:gd name="T15" fmla="*/ 192 h 700"/>
                <a:gd name="T16" fmla="*/ 139 w 683"/>
                <a:gd name="T17" fmla="*/ 170 h 700"/>
                <a:gd name="T18" fmla="*/ 88 w 683"/>
                <a:gd name="T19" fmla="*/ 232 h 700"/>
                <a:gd name="T20" fmla="*/ 55 w 683"/>
                <a:gd name="T21" fmla="*/ 375 h 700"/>
                <a:gd name="T22" fmla="*/ 4 w 683"/>
                <a:gd name="T23" fmla="*/ 404 h 700"/>
                <a:gd name="T24" fmla="*/ 11 w 683"/>
                <a:gd name="T25" fmla="*/ 460 h 700"/>
                <a:gd name="T26" fmla="*/ 50 w 683"/>
                <a:gd name="T27" fmla="*/ 530 h 700"/>
                <a:gd name="T28" fmla="*/ 117 w 683"/>
                <a:gd name="T29" fmla="*/ 562 h 700"/>
                <a:gd name="T30" fmla="*/ 161 w 683"/>
                <a:gd name="T31" fmla="*/ 632 h 700"/>
                <a:gd name="T32" fmla="*/ 136 w 683"/>
                <a:gd name="T33" fmla="*/ 675 h 700"/>
                <a:gd name="T34" fmla="*/ 208 w 683"/>
                <a:gd name="T35" fmla="*/ 681 h 700"/>
                <a:gd name="T36" fmla="*/ 273 w 683"/>
                <a:gd name="T37" fmla="*/ 700 h 700"/>
                <a:gd name="T38" fmla="*/ 349 w 683"/>
                <a:gd name="T39" fmla="*/ 655 h 700"/>
                <a:gd name="T40" fmla="*/ 391 w 683"/>
                <a:gd name="T41" fmla="*/ 658 h 700"/>
                <a:gd name="T42" fmla="*/ 453 w 683"/>
                <a:gd name="T43" fmla="*/ 619 h 700"/>
                <a:gd name="T44" fmla="*/ 633 w 683"/>
                <a:gd name="T45" fmla="*/ 647 h 700"/>
                <a:gd name="T46" fmla="*/ 657 w 683"/>
                <a:gd name="T47" fmla="*/ 624 h 700"/>
                <a:gd name="T48" fmla="*/ 678 w 683"/>
                <a:gd name="T49" fmla="*/ 575 h 700"/>
                <a:gd name="T50" fmla="*/ 668 w 683"/>
                <a:gd name="T51" fmla="*/ 535 h 700"/>
                <a:gd name="T52" fmla="*/ 679 w 683"/>
                <a:gd name="T53" fmla="*/ 490 h 700"/>
                <a:gd name="T54" fmla="*/ 659 w 683"/>
                <a:gd name="T55" fmla="*/ 462 h 700"/>
                <a:gd name="T56" fmla="*/ 616 w 683"/>
                <a:gd name="T57" fmla="*/ 417 h 700"/>
                <a:gd name="T58" fmla="*/ 642 w 683"/>
                <a:gd name="T59" fmla="*/ 379 h 700"/>
                <a:gd name="T60" fmla="*/ 618 w 683"/>
                <a:gd name="T61" fmla="*/ 344 h 700"/>
                <a:gd name="T62" fmla="*/ 629 w 683"/>
                <a:gd name="T63" fmla="*/ 321 h 700"/>
                <a:gd name="T64" fmla="*/ 657 w 683"/>
                <a:gd name="T65" fmla="*/ 280 h 700"/>
                <a:gd name="T66" fmla="*/ 631 w 683"/>
                <a:gd name="T67" fmla="*/ 269 h 700"/>
                <a:gd name="T68" fmla="*/ 616 w 683"/>
                <a:gd name="T69" fmla="*/ 243 h 700"/>
                <a:gd name="T70" fmla="*/ 629 w 683"/>
                <a:gd name="T71" fmla="*/ 204 h 700"/>
                <a:gd name="T72" fmla="*/ 605 w 683"/>
                <a:gd name="T73" fmla="*/ 129 h 700"/>
                <a:gd name="T74" fmla="*/ 552 w 683"/>
                <a:gd name="T75" fmla="*/ 117 h 700"/>
                <a:gd name="T76" fmla="*/ 487 w 683"/>
                <a:gd name="T77" fmla="*/ 123 h 700"/>
                <a:gd name="T78" fmla="*/ 464 w 683"/>
                <a:gd name="T79" fmla="*/ 97 h 700"/>
                <a:gd name="T80" fmla="*/ 496 w 683"/>
                <a:gd name="T81" fmla="*/ 43 h 700"/>
                <a:gd name="T82" fmla="*/ 434 w 683"/>
                <a:gd name="T83" fmla="*/ 0 h 700"/>
                <a:gd name="T84" fmla="*/ 0 w 683"/>
                <a:gd name="T85" fmla="*/ 0 h 700"/>
                <a:gd name="T86" fmla="*/ 683 w 683"/>
                <a:gd name="T87" fmla="*/ 700 h 7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T84" t="T85" r="T86" b="T87"/>
              <a:pathLst>
                <a:path h="700" w="683">
                  <a:moveTo>
                    <a:pt x="434" y="0"/>
                  </a:moveTo>
                  <a:lnTo>
                    <a:pt x="418" y="5"/>
                  </a:lnTo>
                  <a:lnTo>
                    <a:pt x="384" y="3"/>
                  </a:lnTo>
                  <a:lnTo>
                    <a:pt x="345" y="17"/>
                  </a:lnTo>
                  <a:lnTo>
                    <a:pt x="336" y="37"/>
                  </a:lnTo>
                  <a:lnTo>
                    <a:pt x="332" y="30"/>
                  </a:lnTo>
                  <a:lnTo>
                    <a:pt x="287" y="32"/>
                  </a:lnTo>
                  <a:lnTo>
                    <a:pt x="264" y="50"/>
                  </a:lnTo>
                  <a:lnTo>
                    <a:pt x="238" y="54"/>
                  </a:lnTo>
                  <a:lnTo>
                    <a:pt x="234" y="67"/>
                  </a:lnTo>
                  <a:lnTo>
                    <a:pt x="255" y="95"/>
                  </a:lnTo>
                  <a:lnTo>
                    <a:pt x="249" y="120"/>
                  </a:lnTo>
                  <a:lnTo>
                    <a:pt x="225" y="121"/>
                  </a:lnTo>
                  <a:lnTo>
                    <a:pt x="225" y="142"/>
                  </a:lnTo>
                  <a:lnTo>
                    <a:pt x="206" y="159"/>
                  </a:lnTo>
                  <a:lnTo>
                    <a:pt x="186" y="192"/>
                  </a:lnTo>
                  <a:lnTo>
                    <a:pt x="167" y="175"/>
                  </a:lnTo>
                  <a:lnTo>
                    <a:pt x="139" y="170"/>
                  </a:lnTo>
                  <a:lnTo>
                    <a:pt x="98" y="185"/>
                  </a:lnTo>
                  <a:lnTo>
                    <a:pt x="88" y="232"/>
                  </a:lnTo>
                  <a:lnTo>
                    <a:pt x="76" y="269"/>
                  </a:lnTo>
                  <a:lnTo>
                    <a:pt x="55" y="375"/>
                  </a:lnTo>
                  <a:lnTo>
                    <a:pt x="27" y="402"/>
                  </a:lnTo>
                  <a:lnTo>
                    <a:pt x="4" y="404"/>
                  </a:lnTo>
                  <a:lnTo>
                    <a:pt x="11" y="410"/>
                  </a:lnTo>
                  <a:lnTo>
                    <a:pt x="11" y="460"/>
                  </a:lnTo>
                  <a:lnTo>
                    <a:pt x="0" y="491"/>
                  </a:lnTo>
                  <a:lnTo>
                    <a:pt x="50" y="530"/>
                  </a:lnTo>
                  <a:lnTo>
                    <a:pt x="76" y="556"/>
                  </a:lnTo>
                  <a:lnTo>
                    <a:pt x="117" y="562"/>
                  </a:lnTo>
                  <a:lnTo>
                    <a:pt x="133" y="616"/>
                  </a:lnTo>
                  <a:lnTo>
                    <a:pt x="161" y="632"/>
                  </a:lnTo>
                  <a:lnTo>
                    <a:pt x="156" y="671"/>
                  </a:lnTo>
                  <a:lnTo>
                    <a:pt x="136" y="675"/>
                  </a:lnTo>
                  <a:lnTo>
                    <a:pt x="143" y="676"/>
                  </a:lnTo>
                  <a:lnTo>
                    <a:pt x="208" y="681"/>
                  </a:lnTo>
                  <a:lnTo>
                    <a:pt x="232" y="658"/>
                  </a:lnTo>
                  <a:lnTo>
                    <a:pt x="273" y="700"/>
                  </a:lnTo>
                  <a:lnTo>
                    <a:pt x="326" y="640"/>
                  </a:lnTo>
                  <a:lnTo>
                    <a:pt x="349" y="655"/>
                  </a:lnTo>
                  <a:lnTo>
                    <a:pt x="380" y="652"/>
                  </a:lnTo>
                  <a:lnTo>
                    <a:pt x="391" y="658"/>
                  </a:lnTo>
                  <a:lnTo>
                    <a:pt x="438" y="660"/>
                  </a:lnTo>
                  <a:lnTo>
                    <a:pt x="453" y="619"/>
                  </a:lnTo>
                  <a:lnTo>
                    <a:pt x="583" y="635"/>
                  </a:lnTo>
                  <a:lnTo>
                    <a:pt x="633" y="647"/>
                  </a:lnTo>
                  <a:lnTo>
                    <a:pt x="656" y="645"/>
                  </a:lnTo>
                  <a:lnTo>
                    <a:pt x="657" y="624"/>
                  </a:lnTo>
                  <a:lnTo>
                    <a:pt x="683" y="598"/>
                  </a:lnTo>
                  <a:lnTo>
                    <a:pt x="678" y="575"/>
                  </a:lnTo>
                  <a:lnTo>
                    <a:pt x="663" y="546"/>
                  </a:lnTo>
                  <a:lnTo>
                    <a:pt x="668" y="535"/>
                  </a:lnTo>
                  <a:lnTo>
                    <a:pt x="670" y="501"/>
                  </a:lnTo>
                  <a:lnTo>
                    <a:pt x="679" y="490"/>
                  </a:lnTo>
                  <a:lnTo>
                    <a:pt x="681" y="482"/>
                  </a:lnTo>
                  <a:lnTo>
                    <a:pt x="659" y="462"/>
                  </a:lnTo>
                  <a:lnTo>
                    <a:pt x="651" y="435"/>
                  </a:lnTo>
                  <a:lnTo>
                    <a:pt x="616" y="417"/>
                  </a:lnTo>
                  <a:lnTo>
                    <a:pt x="616" y="394"/>
                  </a:lnTo>
                  <a:lnTo>
                    <a:pt x="642" y="379"/>
                  </a:lnTo>
                  <a:lnTo>
                    <a:pt x="642" y="364"/>
                  </a:lnTo>
                  <a:lnTo>
                    <a:pt x="618" y="344"/>
                  </a:lnTo>
                  <a:lnTo>
                    <a:pt x="610" y="331"/>
                  </a:lnTo>
                  <a:lnTo>
                    <a:pt x="629" y="321"/>
                  </a:lnTo>
                  <a:lnTo>
                    <a:pt x="627" y="305"/>
                  </a:lnTo>
                  <a:lnTo>
                    <a:pt x="657" y="280"/>
                  </a:lnTo>
                  <a:lnTo>
                    <a:pt x="655" y="269"/>
                  </a:lnTo>
                  <a:lnTo>
                    <a:pt x="631" y="269"/>
                  </a:lnTo>
                  <a:lnTo>
                    <a:pt x="616" y="252"/>
                  </a:lnTo>
                  <a:lnTo>
                    <a:pt x="616" y="243"/>
                  </a:lnTo>
                  <a:lnTo>
                    <a:pt x="629" y="220"/>
                  </a:lnTo>
                  <a:lnTo>
                    <a:pt x="629" y="204"/>
                  </a:lnTo>
                  <a:lnTo>
                    <a:pt x="599" y="164"/>
                  </a:lnTo>
                  <a:lnTo>
                    <a:pt x="605" y="129"/>
                  </a:lnTo>
                  <a:lnTo>
                    <a:pt x="588" y="116"/>
                  </a:lnTo>
                  <a:lnTo>
                    <a:pt x="552" y="117"/>
                  </a:lnTo>
                  <a:lnTo>
                    <a:pt x="524" y="129"/>
                  </a:lnTo>
                  <a:lnTo>
                    <a:pt x="487" y="123"/>
                  </a:lnTo>
                  <a:lnTo>
                    <a:pt x="468" y="108"/>
                  </a:lnTo>
                  <a:lnTo>
                    <a:pt x="464" y="97"/>
                  </a:lnTo>
                  <a:lnTo>
                    <a:pt x="494" y="72"/>
                  </a:lnTo>
                  <a:lnTo>
                    <a:pt x="496" y="43"/>
                  </a:lnTo>
                  <a:lnTo>
                    <a:pt x="457" y="20"/>
                  </a:lnTo>
                  <a:lnTo>
                    <a:pt x="434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36</a:t>
              </a:r>
            </a:p>
          </xdr:txBody>
        </xdr:sp>
        <xdr:sp macro="" textlink="">
          <xdr:nvSpPr>
            <xdr:cNvPr id="74" name="FR-41">
              <a:hlinkClick r:id="rId66"/>
            </xdr:cNvPr>
            <xdr:cNvSpPr>
              <a:spLocks noChangeArrowheads="1"/>
            </xdr:cNvSpPr>
          </xdr:nvSpPr>
          <xdr:spPr bwMode="auto">
            <a:xfrm>
              <a:off x="3914963" y="2760221"/>
              <a:ext cx="852299" cy="714148"/>
            </a:xfrm>
            <a:custGeom>
              <a:avLst/>
              <a:gdLst>
                <a:gd name="T0" fmla="*/ 128 w 853"/>
                <a:gd name="T1" fmla="*/ 22 h 711"/>
                <a:gd name="T2" fmla="*/ 133 w 853"/>
                <a:gd name="T3" fmla="*/ 82 h 711"/>
                <a:gd name="T4" fmla="*/ 120 w 853"/>
                <a:gd name="T5" fmla="*/ 173 h 711"/>
                <a:gd name="T6" fmla="*/ 94 w 853"/>
                <a:gd name="T7" fmla="*/ 223 h 711"/>
                <a:gd name="T8" fmla="*/ 19 w 853"/>
                <a:gd name="T9" fmla="*/ 285 h 711"/>
                <a:gd name="T10" fmla="*/ 8 w 853"/>
                <a:gd name="T11" fmla="*/ 328 h 711"/>
                <a:gd name="T12" fmla="*/ 145 w 853"/>
                <a:gd name="T13" fmla="*/ 342 h 711"/>
                <a:gd name="T14" fmla="*/ 125 w 853"/>
                <a:gd name="T15" fmla="*/ 361 h 711"/>
                <a:gd name="T16" fmla="*/ 145 w 853"/>
                <a:gd name="T17" fmla="*/ 398 h 711"/>
                <a:gd name="T18" fmla="*/ 179 w 853"/>
                <a:gd name="T19" fmla="*/ 379 h 711"/>
                <a:gd name="T20" fmla="*/ 235 w 853"/>
                <a:gd name="T21" fmla="*/ 403 h 711"/>
                <a:gd name="T22" fmla="*/ 259 w 853"/>
                <a:gd name="T23" fmla="*/ 525 h 711"/>
                <a:gd name="T24" fmla="*/ 274 w 853"/>
                <a:gd name="T25" fmla="*/ 641 h 711"/>
                <a:gd name="T26" fmla="*/ 364 w 853"/>
                <a:gd name="T27" fmla="*/ 699 h 711"/>
                <a:gd name="T28" fmla="*/ 379 w 853"/>
                <a:gd name="T29" fmla="*/ 710 h 711"/>
                <a:gd name="T30" fmla="*/ 428 w 853"/>
                <a:gd name="T31" fmla="*/ 688 h 711"/>
                <a:gd name="T32" fmla="*/ 477 w 853"/>
                <a:gd name="T33" fmla="*/ 693 h 711"/>
                <a:gd name="T34" fmla="*/ 525 w 853"/>
                <a:gd name="T35" fmla="*/ 659 h 711"/>
                <a:gd name="T36" fmla="*/ 575 w 853"/>
                <a:gd name="T37" fmla="*/ 656 h 711"/>
                <a:gd name="T38" fmla="*/ 637 w 853"/>
                <a:gd name="T39" fmla="*/ 699 h 711"/>
                <a:gd name="T40" fmla="*/ 669 w 853"/>
                <a:gd name="T41" fmla="*/ 663 h 711"/>
                <a:gd name="T42" fmla="*/ 699 w 853"/>
                <a:gd name="T43" fmla="*/ 645 h 711"/>
                <a:gd name="T44" fmla="*/ 764 w 853"/>
                <a:gd name="T45" fmla="*/ 654 h 711"/>
                <a:gd name="T46" fmla="*/ 794 w 853"/>
                <a:gd name="T47" fmla="*/ 622 h 711"/>
                <a:gd name="T48" fmla="*/ 787 w 853"/>
                <a:gd name="T49" fmla="*/ 586 h 711"/>
                <a:gd name="T50" fmla="*/ 843 w 853"/>
                <a:gd name="T51" fmla="*/ 528 h 711"/>
                <a:gd name="T52" fmla="*/ 850 w 853"/>
                <a:gd name="T53" fmla="*/ 484 h 711"/>
                <a:gd name="T54" fmla="*/ 817 w 853"/>
                <a:gd name="T55" fmla="*/ 448 h 711"/>
                <a:gd name="T56" fmla="*/ 781 w 853"/>
                <a:gd name="T57" fmla="*/ 428 h 711"/>
                <a:gd name="T58" fmla="*/ 853 w 853"/>
                <a:gd name="T59" fmla="*/ 381 h 711"/>
                <a:gd name="T60" fmla="*/ 736 w 853"/>
                <a:gd name="T61" fmla="*/ 346 h 711"/>
                <a:gd name="T62" fmla="*/ 697 w 853"/>
                <a:gd name="T63" fmla="*/ 361 h 711"/>
                <a:gd name="T64" fmla="*/ 647 w 853"/>
                <a:gd name="T65" fmla="*/ 346 h 711"/>
                <a:gd name="T66" fmla="*/ 609 w 853"/>
                <a:gd name="T67" fmla="*/ 377 h 711"/>
                <a:gd name="T68" fmla="*/ 579 w 853"/>
                <a:gd name="T69" fmla="*/ 317 h 711"/>
                <a:gd name="T70" fmla="*/ 523 w 853"/>
                <a:gd name="T71" fmla="*/ 295 h 711"/>
                <a:gd name="T72" fmla="*/ 499 w 853"/>
                <a:gd name="T73" fmla="*/ 261 h 711"/>
                <a:gd name="T74" fmla="*/ 514 w 853"/>
                <a:gd name="T75" fmla="*/ 196 h 711"/>
                <a:gd name="T76" fmla="*/ 497 w 853"/>
                <a:gd name="T77" fmla="*/ 166 h 711"/>
                <a:gd name="T78" fmla="*/ 482 w 853"/>
                <a:gd name="T79" fmla="*/ 153 h 711"/>
                <a:gd name="T80" fmla="*/ 499 w 853"/>
                <a:gd name="T81" fmla="*/ 112 h 711"/>
                <a:gd name="T82" fmla="*/ 443 w 853"/>
                <a:gd name="T83" fmla="*/ 102 h 711"/>
                <a:gd name="T84" fmla="*/ 375 w 853"/>
                <a:gd name="T85" fmla="*/ 136 h 711"/>
                <a:gd name="T86" fmla="*/ 301 w 853"/>
                <a:gd name="T87" fmla="*/ 83 h 711"/>
                <a:gd name="T88" fmla="*/ 265 w 853"/>
                <a:gd name="T89" fmla="*/ 41 h 711"/>
                <a:gd name="T90" fmla="*/ 213 w 853"/>
                <a:gd name="T91" fmla="*/ 29 h 711"/>
                <a:gd name="T92" fmla="*/ 237 w 853"/>
                <a:gd name="T93" fmla="*/ 5 h 711"/>
                <a:gd name="T94" fmla="*/ 172 w 853"/>
                <a:gd name="T95" fmla="*/ 13 h 711"/>
                <a:gd name="T96" fmla="*/ 0 w 853"/>
                <a:gd name="T97" fmla="*/ 0 h 711"/>
                <a:gd name="T98" fmla="*/ 853 w 853"/>
                <a:gd name="T99" fmla="*/ 711 h 7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T96" t="T97" r="T98" b="T99"/>
              <a:pathLst>
                <a:path h="711" w="853">
                  <a:moveTo>
                    <a:pt x="146" y="0"/>
                  </a:moveTo>
                  <a:lnTo>
                    <a:pt x="128" y="22"/>
                  </a:lnTo>
                  <a:lnTo>
                    <a:pt x="107" y="58"/>
                  </a:lnTo>
                  <a:lnTo>
                    <a:pt x="133" y="82"/>
                  </a:lnTo>
                  <a:lnTo>
                    <a:pt x="131" y="137"/>
                  </a:lnTo>
                  <a:lnTo>
                    <a:pt x="120" y="173"/>
                  </a:lnTo>
                  <a:lnTo>
                    <a:pt x="94" y="173"/>
                  </a:lnTo>
                  <a:lnTo>
                    <a:pt x="94" y="223"/>
                  </a:lnTo>
                  <a:lnTo>
                    <a:pt x="58" y="270"/>
                  </a:lnTo>
                  <a:lnTo>
                    <a:pt x="19" y="285"/>
                  </a:lnTo>
                  <a:lnTo>
                    <a:pt x="0" y="308"/>
                  </a:lnTo>
                  <a:lnTo>
                    <a:pt x="8" y="328"/>
                  </a:lnTo>
                  <a:lnTo>
                    <a:pt x="134" y="332"/>
                  </a:lnTo>
                  <a:lnTo>
                    <a:pt x="145" y="342"/>
                  </a:lnTo>
                  <a:lnTo>
                    <a:pt x="144" y="351"/>
                  </a:lnTo>
                  <a:lnTo>
                    <a:pt x="125" y="361"/>
                  </a:lnTo>
                  <a:lnTo>
                    <a:pt x="129" y="386"/>
                  </a:lnTo>
                  <a:lnTo>
                    <a:pt x="145" y="398"/>
                  </a:lnTo>
                  <a:lnTo>
                    <a:pt x="172" y="379"/>
                  </a:lnTo>
                  <a:lnTo>
                    <a:pt x="179" y="379"/>
                  </a:lnTo>
                  <a:lnTo>
                    <a:pt x="209" y="401"/>
                  </a:lnTo>
                  <a:lnTo>
                    <a:pt x="235" y="403"/>
                  </a:lnTo>
                  <a:lnTo>
                    <a:pt x="239" y="471"/>
                  </a:lnTo>
                  <a:lnTo>
                    <a:pt x="259" y="525"/>
                  </a:lnTo>
                  <a:lnTo>
                    <a:pt x="259" y="618"/>
                  </a:lnTo>
                  <a:lnTo>
                    <a:pt x="274" y="641"/>
                  </a:lnTo>
                  <a:lnTo>
                    <a:pt x="325" y="641"/>
                  </a:lnTo>
                  <a:lnTo>
                    <a:pt x="364" y="699"/>
                  </a:lnTo>
                  <a:lnTo>
                    <a:pt x="379" y="711"/>
                  </a:lnTo>
                  <a:lnTo>
                    <a:pt x="379" y="710"/>
                  </a:lnTo>
                  <a:lnTo>
                    <a:pt x="405" y="706"/>
                  </a:lnTo>
                  <a:lnTo>
                    <a:pt x="428" y="688"/>
                  </a:lnTo>
                  <a:lnTo>
                    <a:pt x="473" y="686"/>
                  </a:lnTo>
                  <a:lnTo>
                    <a:pt x="477" y="693"/>
                  </a:lnTo>
                  <a:lnTo>
                    <a:pt x="486" y="673"/>
                  </a:lnTo>
                  <a:lnTo>
                    <a:pt x="525" y="659"/>
                  </a:lnTo>
                  <a:lnTo>
                    <a:pt x="559" y="661"/>
                  </a:lnTo>
                  <a:lnTo>
                    <a:pt x="575" y="656"/>
                  </a:lnTo>
                  <a:lnTo>
                    <a:pt x="598" y="676"/>
                  </a:lnTo>
                  <a:lnTo>
                    <a:pt x="637" y="699"/>
                  </a:lnTo>
                  <a:lnTo>
                    <a:pt x="671" y="697"/>
                  </a:lnTo>
                  <a:lnTo>
                    <a:pt x="669" y="663"/>
                  </a:lnTo>
                  <a:lnTo>
                    <a:pt x="684" y="646"/>
                  </a:lnTo>
                  <a:lnTo>
                    <a:pt x="699" y="645"/>
                  </a:lnTo>
                  <a:lnTo>
                    <a:pt x="712" y="659"/>
                  </a:lnTo>
                  <a:lnTo>
                    <a:pt x="764" y="654"/>
                  </a:lnTo>
                  <a:lnTo>
                    <a:pt x="798" y="635"/>
                  </a:lnTo>
                  <a:lnTo>
                    <a:pt x="794" y="622"/>
                  </a:lnTo>
                  <a:lnTo>
                    <a:pt x="785" y="611"/>
                  </a:lnTo>
                  <a:lnTo>
                    <a:pt x="787" y="586"/>
                  </a:lnTo>
                  <a:lnTo>
                    <a:pt x="811" y="542"/>
                  </a:lnTo>
                  <a:lnTo>
                    <a:pt x="843" y="528"/>
                  </a:lnTo>
                  <a:lnTo>
                    <a:pt x="843" y="501"/>
                  </a:lnTo>
                  <a:lnTo>
                    <a:pt x="850" y="484"/>
                  </a:lnTo>
                  <a:lnTo>
                    <a:pt x="830" y="476"/>
                  </a:lnTo>
                  <a:lnTo>
                    <a:pt x="817" y="448"/>
                  </a:lnTo>
                  <a:lnTo>
                    <a:pt x="783" y="439"/>
                  </a:lnTo>
                  <a:lnTo>
                    <a:pt x="781" y="428"/>
                  </a:lnTo>
                  <a:lnTo>
                    <a:pt x="815" y="400"/>
                  </a:lnTo>
                  <a:lnTo>
                    <a:pt x="853" y="381"/>
                  </a:lnTo>
                  <a:lnTo>
                    <a:pt x="832" y="349"/>
                  </a:lnTo>
                  <a:lnTo>
                    <a:pt x="736" y="346"/>
                  </a:lnTo>
                  <a:lnTo>
                    <a:pt x="723" y="361"/>
                  </a:lnTo>
                  <a:lnTo>
                    <a:pt x="697" y="361"/>
                  </a:lnTo>
                  <a:lnTo>
                    <a:pt x="688" y="351"/>
                  </a:lnTo>
                  <a:lnTo>
                    <a:pt x="647" y="346"/>
                  </a:lnTo>
                  <a:lnTo>
                    <a:pt x="635" y="370"/>
                  </a:lnTo>
                  <a:lnTo>
                    <a:pt x="609" y="377"/>
                  </a:lnTo>
                  <a:lnTo>
                    <a:pt x="585" y="349"/>
                  </a:lnTo>
                  <a:lnTo>
                    <a:pt x="579" y="317"/>
                  </a:lnTo>
                  <a:lnTo>
                    <a:pt x="557" y="298"/>
                  </a:lnTo>
                  <a:lnTo>
                    <a:pt x="523" y="295"/>
                  </a:lnTo>
                  <a:lnTo>
                    <a:pt x="499" y="278"/>
                  </a:lnTo>
                  <a:lnTo>
                    <a:pt x="499" y="261"/>
                  </a:lnTo>
                  <a:lnTo>
                    <a:pt x="484" y="226"/>
                  </a:lnTo>
                  <a:lnTo>
                    <a:pt x="514" y="196"/>
                  </a:lnTo>
                  <a:lnTo>
                    <a:pt x="510" y="181"/>
                  </a:lnTo>
                  <a:lnTo>
                    <a:pt x="497" y="166"/>
                  </a:lnTo>
                  <a:lnTo>
                    <a:pt x="482" y="166"/>
                  </a:lnTo>
                  <a:lnTo>
                    <a:pt x="482" y="153"/>
                  </a:lnTo>
                  <a:lnTo>
                    <a:pt x="497" y="127"/>
                  </a:lnTo>
                  <a:lnTo>
                    <a:pt x="499" y="112"/>
                  </a:lnTo>
                  <a:lnTo>
                    <a:pt x="477" y="112"/>
                  </a:lnTo>
                  <a:lnTo>
                    <a:pt x="443" y="102"/>
                  </a:lnTo>
                  <a:lnTo>
                    <a:pt x="411" y="132"/>
                  </a:lnTo>
                  <a:lnTo>
                    <a:pt x="375" y="136"/>
                  </a:lnTo>
                  <a:lnTo>
                    <a:pt x="317" y="121"/>
                  </a:lnTo>
                  <a:lnTo>
                    <a:pt x="301" y="83"/>
                  </a:lnTo>
                  <a:lnTo>
                    <a:pt x="278" y="71"/>
                  </a:lnTo>
                  <a:lnTo>
                    <a:pt x="265" y="41"/>
                  </a:lnTo>
                  <a:lnTo>
                    <a:pt x="228" y="41"/>
                  </a:lnTo>
                  <a:lnTo>
                    <a:pt x="213" y="29"/>
                  </a:lnTo>
                  <a:lnTo>
                    <a:pt x="235" y="16"/>
                  </a:lnTo>
                  <a:lnTo>
                    <a:pt x="237" y="5"/>
                  </a:lnTo>
                  <a:lnTo>
                    <a:pt x="213" y="5"/>
                  </a:lnTo>
                  <a:lnTo>
                    <a:pt x="172" y="13"/>
                  </a:lnTo>
                  <a:lnTo>
                    <a:pt x="146" y="0"/>
                  </a:lnTo>
                  <a:close/>
                </a:path>
              </a:pathLst>
            </a:custGeom>
            <a:solidFill>
              <a:srgbClr val="0DCE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41</a:t>
              </a:r>
            </a:p>
          </xdr:txBody>
        </xdr:sp>
        <xdr:sp macro="" textlink="">
          <xdr:nvSpPr>
            <xdr:cNvPr id="75" name="FR-18">
              <a:hlinkClick r:id="rId67"/>
            </xdr:cNvPr>
            <xdr:cNvSpPr>
              <a:spLocks noChangeArrowheads="1"/>
            </xdr:cNvSpPr>
          </xdr:nvSpPr>
          <xdr:spPr bwMode="auto">
            <a:xfrm>
              <a:off x="4519943" y="3142801"/>
              <a:ext cx="675371" cy="923656"/>
            </a:xfrm>
            <a:custGeom>
              <a:avLst/>
              <a:gdLst>
                <a:gd name="T0" fmla="*/ 210 w 677"/>
                <a:gd name="T1" fmla="*/ 19 h 920"/>
                <a:gd name="T2" fmla="*/ 178 w 677"/>
                <a:gd name="T3" fmla="*/ 58 h 920"/>
                <a:gd name="T4" fmla="*/ 225 w 677"/>
                <a:gd name="T5" fmla="*/ 95 h 920"/>
                <a:gd name="T6" fmla="*/ 238 w 677"/>
                <a:gd name="T7" fmla="*/ 120 h 920"/>
                <a:gd name="T8" fmla="*/ 206 w 677"/>
                <a:gd name="T9" fmla="*/ 161 h 920"/>
                <a:gd name="T10" fmla="*/ 180 w 677"/>
                <a:gd name="T11" fmla="*/ 230 h 920"/>
                <a:gd name="T12" fmla="*/ 193 w 677"/>
                <a:gd name="T13" fmla="*/ 254 h 920"/>
                <a:gd name="T14" fmla="*/ 107 w 677"/>
                <a:gd name="T15" fmla="*/ 278 h 920"/>
                <a:gd name="T16" fmla="*/ 79 w 677"/>
                <a:gd name="T17" fmla="*/ 265 h 920"/>
                <a:gd name="T18" fmla="*/ 66 w 677"/>
                <a:gd name="T19" fmla="*/ 316 h 920"/>
                <a:gd name="T20" fmla="*/ 30 w 677"/>
                <a:gd name="T21" fmla="*/ 347 h 920"/>
                <a:gd name="T22" fmla="*/ 4 w 677"/>
                <a:gd name="T23" fmla="*/ 383 h 920"/>
                <a:gd name="T24" fmla="*/ 60 w 677"/>
                <a:gd name="T25" fmla="*/ 404 h 920"/>
                <a:gd name="T26" fmla="*/ 124 w 677"/>
                <a:gd name="T27" fmla="*/ 391 h 920"/>
                <a:gd name="T28" fmla="*/ 135 w 677"/>
                <a:gd name="T29" fmla="*/ 439 h 920"/>
                <a:gd name="T30" fmla="*/ 165 w 677"/>
                <a:gd name="T31" fmla="*/ 495 h 920"/>
                <a:gd name="T32" fmla="*/ 152 w 677"/>
                <a:gd name="T33" fmla="*/ 527 h 920"/>
                <a:gd name="T34" fmla="*/ 191 w 677"/>
                <a:gd name="T35" fmla="*/ 544 h 920"/>
                <a:gd name="T36" fmla="*/ 163 w 677"/>
                <a:gd name="T37" fmla="*/ 580 h 920"/>
                <a:gd name="T38" fmla="*/ 146 w 677"/>
                <a:gd name="T39" fmla="*/ 606 h 920"/>
                <a:gd name="T40" fmla="*/ 178 w 677"/>
                <a:gd name="T41" fmla="*/ 639 h 920"/>
                <a:gd name="T42" fmla="*/ 152 w 677"/>
                <a:gd name="T43" fmla="*/ 669 h 920"/>
                <a:gd name="T44" fmla="*/ 187 w 677"/>
                <a:gd name="T45" fmla="*/ 710 h 920"/>
                <a:gd name="T46" fmla="*/ 217 w 677"/>
                <a:gd name="T47" fmla="*/ 757 h 920"/>
                <a:gd name="T48" fmla="*/ 206 w 677"/>
                <a:gd name="T49" fmla="*/ 776 h 920"/>
                <a:gd name="T50" fmla="*/ 199 w 677"/>
                <a:gd name="T51" fmla="*/ 821 h 920"/>
                <a:gd name="T52" fmla="*/ 219 w 677"/>
                <a:gd name="T53" fmla="*/ 873 h 920"/>
                <a:gd name="T54" fmla="*/ 192 w 677"/>
                <a:gd name="T55" fmla="*/ 920 h 920"/>
                <a:gd name="T56" fmla="*/ 265 w 677"/>
                <a:gd name="T57" fmla="*/ 886 h 920"/>
                <a:gd name="T58" fmla="*/ 364 w 677"/>
                <a:gd name="T59" fmla="*/ 834 h 920"/>
                <a:gd name="T60" fmla="*/ 434 w 677"/>
                <a:gd name="T61" fmla="*/ 816 h 920"/>
                <a:gd name="T62" fmla="*/ 419 w 677"/>
                <a:gd name="T63" fmla="*/ 785 h 920"/>
                <a:gd name="T64" fmla="*/ 489 w 677"/>
                <a:gd name="T65" fmla="*/ 672 h 920"/>
                <a:gd name="T66" fmla="*/ 539 w 677"/>
                <a:gd name="T67" fmla="*/ 677 h 920"/>
                <a:gd name="T68" fmla="*/ 596 w 677"/>
                <a:gd name="T69" fmla="*/ 628 h 920"/>
                <a:gd name="T70" fmla="*/ 657 w 677"/>
                <a:gd name="T71" fmla="*/ 647 h 920"/>
                <a:gd name="T72" fmla="*/ 664 w 677"/>
                <a:gd name="T73" fmla="*/ 560 h 920"/>
                <a:gd name="T74" fmla="*/ 674 w 677"/>
                <a:gd name="T75" fmla="*/ 459 h 920"/>
                <a:gd name="T76" fmla="*/ 651 w 677"/>
                <a:gd name="T77" fmla="*/ 368 h 920"/>
                <a:gd name="T78" fmla="*/ 622 w 677"/>
                <a:gd name="T79" fmla="*/ 277 h 920"/>
                <a:gd name="T80" fmla="*/ 567 w 677"/>
                <a:gd name="T81" fmla="*/ 209 h 920"/>
                <a:gd name="T82" fmla="*/ 591 w 677"/>
                <a:gd name="T83" fmla="*/ 125 h 920"/>
                <a:gd name="T84" fmla="*/ 537 w 677"/>
                <a:gd name="T85" fmla="*/ 105 h 920"/>
                <a:gd name="T86" fmla="*/ 505 w 677"/>
                <a:gd name="T87" fmla="*/ 75 h 920"/>
                <a:gd name="T88" fmla="*/ 487 w 677"/>
                <a:gd name="T89" fmla="*/ 77 h 920"/>
                <a:gd name="T90" fmla="*/ 468 w 677"/>
                <a:gd name="T91" fmla="*/ 116 h 920"/>
                <a:gd name="T92" fmla="*/ 425 w 677"/>
                <a:gd name="T93" fmla="*/ 63 h 920"/>
                <a:gd name="T94" fmla="*/ 371 w 677"/>
                <a:gd name="T95" fmla="*/ 47 h 920"/>
                <a:gd name="T96" fmla="*/ 333 w 677"/>
                <a:gd name="T97" fmla="*/ 20 h 920"/>
                <a:gd name="T98" fmla="*/ 298 w 677"/>
                <a:gd name="T99" fmla="*/ 34 h 920"/>
                <a:gd name="T100" fmla="*/ 249 w 677"/>
                <a:gd name="T101" fmla="*/ 2 h 920"/>
                <a:gd name="T102" fmla="*/ 0 w 677"/>
                <a:gd name="T103" fmla="*/ 0 h 920"/>
                <a:gd name="T104" fmla="*/ 677 w 677"/>
                <a:gd name="T105" fmla="*/ 920 h 9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T102" t="T103" r="T104" b="T105"/>
              <a:pathLst>
                <a:path h="920" w="677">
                  <a:moveTo>
                    <a:pt x="248" y="0"/>
                  </a:moveTo>
                  <a:lnTo>
                    <a:pt x="210" y="19"/>
                  </a:lnTo>
                  <a:lnTo>
                    <a:pt x="176" y="47"/>
                  </a:lnTo>
                  <a:lnTo>
                    <a:pt x="178" y="58"/>
                  </a:lnTo>
                  <a:lnTo>
                    <a:pt x="212" y="67"/>
                  </a:lnTo>
                  <a:lnTo>
                    <a:pt x="225" y="95"/>
                  </a:lnTo>
                  <a:lnTo>
                    <a:pt x="245" y="103"/>
                  </a:lnTo>
                  <a:lnTo>
                    <a:pt x="238" y="120"/>
                  </a:lnTo>
                  <a:lnTo>
                    <a:pt x="238" y="147"/>
                  </a:lnTo>
                  <a:lnTo>
                    <a:pt x="206" y="161"/>
                  </a:lnTo>
                  <a:lnTo>
                    <a:pt x="182" y="205"/>
                  </a:lnTo>
                  <a:lnTo>
                    <a:pt x="180" y="230"/>
                  </a:lnTo>
                  <a:lnTo>
                    <a:pt x="189" y="241"/>
                  </a:lnTo>
                  <a:lnTo>
                    <a:pt x="193" y="254"/>
                  </a:lnTo>
                  <a:lnTo>
                    <a:pt x="159" y="273"/>
                  </a:lnTo>
                  <a:lnTo>
                    <a:pt x="107" y="278"/>
                  </a:lnTo>
                  <a:lnTo>
                    <a:pt x="94" y="264"/>
                  </a:lnTo>
                  <a:lnTo>
                    <a:pt x="79" y="265"/>
                  </a:lnTo>
                  <a:lnTo>
                    <a:pt x="64" y="282"/>
                  </a:lnTo>
                  <a:lnTo>
                    <a:pt x="66" y="316"/>
                  </a:lnTo>
                  <a:lnTo>
                    <a:pt x="32" y="318"/>
                  </a:lnTo>
                  <a:lnTo>
                    <a:pt x="30" y="347"/>
                  </a:lnTo>
                  <a:lnTo>
                    <a:pt x="0" y="372"/>
                  </a:lnTo>
                  <a:lnTo>
                    <a:pt x="4" y="383"/>
                  </a:lnTo>
                  <a:lnTo>
                    <a:pt x="23" y="398"/>
                  </a:lnTo>
                  <a:lnTo>
                    <a:pt x="60" y="404"/>
                  </a:lnTo>
                  <a:lnTo>
                    <a:pt x="88" y="392"/>
                  </a:lnTo>
                  <a:lnTo>
                    <a:pt x="124" y="391"/>
                  </a:lnTo>
                  <a:lnTo>
                    <a:pt x="141" y="404"/>
                  </a:lnTo>
                  <a:lnTo>
                    <a:pt x="135" y="439"/>
                  </a:lnTo>
                  <a:lnTo>
                    <a:pt x="165" y="479"/>
                  </a:lnTo>
                  <a:lnTo>
                    <a:pt x="165" y="495"/>
                  </a:lnTo>
                  <a:lnTo>
                    <a:pt x="152" y="518"/>
                  </a:lnTo>
                  <a:lnTo>
                    <a:pt x="152" y="527"/>
                  </a:lnTo>
                  <a:lnTo>
                    <a:pt x="167" y="544"/>
                  </a:lnTo>
                  <a:lnTo>
                    <a:pt x="191" y="544"/>
                  </a:lnTo>
                  <a:lnTo>
                    <a:pt x="193" y="555"/>
                  </a:lnTo>
                  <a:lnTo>
                    <a:pt x="163" y="580"/>
                  </a:lnTo>
                  <a:lnTo>
                    <a:pt x="165" y="596"/>
                  </a:lnTo>
                  <a:lnTo>
                    <a:pt x="146" y="606"/>
                  </a:lnTo>
                  <a:lnTo>
                    <a:pt x="154" y="619"/>
                  </a:lnTo>
                  <a:lnTo>
                    <a:pt x="178" y="639"/>
                  </a:lnTo>
                  <a:lnTo>
                    <a:pt x="178" y="654"/>
                  </a:lnTo>
                  <a:lnTo>
                    <a:pt x="152" y="669"/>
                  </a:lnTo>
                  <a:lnTo>
                    <a:pt x="152" y="692"/>
                  </a:lnTo>
                  <a:lnTo>
                    <a:pt x="187" y="710"/>
                  </a:lnTo>
                  <a:lnTo>
                    <a:pt x="195" y="737"/>
                  </a:lnTo>
                  <a:lnTo>
                    <a:pt x="217" y="757"/>
                  </a:lnTo>
                  <a:lnTo>
                    <a:pt x="215" y="765"/>
                  </a:lnTo>
                  <a:lnTo>
                    <a:pt x="206" y="776"/>
                  </a:lnTo>
                  <a:lnTo>
                    <a:pt x="204" y="810"/>
                  </a:lnTo>
                  <a:lnTo>
                    <a:pt x="199" y="821"/>
                  </a:lnTo>
                  <a:lnTo>
                    <a:pt x="214" y="850"/>
                  </a:lnTo>
                  <a:lnTo>
                    <a:pt x="219" y="873"/>
                  </a:lnTo>
                  <a:lnTo>
                    <a:pt x="193" y="899"/>
                  </a:lnTo>
                  <a:lnTo>
                    <a:pt x="192" y="920"/>
                  </a:lnTo>
                  <a:lnTo>
                    <a:pt x="253" y="912"/>
                  </a:lnTo>
                  <a:lnTo>
                    <a:pt x="265" y="886"/>
                  </a:lnTo>
                  <a:lnTo>
                    <a:pt x="299" y="847"/>
                  </a:lnTo>
                  <a:lnTo>
                    <a:pt x="364" y="834"/>
                  </a:lnTo>
                  <a:lnTo>
                    <a:pt x="398" y="844"/>
                  </a:lnTo>
                  <a:lnTo>
                    <a:pt x="434" y="816"/>
                  </a:lnTo>
                  <a:lnTo>
                    <a:pt x="432" y="795"/>
                  </a:lnTo>
                  <a:lnTo>
                    <a:pt x="419" y="785"/>
                  </a:lnTo>
                  <a:lnTo>
                    <a:pt x="419" y="743"/>
                  </a:lnTo>
                  <a:lnTo>
                    <a:pt x="489" y="672"/>
                  </a:lnTo>
                  <a:lnTo>
                    <a:pt x="515" y="701"/>
                  </a:lnTo>
                  <a:lnTo>
                    <a:pt x="539" y="677"/>
                  </a:lnTo>
                  <a:lnTo>
                    <a:pt x="559" y="675"/>
                  </a:lnTo>
                  <a:lnTo>
                    <a:pt x="596" y="628"/>
                  </a:lnTo>
                  <a:lnTo>
                    <a:pt x="656" y="633"/>
                  </a:lnTo>
                  <a:lnTo>
                    <a:pt x="657" y="647"/>
                  </a:lnTo>
                  <a:lnTo>
                    <a:pt x="677" y="584"/>
                  </a:lnTo>
                  <a:lnTo>
                    <a:pt x="664" y="560"/>
                  </a:lnTo>
                  <a:lnTo>
                    <a:pt x="666" y="527"/>
                  </a:lnTo>
                  <a:lnTo>
                    <a:pt x="674" y="459"/>
                  </a:lnTo>
                  <a:lnTo>
                    <a:pt x="645" y="430"/>
                  </a:lnTo>
                  <a:lnTo>
                    <a:pt x="651" y="368"/>
                  </a:lnTo>
                  <a:lnTo>
                    <a:pt x="624" y="313"/>
                  </a:lnTo>
                  <a:lnTo>
                    <a:pt x="622" y="277"/>
                  </a:lnTo>
                  <a:lnTo>
                    <a:pt x="575" y="240"/>
                  </a:lnTo>
                  <a:lnTo>
                    <a:pt x="567" y="209"/>
                  </a:lnTo>
                  <a:lnTo>
                    <a:pt x="591" y="175"/>
                  </a:lnTo>
                  <a:lnTo>
                    <a:pt x="591" y="125"/>
                  </a:lnTo>
                  <a:lnTo>
                    <a:pt x="564" y="94"/>
                  </a:lnTo>
                  <a:lnTo>
                    <a:pt x="537" y="105"/>
                  </a:lnTo>
                  <a:lnTo>
                    <a:pt x="524" y="99"/>
                  </a:lnTo>
                  <a:lnTo>
                    <a:pt x="505" y="75"/>
                  </a:lnTo>
                  <a:lnTo>
                    <a:pt x="494" y="73"/>
                  </a:lnTo>
                  <a:lnTo>
                    <a:pt x="487" y="77"/>
                  </a:lnTo>
                  <a:lnTo>
                    <a:pt x="484" y="114"/>
                  </a:lnTo>
                  <a:lnTo>
                    <a:pt x="468" y="116"/>
                  </a:lnTo>
                  <a:lnTo>
                    <a:pt x="455" y="105"/>
                  </a:lnTo>
                  <a:lnTo>
                    <a:pt x="425" y="63"/>
                  </a:lnTo>
                  <a:lnTo>
                    <a:pt x="414" y="49"/>
                  </a:lnTo>
                  <a:lnTo>
                    <a:pt x="371" y="47"/>
                  </a:lnTo>
                  <a:lnTo>
                    <a:pt x="350" y="20"/>
                  </a:lnTo>
                  <a:lnTo>
                    <a:pt x="333" y="20"/>
                  </a:lnTo>
                  <a:lnTo>
                    <a:pt x="326" y="30"/>
                  </a:lnTo>
                  <a:lnTo>
                    <a:pt x="298" y="34"/>
                  </a:lnTo>
                  <a:lnTo>
                    <a:pt x="275" y="13"/>
                  </a:lnTo>
                  <a:lnTo>
                    <a:pt x="249" y="2"/>
                  </a:lnTo>
                  <a:lnTo>
                    <a:pt x="248" y="0"/>
                  </a:lnTo>
                  <a:close/>
                </a:path>
              </a:pathLst>
            </a:custGeom>
            <a:solidFill>
              <a:srgbClr val="FF00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18</a:t>
              </a:r>
            </a:p>
          </xdr:txBody>
        </xdr:sp>
        <xdr:sp macro="" textlink="">
          <xdr:nvSpPr>
            <xdr:cNvPr id="76" name="FR-21">
              <a:hlinkClick r:id="rId68"/>
            </xdr:cNvPr>
            <xdr:cNvSpPr>
              <a:spLocks noChangeArrowheads="1"/>
            </xdr:cNvSpPr>
          </xdr:nvSpPr>
          <xdr:spPr bwMode="auto">
            <a:xfrm>
              <a:off x="5697562" y="2825806"/>
              <a:ext cx="743859" cy="854427"/>
            </a:xfrm>
            <a:custGeom>
              <a:avLst/>
              <a:gdLst>
                <a:gd name="T0" fmla="*/ 236 w 746"/>
                <a:gd name="T1" fmla="*/ 34 h 850"/>
                <a:gd name="T2" fmla="*/ 116 w 746"/>
                <a:gd name="T3" fmla="*/ 55 h 850"/>
                <a:gd name="T4" fmla="*/ 122 w 746"/>
                <a:gd name="T5" fmla="*/ 92 h 850"/>
                <a:gd name="T6" fmla="*/ 96 w 746"/>
                <a:gd name="T7" fmla="*/ 143 h 850"/>
                <a:gd name="T8" fmla="*/ 122 w 746"/>
                <a:gd name="T9" fmla="*/ 149 h 850"/>
                <a:gd name="T10" fmla="*/ 127 w 746"/>
                <a:gd name="T11" fmla="*/ 208 h 850"/>
                <a:gd name="T12" fmla="*/ 97 w 746"/>
                <a:gd name="T13" fmla="*/ 253 h 850"/>
                <a:gd name="T14" fmla="*/ 105 w 746"/>
                <a:gd name="T15" fmla="*/ 266 h 850"/>
                <a:gd name="T16" fmla="*/ 81 w 746"/>
                <a:gd name="T17" fmla="*/ 302 h 850"/>
                <a:gd name="T18" fmla="*/ 30 w 746"/>
                <a:gd name="T19" fmla="*/ 395 h 850"/>
                <a:gd name="T20" fmla="*/ 38 w 746"/>
                <a:gd name="T21" fmla="*/ 438 h 850"/>
                <a:gd name="T22" fmla="*/ 0 w 746"/>
                <a:gd name="T23" fmla="*/ 466 h 850"/>
                <a:gd name="T24" fmla="*/ 26 w 746"/>
                <a:gd name="T25" fmla="*/ 507 h 850"/>
                <a:gd name="T26" fmla="*/ 32 w 746"/>
                <a:gd name="T27" fmla="*/ 556 h 850"/>
                <a:gd name="T28" fmla="*/ 39 w 746"/>
                <a:gd name="T29" fmla="*/ 599 h 850"/>
                <a:gd name="T30" fmla="*/ 94 w 746"/>
                <a:gd name="T31" fmla="*/ 633 h 850"/>
                <a:gd name="T32" fmla="*/ 82 w 746"/>
                <a:gd name="T33" fmla="*/ 648 h 850"/>
                <a:gd name="T34" fmla="*/ 84 w 746"/>
                <a:gd name="T35" fmla="*/ 676 h 850"/>
                <a:gd name="T36" fmla="*/ 187 w 746"/>
                <a:gd name="T37" fmla="*/ 726 h 850"/>
                <a:gd name="T38" fmla="*/ 268 w 746"/>
                <a:gd name="T39" fmla="*/ 786 h 850"/>
                <a:gd name="T40" fmla="*/ 305 w 746"/>
                <a:gd name="T41" fmla="*/ 825 h 850"/>
                <a:gd name="T42" fmla="*/ 414 w 746"/>
                <a:gd name="T43" fmla="*/ 822 h 850"/>
                <a:gd name="T44" fmla="*/ 492 w 746"/>
                <a:gd name="T45" fmla="*/ 801 h 850"/>
                <a:gd name="T46" fmla="*/ 526 w 746"/>
                <a:gd name="T47" fmla="*/ 792 h 850"/>
                <a:gd name="T48" fmla="*/ 576 w 746"/>
                <a:gd name="T49" fmla="*/ 797 h 850"/>
                <a:gd name="T50" fmla="*/ 629 w 746"/>
                <a:gd name="T51" fmla="*/ 779 h 850"/>
                <a:gd name="T52" fmla="*/ 647 w 746"/>
                <a:gd name="T53" fmla="*/ 766 h 850"/>
                <a:gd name="T54" fmla="*/ 639 w 746"/>
                <a:gd name="T55" fmla="*/ 737 h 850"/>
                <a:gd name="T56" fmla="*/ 696 w 746"/>
                <a:gd name="T57" fmla="*/ 696 h 850"/>
                <a:gd name="T58" fmla="*/ 712 w 746"/>
                <a:gd name="T59" fmla="*/ 654 h 850"/>
                <a:gd name="T60" fmla="*/ 723 w 746"/>
                <a:gd name="T61" fmla="*/ 615 h 850"/>
                <a:gd name="T62" fmla="*/ 736 w 746"/>
                <a:gd name="T63" fmla="*/ 545 h 850"/>
                <a:gd name="T64" fmla="*/ 744 w 746"/>
                <a:gd name="T65" fmla="*/ 529 h 850"/>
                <a:gd name="T66" fmla="*/ 730 w 746"/>
                <a:gd name="T67" fmla="*/ 467 h 850"/>
                <a:gd name="T68" fmla="*/ 702 w 746"/>
                <a:gd name="T69" fmla="*/ 422 h 850"/>
                <a:gd name="T70" fmla="*/ 684 w 746"/>
                <a:gd name="T71" fmla="*/ 396 h 850"/>
                <a:gd name="T72" fmla="*/ 733 w 746"/>
                <a:gd name="T73" fmla="*/ 352 h 850"/>
                <a:gd name="T74" fmla="*/ 709 w 746"/>
                <a:gd name="T75" fmla="*/ 290 h 850"/>
                <a:gd name="T76" fmla="*/ 668 w 746"/>
                <a:gd name="T77" fmla="*/ 310 h 850"/>
                <a:gd name="T78" fmla="*/ 605 w 746"/>
                <a:gd name="T79" fmla="*/ 310 h 850"/>
                <a:gd name="T80" fmla="*/ 540 w 746"/>
                <a:gd name="T81" fmla="*/ 271 h 850"/>
                <a:gd name="T82" fmla="*/ 499 w 746"/>
                <a:gd name="T83" fmla="*/ 248 h 850"/>
                <a:gd name="T84" fmla="*/ 454 w 746"/>
                <a:gd name="T85" fmla="*/ 206 h 850"/>
                <a:gd name="T86" fmla="*/ 465 w 746"/>
                <a:gd name="T87" fmla="*/ 154 h 850"/>
                <a:gd name="T88" fmla="*/ 358 w 746"/>
                <a:gd name="T89" fmla="*/ 24 h 850"/>
                <a:gd name="T90" fmla="*/ 241 w 746"/>
                <a:gd name="T91" fmla="*/ 0 h 850"/>
                <a:gd name="T92" fmla="*/ 0 w 746"/>
                <a:gd name="T93" fmla="*/ 0 h 850"/>
                <a:gd name="T94" fmla="*/ 746 w 746"/>
                <a:gd name="T95" fmla="*/ 850 h 8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T92" t="T93" r="T94" b="T95"/>
              <a:pathLst>
                <a:path h="850" w="746">
                  <a:moveTo>
                    <a:pt x="241" y="0"/>
                  </a:moveTo>
                  <a:lnTo>
                    <a:pt x="236" y="34"/>
                  </a:lnTo>
                  <a:lnTo>
                    <a:pt x="202" y="52"/>
                  </a:lnTo>
                  <a:lnTo>
                    <a:pt x="116" y="55"/>
                  </a:lnTo>
                  <a:lnTo>
                    <a:pt x="120" y="74"/>
                  </a:lnTo>
                  <a:lnTo>
                    <a:pt x="122" y="92"/>
                  </a:lnTo>
                  <a:lnTo>
                    <a:pt x="96" y="111"/>
                  </a:lnTo>
                  <a:lnTo>
                    <a:pt x="96" y="143"/>
                  </a:lnTo>
                  <a:lnTo>
                    <a:pt x="101" y="149"/>
                  </a:lnTo>
                  <a:lnTo>
                    <a:pt x="122" y="149"/>
                  </a:lnTo>
                  <a:lnTo>
                    <a:pt x="135" y="171"/>
                  </a:lnTo>
                  <a:lnTo>
                    <a:pt x="127" y="208"/>
                  </a:lnTo>
                  <a:lnTo>
                    <a:pt x="97" y="231"/>
                  </a:lnTo>
                  <a:lnTo>
                    <a:pt x="97" y="253"/>
                  </a:lnTo>
                  <a:lnTo>
                    <a:pt x="107" y="261"/>
                  </a:lnTo>
                  <a:lnTo>
                    <a:pt x="105" y="266"/>
                  </a:lnTo>
                  <a:lnTo>
                    <a:pt x="86" y="274"/>
                  </a:lnTo>
                  <a:lnTo>
                    <a:pt x="81" y="302"/>
                  </a:lnTo>
                  <a:lnTo>
                    <a:pt x="51" y="365"/>
                  </a:lnTo>
                  <a:lnTo>
                    <a:pt x="30" y="395"/>
                  </a:lnTo>
                  <a:lnTo>
                    <a:pt x="30" y="425"/>
                  </a:lnTo>
                  <a:lnTo>
                    <a:pt x="38" y="438"/>
                  </a:lnTo>
                  <a:lnTo>
                    <a:pt x="26" y="453"/>
                  </a:lnTo>
                  <a:lnTo>
                    <a:pt x="0" y="466"/>
                  </a:lnTo>
                  <a:lnTo>
                    <a:pt x="2" y="492"/>
                  </a:lnTo>
                  <a:lnTo>
                    <a:pt x="26" y="507"/>
                  </a:lnTo>
                  <a:lnTo>
                    <a:pt x="36" y="528"/>
                  </a:lnTo>
                  <a:lnTo>
                    <a:pt x="32" y="556"/>
                  </a:lnTo>
                  <a:lnTo>
                    <a:pt x="26" y="577"/>
                  </a:lnTo>
                  <a:lnTo>
                    <a:pt x="39" y="599"/>
                  </a:lnTo>
                  <a:lnTo>
                    <a:pt x="77" y="607"/>
                  </a:lnTo>
                  <a:lnTo>
                    <a:pt x="94" y="633"/>
                  </a:lnTo>
                  <a:lnTo>
                    <a:pt x="94" y="644"/>
                  </a:lnTo>
                  <a:lnTo>
                    <a:pt x="82" y="648"/>
                  </a:lnTo>
                  <a:lnTo>
                    <a:pt x="82" y="675"/>
                  </a:lnTo>
                  <a:lnTo>
                    <a:pt x="84" y="676"/>
                  </a:lnTo>
                  <a:lnTo>
                    <a:pt x="135" y="728"/>
                  </a:lnTo>
                  <a:lnTo>
                    <a:pt x="187" y="726"/>
                  </a:lnTo>
                  <a:lnTo>
                    <a:pt x="234" y="762"/>
                  </a:lnTo>
                  <a:lnTo>
                    <a:pt x="268" y="786"/>
                  </a:lnTo>
                  <a:lnTo>
                    <a:pt x="269" y="818"/>
                  </a:lnTo>
                  <a:lnTo>
                    <a:pt x="305" y="825"/>
                  </a:lnTo>
                  <a:lnTo>
                    <a:pt x="335" y="850"/>
                  </a:lnTo>
                  <a:lnTo>
                    <a:pt x="414" y="822"/>
                  </a:lnTo>
                  <a:lnTo>
                    <a:pt x="468" y="805"/>
                  </a:lnTo>
                  <a:lnTo>
                    <a:pt x="492" y="801"/>
                  </a:lnTo>
                  <a:lnTo>
                    <a:pt x="499" y="790"/>
                  </a:lnTo>
                  <a:lnTo>
                    <a:pt x="526" y="792"/>
                  </a:lnTo>
                  <a:lnTo>
                    <a:pt x="546" y="805"/>
                  </a:lnTo>
                  <a:lnTo>
                    <a:pt x="576" y="797"/>
                  </a:lnTo>
                  <a:lnTo>
                    <a:pt x="606" y="777"/>
                  </a:lnTo>
                  <a:lnTo>
                    <a:pt x="629" y="779"/>
                  </a:lnTo>
                  <a:lnTo>
                    <a:pt x="629" y="777"/>
                  </a:lnTo>
                  <a:lnTo>
                    <a:pt x="647" y="766"/>
                  </a:lnTo>
                  <a:lnTo>
                    <a:pt x="644" y="753"/>
                  </a:lnTo>
                  <a:lnTo>
                    <a:pt x="639" y="737"/>
                  </a:lnTo>
                  <a:lnTo>
                    <a:pt x="652" y="717"/>
                  </a:lnTo>
                  <a:lnTo>
                    <a:pt x="696" y="696"/>
                  </a:lnTo>
                  <a:lnTo>
                    <a:pt x="696" y="675"/>
                  </a:lnTo>
                  <a:lnTo>
                    <a:pt x="712" y="654"/>
                  </a:lnTo>
                  <a:lnTo>
                    <a:pt x="728" y="633"/>
                  </a:lnTo>
                  <a:lnTo>
                    <a:pt x="723" y="615"/>
                  </a:lnTo>
                  <a:lnTo>
                    <a:pt x="730" y="586"/>
                  </a:lnTo>
                  <a:lnTo>
                    <a:pt x="736" y="545"/>
                  </a:lnTo>
                  <a:lnTo>
                    <a:pt x="746" y="545"/>
                  </a:lnTo>
                  <a:lnTo>
                    <a:pt x="744" y="529"/>
                  </a:lnTo>
                  <a:lnTo>
                    <a:pt x="733" y="519"/>
                  </a:lnTo>
                  <a:lnTo>
                    <a:pt x="730" y="467"/>
                  </a:lnTo>
                  <a:lnTo>
                    <a:pt x="707" y="464"/>
                  </a:lnTo>
                  <a:lnTo>
                    <a:pt x="702" y="422"/>
                  </a:lnTo>
                  <a:lnTo>
                    <a:pt x="673" y="409"/>
                  </a:lnTo>
                  <a:lnTo>
                    <a:pt x="684" y="396"/>
                  </a:lnTo>
                  <a:lnTo>
                    <a:pt x="699" y="391"/>
                  </a:lnTo>
                  <a:lnTo>
                    <a:pt x="733" y="352"/>
                  </a:lnTo>
                  <a:lnTo>
                    <a:pt x="730" y="331"/>
                  </a:lnTo>
                  <a:lnTo>
                    <a:pt x="709" y="290"/>
                  </a:lnTo>
                  <a:lnTo>
                    <a:pt x="679" y="284"/>
                  </a:lnTo>
                  <a:lnTo>
                    <a:pt x="668" y="310"/>
                  </a:lnTo>
                  <a:lnTo>
                    <a:pt x="611" y="323"/>
                  </a:lnTo>
                  <a:lnTo>
                    <a:pt x="605" y="310"/>
                  </a:lnTo>
                  <a:lnTo>
                    <a:pt x="564" y="258"/>
                  </a:lnTo>
                  <a:lnTo>
                    <a:pt x="540" y="271"/>
                  </a:lnTo>
                  <a:lnTo>
                    <a:pt x="509" y="269"/>
                  </a:lnTo>
                  <a:lnTo>
                    <a:pt x="499" y="248"/>
                  </a:lnTo>
                  <a:lnTo>
                    <a:pt x="457" y="250"/>
                  </a:lnTo>
                  <a:lnTo>
                    <a:pt x="454" y="206"/>
                  </a:lnTo>
                  <a:lnTo>
                    <a:pt x="431" y="190"/>
                  </a:lnTo>
                  <a:lnTo>
                    <a:pt x="465" y="154"/>
                  </a:lnTo>
                  <a:lnTo>
                    <a:pt x="405" y="73"/>
                  </a:lnTo>
                  <a:lnTo>
                    <a:pt x="358" y="24"/>
                  </a:lnTo>
                  <a:lnTo>
                    <a:pt x="316" y="0"/>
                  </a:lnTo>
                  <a:lnTo>
                    <a:pt x="241" y="0"/>
                  </a:lnTo>
                  <a:close/>
                </a:path>
              </a:pathLst>
            </a:custGeom>
            <a:solidFill>
              <a:srgbClr val="FF99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21</a:t>
              </a:r>
            </a:p>
          </xdr:txBody>
        </xdr:sp>
        <xdr:sp macro="" textlink="">
          <xdr:nvSpPr>
            <xdr:cNvPr id="77" name="FR-58">
              <a:hlinkClick r:id="rId69"/>
            </xdr:cNvPr>
            <xdr:cNvSpPr>
              <a:spLocks noChangeArrowheads="1"/>
            </xdr:cNvSpPr>
          </xdr:nvSpPr>
          <xdr:spPr bwMode="auto">
            <a:xfrm>
              <a:off x="5077362" y="3182881"/>
              <a:ext cx="713420" cy="701396"/>
            </a:xfrm>
            <a:custGeom>
              <a:avLst/>
              <a:gdLst>
                <a:gd name="T0" fmla="*/ 94 w 715"/>
                <a:gd name="T1" fmla="*/ 21 h 698"/>
                <a:gd name="T2" fmla="*/ 37 w 715"/>
                <a:gd name="T3" fmla="*/ 13 h 698"/>
                <a:gd name="T4" fmla="*/ 2 w 715"/>
                <a:gd name="T5" fmla="*/ 50 h 698"/>
                <a:gd name="T6" fmla="*/ 34 w 715"/>
                <a:gd name="T7" fmla="*/ 136 h 698"/>
                <a:gd name="T8" fmla="*/ 18 w 715"/>
                <a:gd name="T9" fmla="*/ 201 h 698"/>
                <a:gd name="T10" fmla="*/ 67 w 715"/>
                <a:gd name="T11" fmla="*/ 274 h 698"/>
                <a:gd name="T12" fmla="*/ 88 w 715"/>
                <a:gd name="T13" fmla="*/ 391 h 698"/>
                <a:gd name="T14" fmla="*/ 109 w 715"/>
                <a:gd name="T15" fmla="*/ 488 h 698"/>
                <a:gd name="T16" fmla="*/ 120 w 715"/>
                <a:gd name="T17" fmla="*/ 545 h 698"/>
                <a:gd name="T18" fmla="*/ 101 w 715"/>
                <a:gd name="T19" fmla="*/ 628 h 698"/>
                <a:gd name="T20" fmla="*/ 177 w 715"/>
                <a:gd name="T21" fmla="*/ 683 h 698"/>
                <a:gd name="T22" fmla="*/ 232 w 715"/>
                <a:gd name="T23" fmla="*/ 652 h 698"/>
                <a:gd name="T24" fmla="*/ 276 w 715"/>
                <a:gd name="T25" fmla="*/ 675 h 698"/>
                <a:gd name="T26" fmla="*/ 310 w 715"/>
                <a:gd name="T27" fmla="*/ 665 h 698"/>
                <a:gd name="T28" fmla="*/ 338 w 715"/>
                <a:gd name="T29" fmla="*/ 693 h 698"/>
                <a:gd name="T30" fmla="*/ 414 w 715"/>
                <a:gd name="T31" fmla="*/ 644 h 698"/>
                <a:gd name="T32" fmla="*/ 459 w 715"/>
                <a:gd name="T33" fmla="*/ 626 h 698"/>
                <a:gd name="T34" fmla="*/ 488 w 715"/>
                <a:gd name="T35" fmla="*/ 660 h 698"/>
                <a:gd name="T36" fmla="*/ 532 w 715"/>
                <a:gd name="T37" fmla="*/ 638 h 698"/>
                <a:gd name="T38" fmla="*/ 575 w 715"/>
                <a:gd name="T39" fmla="*/ 613 h 698"/>
                <a:gd name="T40" fmla="*/ 597 w 715"/>
                <a:gd name="T41" fmla="*/ 596 h 698"/>
                <a:gd name="T42" fmla="*/ 640 w 715"/>
                <a:gd name="T43" fmla="*/ 589 h 698"/>
                <a:gd name="T44" fmla="*/ 621 w 715"/>
                <a:gd name="T45" fmla="*/ 556 h 698"/>
                <a:gd name="T46" fmla="*/ 647 w 715"/>
                <a:gd name="T47" fmla="*/ 529 h 698"/>
                <a:gd name="T48" fmla="*/ 619 w 715"/>
                <a:gd name="T49" fmla="*/ 486 h 698"/>
                <a:gd name="T50" fmla="*/ 605 w 715"/>
                <a:gd name="T51" fmla="*/ 449 h 698"/>
                <a:gd name="T52" fmla="*/ 632 w 715"/>
                <a:gd name="T53" fmla="*/ 421 h 698"/>
                <a:gd name="T54" fmla="*/ 629 w 715"/>
                <a:gd name="T55" fmla="*/ 391 h 698"/>
                <a:gd name="T56" fmla="*/ 632 w 715"/>
                <a:gd name="T57" fmla="*/ 342 h 698"/>
                <a:gd name="T58" fmla="*/ 703 w 715"/>
                <a:gd name="T59" fmla="*/ 323 h 698"/>
                <a:gd name="T60" fmla="*/ 715 w 715"/>
                <a:gd name="T61" fmla="*/ 290 h 698"/>
                <a:gd name="T62" fmla="*/ 698 w 715"/>
                <a:gd name="T63" fmla="*/ 253 h 698"/>
                <a:gd name="T64" fmla="*/ 647 w 715"/>
                <a:gd name="T65" fmla="*/ 223 h 698"/>
                <a:gd name="T66" fmla="*/ 657 w 715"/>
                <a:gd name="T67" fmla="*/ 174 h 698"/>
                <a:gd name="T68" fmla="*/ 608 w 715"/>
                <a:gd name="T69" fmla="*/ 187 h 698"/>
                <a:gd name="T70" fmla="*/ 569 w 715"/>
                <a:gd name="T71" fmla="*/ 180 h 698"/>
                <a:gd name="T72" fmla="*/ 546 w 715"/>
                <a:gd name="T73" fmla="*/ 142 h 698"/>
                <a:gd name="T74" fmla="*/ 520 w 715"/>
                <a:gd name="T75" fmla="*/ 138 h 698"/>
                <a:gd name="T76" fmla="*/ 518 w 715"/>
                <a:gd name="T77" fmla="*/ 103 h 698"/>
                <a:gd name="T78" fmla="*/ 505 w 715"/>
                <a:gd name="T79" fmla="*/ 142 h 698"/>
                <a:gd name="T80" fmla="*/ 414 w 715"/>
                <a:gd name="T81" fmla="*/ 88 h 698"/>
                <a:gd name="T82" fmla="*/ 371 w 715"/>
                <a:gd name="T83" fmla="*/ 58 h 698"/>
                <a:gd name="T84" fmla="*/ 335 w 715"/>
                <a:gd name="T85" fmla="*/ 15 h 698"/>
                <a:gd name="T86" fmla="*/ 326 w 715"/>
                <a:gd name="T87" fmla="*/ 60 h 698"/>
                <a:gd name="T88" fmla="*/ 285 w 715"/>
                <a:gd name="T89" fmla="*/ 56 h 698"/>
                <a:gd name="T90" fmla="*/ 244 w 715"/>
                <a:gd name="T91" fmla="*/ 77 h 698"/>
                <a:gd name="T92" fmla="*/ 214 w 715"/>
                <a:gd name="T93" fmla="*/ 71 h 698"/>
                <a:gd name="T94" fmla="*/ 156 w 715"/>
                <a:gd name="T95" fmla="*/ 49 h 698"/>
                <a:gd name="T96" fmla="*/ 142 w 715"/>
                <a:gd name="T97" fmla="*/ 17 h 698"/>
                <a:gd name="T98" fmla="*/ 107 w 715"/>
                <a:gd name="T99" fmla="*/ 0 h 698"/>
                <a:gd name="T100" fmla="*/ 0 w 715"/>
                <a:gd name="T101" fmla="*/ 0 h 698"/>
                <a:gd name="T102" fmla="*/ 715 w 715"/>
                <a:gd name="T103" fmla="*/ 698 h 6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T100" t="T101" r="T102" b="T103"/>
              <a:pathLst>
                <a:path h="698" w="715">
                  <a:moveTo>
                    <a:pt x="107" y="0"/>
                  </a:moveTo>
                  <a:lnTo>
                    <a:pt x="94" y="21"/>
                  </a:lnTo>
                  <a:lnTo>
                    <a:pt x="70" y="21"/>
                  </a:lnTo>
                  <a:lnTo>
                    <a:pt x="37" y="13"/>
                  </a:lnTo>
                  <a:lnTo>
                    <a:pt x="0" y="24"/>
                  </a:lnTo>
                  <a:lnTo>
                    <a:pt x="2" y="50"/>
                  </a:lnTo>
                  <a:lnTo>
                    <a:pt x="34" y="86"/>
                  </a:lnTo>
                  <a:lnTo>
                    <a:pt x="34" y="136"/>
                  </a:lnTo>
                  <a:lnTo>
                    <a:pt x="10" y="170"/>
                  </a:lnTo>
                  <a:lnTo>
                    <a:pt x="18" y="201"/>
                  </a:lnTo>
                  <a:lnTo>
                    <a:pt x="65" y="238"/>
                  </a:lnTo>
                  <a:lnTo>
                    <a:pt x="67" y="274"/>
                  </a:lnTo>
                  <a:lnTo>
                    <a:pt x="94" y="329"/>
                  </a:lnTo>
                  <a:lnTo>
                    <a:pt x="88" y="391"/>
                  </a:lnTo>
                  <a:lnTo>
                    <a:pt x="117" y="420"/>
                  </a:lnTo>
                  <a:lnTo>
                    <a:pt x="109" y="488"/>
                  </a:lnTo>
                  <a:lnTo>
                    <a:pt x="107" y="521"/>
                  </a:lnTo>
                  <a:lnTo>
                    <a:pt x="120" y="545"/>
                  </a:lnTo>
                  <a:lnTo>
                    <a:pt x="100" y="608"/>
                  </a:lnTo>
                  <a:lnTo>
                    <a:pt x="101" y="628"/>
                  </a:lnTo>
                  <a:lnTo>
                    <a:pt x="146" y="649"/>
                  </a:lnTo>
                  <a:lnTo>
                    <a:pt x="177" y="683"/>
                  </a:lnTo>
                  <a:lnTo>
                    <a:pt x="205" y="667"/>
                  </a:lnTo>
                  <a:lnTo>
                    <a:pt x="232" y="652"/>
                  </a:lnTo>
                  <a:lnTo>
                    <a:pt x="237" y="675"/>
                  </a:lnTo>
                  <a:lnTo>
                    <a:pt x="276" y="675"/>
                  </a:lnTo>
                  <a:lnTo>
                    <a:pt x="286" y="654"/>
                  </a:lnTo>
                  <a:lnTo>
                    <a:pt x="310" y="665"/>
                  </a:lnTo>
                  <a:lnTo>
                    <a:pt x="317" y="698"/>
                  </a:lnTo>
                  <a:lnTo>
                    <a:pt x="338" y="693"/>
                  </a:lnTo>
                  <a:lnTo>
                    <a:pt x="388" y="626"/>
                  </a:lnTo>
                  <a:lnTo>
                    <a:pt x="414" y="644"/>
                  </a:lnTo>
                  <a:lnTo>
                    <a:pt x="418" y="652"/>
                  </a:lnTo>
                  <a:lnTo>
                    <a:pt x="459" y="626"/>
                  </a:lnTo>
                  <a:lnTo>
                    <a:pt x="475" y="628"/>
                  </a:lnTo>
                  <a:lnTo>
                    <a:pt x="488" y="660"/>
                  </a:lnTo>
                  <a:lnTo>
                    <a:pt x="513" y="656"/>
                  </a:lnTo>
                  <a:lnTo>
                    <a:pt x="532" y="638"/>
                  </a:lnTo>
                  <a:lnTo>
                    <a:pt x="556" y="638"/>
                  </a:lnTo>
                  <a:lnTo>
                    <a:pt x="575" y="613"/>
                  </a:lnTo>
                  <a:lnTo>
                    <a:pt x="593" y="610"/>
                  </a:lnTo>
                  <a:lnTo>
                    <a:pt x="597" y="596"/>
                  </a:lnTo>
                  <a:lnTo>
                    <a:pt x="638" y="598"/>
                  </a:lnTo>
                  <a:lnTo>
                    <a:pt x="640" y="589"/>
                  </a:lnTo>
                  <a:lnTo>
                    <a:pt x="621" y="572"/>
                  </a:lnTo>
                  <a:lnTo>
                    <a:pt x="621" y="556"/>
                  </a:lnTo>
                  <a:lnTo>
                    <a:pt x="647" y="541"/>
                  </a:lnTo>
                  <a:lnTo>
                    <a:pt x="647" y="529"/>
                  </a:lnTo>
                  <a:lnTo>
                    <a:pt x="623" y="514"/>
                  </a:lnTo>
                  <a:lnTo>
                    <a:pt x="619" y="486"/>
                  </a:lnTo>
                  <a:lnTo>
                    <a:pt x="621" y="460"/>
                  </a:lnTo>
                  <a:lnTo>
                    <a:pt x="605" y="449"/>
                  </a:lnTo>
                  <a:lnTo>
                    <a:pt x="619" y="428"/>
                  </a:lnTo>
                  <a:lnTo>
                    <a:pt x="632" y="421"/>
                  </a:lnTo>
                  <a:lnTo>
                    <a:pt x="642" y="398"/>
                  </a:lnTo>
                  <a:lnTo>
                    <a:pt x="629" y="391"/>
                  </a:lnTo>
                  <a:lnTo>
                    <a:pt x="614" y="368"/>
                  </a:lnTo>
                  <a:lnTo>
                    <a:pt x="632" y="342"/>
                  </a:lnTo>
                  <a:lnTo>
                    <a:pt x="664" y="323"/>
                  </a:lnTo>
                  <a:lnTo>
                    <a:pt x="703" y="323"/>
                  </a:lnTo>
                  <a:lnTo>
                    <a:pt x="703" y="294"/>
                  </a:lnTo>
                  <a:lnTo>
                    <a:pt x="715" y="290"/>
                  </a:lnTo>
                  <a:lnTo>
                    <a:pt x="715" y="279"/>
                  </a:lnTo>
                  <a:lnTo>
                    <a:pt x="698" y="253"/>
                  </a:lnTo>
                  <a:lnTo>
                    <a:pt x="660" y="245"/>
                  </a:lnTo>
                  <a:lnTo>
                    <a:pt x="647" y="223"/>
                  </a:lnTo>
                  <a:lnTo>
                    <a:pt x="653" y="202"/>
                  </a:lnTo>
                  <a:lnTo>
                    <a:pt x="657" y="174"/>
                  </a:lnTo>
                  <a:lnTo>
                    <a:pt x="650" y="159"/>
                  </a:lnTo>
                  <a:lnTo>
                    <a:pt x="608" y="187"/>
                  </a:lnTo>
                  <a:lnTo>
                    <a:pt x="591" y="195"/>
                  </a:lnTo>
                  <a:lnTo>
                    <a:pt x="569" y="180"/>
                  </a:lnTo>
                  <a:lnTo>
                    <a:pt x="571" y="142"/>
                  </a:lnTo>
                  <a:lnTo>
                    <a:pt x="546" y="142"/>
                  </a:lnTo>
                  <a:lnTo>
                    <a:pt x="526" y="156"/>
                  </a:lnTo>
                  <a:lnTo>
                    <a:pt x="520" y="138"/>
                  </a:lnTo>
                  <a:lnTo>
                    <a:pt x="532" y="120"/>
                  </a:lnTo>
                  <a:lnTo>
                    <a:pt x="518" y="103"/>
                  </a:lnTo>
                  <a:lnTo>
                    <a:pt x="503" y="126"/>
                  </a:lnTo>
                  <a:lnTo>
                    <a:pt x="505" y="142"/>
                  </a:lnTo>
                  <a:lnTo>
                    <a:pt x="470" y="141"/>
                  </a:lnTo>
                  <a:lnTo>
                    <a:pt x="414" y="88"/>
                  </a:lnTo>
                  <a:lnTo>
                    <a:pt x="371" y="86"/>
                  </a:lnTo>
                  <a:lnTo>
                    <a:pt x="371" y="58"/>
                  </a:lnTo>
                  <a:lnTo>
                    <a:pt x="341" y="39"/>
                  </a:lnTo>
                  <a:lnTo>
                    <a:pt x="335" y="15"/>
                  </a:lnTo>
                  <a:lnTo>
                    <a:pt x="326" y="13"/>
                  </a:lnTo>
                  <a:lnTo>
                    <a:pt x="326" y="60"/>
                  </a:lnTo>
                  <a:lnTo>
                    <a:pt x="309" y="64"/>
                  </a:lnTo>
                  <a:lnTo>
                    <a:pt x="285" y="56"/>
                  </a:lnTo>
                  <a:lnTo>
                    <a:pt x="259" y="73"/>
                  </a:lnTo>
                  <a:lnTo>
                    <a:pt x="244" y="77"/>
                  </a:lnTo>
                  <a:lnTo>
                    <a:pt x="229" y="64"/>
                  </a:lnTo>
                  <a:lnTo>
                    <a:pt x="214" y="71"/>
                  </a:lnTo>
                  <a:lnTo>
                    <a:pt x="180" y="49"/>
                  </a:lnTo>
                  <a:lnTo>
                    <a:pt x="156" y="49"/>
                  </a:lnTo>
                  <a:lnTo>
                    <a:pt x="139" y="38"/>
                  </a:lnTo>
                  <a:lnTo>
                    <a:pt x="142" y="17"/>
                  </a:lnTo>
                  <a:lnTo>
                    <a:pt x="124" y="0"/>
                  </a:lnTo>
                  <a:lnTo>
                    <a:pt x="107" y="0"/>
                  </a:lnTo>
                  <a:close/>
                </a:path>
              </a:pathLst>
            </a:custGeom>
            <a:solidFill>
              <a:srgbClr val="99CC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58</a:t>
              </a:r>
            </a:p>
          </xdr:txBody>
        </xdr:sp>
        <xdr:sp macro="" textlink="">
          <xdr:nvSpPr>
            <xdr:cNvPr id="78" name="FR-71">
              <a:hlinkClick r:id="rId70"/>
            </xdr:cNvPr>
            <xdr:cNvSpPr>
              <a:spLocks noChangeArrowheads="1"/>
            </xdr:cNvSpPr>
          </xdr:nvSpPr>
          <xdr:spPr bwMode="auto">
            <a:xfrm>
              <a:off x="5493999" y="3505340"/>
              <a:ext cx="934104" cy="754228"/>
            </a:xfrm>
            <a:custGeom>
              <a:avLst/>
              <a:gdLst>
                <a:gd name="T0" fmla="*/ 285 w 936"/>
                <a:gd name="T1" fmla="*/ 2 h 750"/>
                <a:gd name="T2" fmla="*/ 214 w 936"/>
                <a:gd name="T3" fmla="*/ 21 h 750"/>
                <a:gd name="T4" fmla="*/ 211 w 936"/>
                <a:gd name="T5" fmla="*/ 70 h 750"/>
                <a:gd name="T6" fmla="*/ 214 w 936"/>
                <a:gd name="T7" fmla="*/ 100 h 750"/>
                <a:gd name="T8" fmla="*/ 187 w 936"/>
                <a:gd name="T9" fmla="*/ 128 h 750"/>
                <a:gd name="T10" fmla="*/ 201 w 936"/>
                <a:gd name="T11" fmla="*/ 165 h 750"/>
                <a:gd name="T12" fmla="*/ 229 w 936"/>
                <a:gd name="T13" fmla="*/ 208 h 750"/>
                <a:gd name="T14" fmla="*/ 203 w 936"/>
                <a:gd name="T15" fmla="*/ 235 h 750"/>
                <a:gd name="T16" fmla="*/ 222 w 936"/>
                <a:gd name="T17" fmla="*/ 268 h 750"/>
                <a:gd name="T18" fmla="*/ 179 w 936"/>
                <a:gd name="T19" fmla="*/ 275 h 750"/>
                <a:gd name="T20" fmla="*/ 157 w 936"/>
                <a:gd name="T21" fmla="*/ 292 h 750"/>
                <a:gd name="T22" fmla="*/ 114 w 936"/>
                <a:gd name="T23" fmla="*/ 317 h 750"/>
                <a:gd name="T24" fmla="*/ 70 w 936"/>
                <a:gd name="T25" fmla="*/ 339 h 750"/>
                <a:gd name="T26" fmla="*/ 41 w 936"/>
                <a:gd name="T27" fmla="*/ 305 h 750"/>
                <a:gd name="T28" fmla="*/ 48 w 936"/>
                <a:gd name="T29" fmla="*/ 422 h 750"/>
                <a:gd name="T30" fmla="*/ 61 w 936"/>
                <a:gd name="T31" fmla="*/ 477 h 750"/>
                <a:gd name="T32" fmla="*/ 121 w 936"/>
                <a:gd name="T33" fmla="*/ 497 h 750"/>
                <a:gd name="T34" fmla="*/ 181 w 936"/>
                <a:gd name="T35" fmla="*/ 523 h 750"/>
                <a:gd name="T36" fmla="*/ 124 w 936"/>
                <a:gd name="T37" fmla="*/ 667 h 750"/>
                <a:gd name="T38" fmla="*/ 126 w 936"/>
                <a:gd name="T39" fmla="*/ 669 h 750"/>
                <a:gd name="T40" fmla="*/ 137 w 936"/>
                <a:gd name="T41" fmla="*/ 713 h 750"/>
                <a:gd name="T42" fmla="*/ 181 w 936"/>
                <a:gd name="T43" fmla="*/ 740 h 750"/>
                <a:gd name="T44" fmla="*/ 233 w 936"/>
                <a:gd name="T45" fmla="*/ 721 h 750"/>
                <a:gd name="T46" fmla="*/ 332 w 936"/>
                <a:gd name="T47" fmla="*/ 750 h 750"/>
                <a:gd name="T48" fmla="*/ 382 w 936"/>
                <a:gd name="T49" fmla="*/ 729 h 750"/>
                <a:gd name="T50" fmla="*/ 407 w 936"/>
                <a:gd name="T51" fmla="*/ 638 h 750"/>
                <a:gd name="T52" fmla="*/ 465 w 936"/>
                <a:gd name="T53" fmla="*/ 659 h 750"/>
                <a:gd name="T54" fmla="*/ 504 w 936"/>
                <a:gd name="T55" fmla="*/ 659 h 750"/>
                <a:gd name="T56" fmla="*/ 556 w 936"/>
                <a:gd name="T57" fmla="*/ 633 h 750"/>
                <a:gd name="T58" fmla="*/ 579 w 936"/>
                <a:gd name="T59" fmla="*/ 727 h 750"/>
                <a:gd name="T60" fmla="*/ 613 w 936"/>
                <a:gd name="T61" fmla="*/ 692 h 750"/>
                <a:gd name="T62" fmla="*/ 681 w 936"/>
                <a:gd name="T63" fmla="*/ 466 h 750"/>
                <a:gd name="T64" fmla="*/ 738 w 936"/>
                <a:gd name="T65" fmla="*/ 487 h 750"/>
                <a:gd name="T66" fmla="*/ 785 w 936"/>
                <a:gd name="T67" fmla="*/ 463 h 750"/>
                <a:gd name="T68" fmla="*/ 827 w 936"/>
                <a:gd name="T69" fmla="*/ 502 h 750"/>
                <a:gd name="T70" fmla="*/ 910 w 936"/>
                <a:gd name="T71" fmla="*/ 500 h 750"/>
                <a:gd name="T72" fmla="*/ 926 w 936"/>
                <a:gd name="T73" fmla="*/ 463 h 750"/>
                <a:gd name="T74" fmla="*/ 892 w 936"/>
                <a:gd name="T75" fmla="*/ 417 h 750"/>
                <a:gd name="T76" fmla="*/ 928 w 936"/>
                <a:gd name="T77" fmla="*/ 354 h 750"/>
                <a:gd name="T78" fmla="*/ 889 w 936"/>
                <a:gd name="T79" fmla="*/ 292 h 750"/>
                <a:gd name="T80" fmla="*/ 897 w 936"/>
                <a:gd name="T81" fmla="*/ 258 h 750"/>
                <a:gd name="T82" fmla="*/ 871 w 936"/>
                <a:gd name="T83" fmla="*/ 224 h 750"/>
                <a:gd name="T84" fmla="*/ 936 w 936"/>
                <a:gd name="T85" fmla="*/ 195 h 750"/>
                <a:gd name="T86" fmla="*/ 902 w 936"/>
                <a:gd name="T87" fmla="*/ 177 h 750"/>
                <a:gd name="T88" fmla="*/ 850 w 936"/>
                <a:gd name="T89" fmla="*/ 138 h 750"/>
                <a:gd name="T90" fmla="*/ 832 w 936"/>
                <a:gd name="T91" fmla="*/ 104 h 750"/>
                <a:gd name="T92" fmla="*/ 779 w 936"/>
                <a:gd name="T93" fmla="*/ 122 h 750"/>
                <a:gd name="T94" fmla="*/ 729 w 936"/>
                <a:gd name="T95" fmla="*/ 117 h 750"/>
                <a:gd name="T96" fmla="*/ 695 w 936"/>
                <a:gd name="T97" fmla="*/ 126 h 750"/>
                <a:gd name="T98" fmla="*/ 617 w 936"/>
                <a:gd name="T99" fmla="*/ 147 h 750"/>
                <a:gd name="T100" fmla="*/ 508 w 936"/>
                <a:gd name="T101" fmla="*/ 150 h 750"/>
                <a:gd name="T102" fmla="*/ 471 w 936"/>
                <a:gd name="T103" fmla="*/ 111 h 750"/>
                <a:gd name="T104" fmla="*/ 390 w 936"/>
                <a:gd name="T105" fmla="*/ 51 h 750"/>
                <a:gd name="T106" fmla="*/ 287 w 936"/>
                <a:gd name="T107" fmla="*/ 1 h 750"/>
                <a:gd name="T108" fmla="*/ 0 w 936"/>
                <a:gd name="T109" fmla="*/ 0 h 750"/>
                <a:gd name="T110" fmla="*/ 936 w 936"/>
                <a:gd name="T111" fmla="*/ 750 h 7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T108" t="T109" r="T110" b="T111"/>
              <a:pathLst>
                <a:path h="750" w="936">
                  <a:moveTo>
                    <a:pt x="285" y="0"/>
                  </a:moveTo>
                  <a:lnTo>
                    <a:pt x="285" y="2"/>
                  </a:lnTo>
                  <a:lnTo>
                    <a:pt x="246" y="2"/>
                  </a:lnTo>
                  <a:lnTo>
                    <a:pt x="214" y="21"/>
                  </a:lnTo>
                  <a:lnTo>
                    <a:pt x="196" y="47"/>
                  </a:lnTo>
                  <a:lnTo>
                    <a:pt x="211" y="70"/>
                  </a:lnTo>
                  <a:lnTo>
                    <a:pt x="224" y="77"/>
                  </a:lnTo>
                  <a:lnTo>
                    <a:pt x="214" y="100"/>
                  </a:lnTo>
                  <a:lnTo>
                    <a:pt x="201" y="107"/>
                  </a:lnTo>
                  <a:lnTo>
                    <a:pt x="187" y="128"/>
                  </a:lnTo>
                  <a:lnTo>
                    <a:pt x="203" y="139"/>
                  </a:lnTo>
                  <a:lnTo>
                    <a:pt x="201" y="165"/>
                  </a:lnTo>
                  <a:lnTo>
                    <a:pt x="205" y="193"/>
                  </a:lnTo>
                  <a:lnTo>
                    <a:pt x="229" y="208"/>
                  </a:lnTo>
                  <a:lnTo>
                    <a:pt x="229" y="220"/>
                  </a:lnTo>
                  <a:lnTo>
                    <a:pt x="203" y="235"/>
                  </a:lnTo>
                  <a:lnTo>
                    <a:pt x="203" y="251"/>
                  </a:lnTo>
                  <a:lnTo>
                    <a:pt x="222" y="268"/>
                  </a:lnTo>
                  <a:lnTo>
                    <a:pt x="220" y="277"/>
                  </a:lnTo>
                  <a:lnTo>
                    <a:pt x="179" y="275"/>
                  </a:lnTo>
                  <a:lnTo>
                    <a:pt x="175" y="289"/>
                  </a:lnTo>
                  <a:lnTo>
                    <a:pt x="157" y="292"/>
                  </a:lnTo>
                  <a:lnTo>
                    <a:pt x="138" y="317"/>
                  </a:lnTo>
                  <a:lnTo>
                    <a:pt x="114" y="317"/>
                  </a:lnTo>
                  <a:lnTo>
                    <a:pt x="95" y="335"/>
                  </a:lnTo>
                  <a:lnTo>
                    <a:pt x="70" y="339"/>
                  </a:lnTo>
                  <a:lnTo>
                    <a:pt x="57" y="307"/>
                  </a:lnTo>
                  <a:lnTo>
                    <a:pt x="41" y="305"/>
                  </a:lnTo>
                  <a:lnTo>
                    <a:pt x="0" y="331"/>
                  </a:lnTo>
                  <a:lnTo>
                    <a:pt x="48" y="422"/>
                  </a:lnTo>
                  <a:lnTo>
                    <a:pt x="48" y="461"/>
                  </a:lnTo>
                  <a:lnTo>
                    <a:pt x="61" y="477"/>
                  </a:lnTo>
                  <a:lnTo>
                    <a:pt x="105" y="477"/>
                  </a:lnTo>
                  <a:lnTo>
                    <a:pt x="121" y="497"/>
                  </a:lnTo>
                  <a:lnTo>
                    <a:pt x="162" y="497"/>
                  </a:lnTo>
                  <a:lnTo>
                    <a:pt x="181" y="523"/>
                  </a:lnTo>
                  <a:lnTo>
                    <a:pt x="178" y="625"/>
                  </a:lnTo>
                  <a:lnTo>
                    <a:pt x="124" y="667"/>
                  </a:lnTo>
                  <a:lnTo>
                    <a:pt x="122" y="670"/>
                  </a:lnTo>
                  <a:lnTo>
                    <a:pt x="126" y="669"/>
                  </a:lnTo>
                  <a:lnTo>
                    <a:pt x="134" y="672"/>
                  </a:lnTo>
                  <a:lnTo>
                    <a:pt x="137" y="713"/>
                  </a:lnTo>
                  <a:lnTo>
                    <a:pt x="176" y="721"/>
                  </a:lnTo>
                  <a:lnTo>
                    <a:pt x="181" y="740"/>
                  </a:lnTo>
                  <a:lnTo>
                    <a:pt x="202" y="740"/>
                  </a:lnTo>
                  <a:lnTo>
                    <a:pt x="233" y="721"/>
                  </a:lnTo>
                  <a:lnTo>
                    <a:pt x="316" y="734"/>
                  </a:lnTo>
                  <a:lnTo>
                    <a:pt x="332" y="750"/>
                  </a:lnTo>
                  <a:lnTo>
                    <a:pt x="353" y="729"/>
                  </a:lnTo>
                  <a:lnTo>
                    <a:pt x="382" y="729"/>
                  </a:lnTo>
                  <a:lnTo>
                    <a:pt x="397" y="646"/>
                  </a:lnTo>
                  <a:lnTo>
                    <a:pt x="407" y="638"/>
                  </a:lnTo>
                  <a:lnTo>
                    <a:pt x="433" y="638"/>
                  </a:lnTo>
                  <a:lnTo>
                    <a:pt x="465" y="659"/>
                  </a:lnTo>
                  <a:lnTo>
                    <a:pt x="488" y="638"/>
                  </a:lnTo>
                  <a:lnTo>
                    <a:pt x="504" y="659"/>
                  </a:lnTo>
                  <a:lnTo>
                    <a:pt x="527" y="635"/>
                  </a:lnTo>
                  <a:lnTo>
                    <a:pt x="556" y="633"/>
                  </a:lnTo>
                  <a:lnTo>
                    <a:pt x="569" y="675"/>
                  </a:lnTo>
                  <a:lnTo>
                    <a:pt x="579" y="727"/>
                  </a:lnTo>
                  <a:lnTo>
                    <a:pt x="597" y="729"/>
                  </a:lnTo>
                  <a:lnTo>
                    <a:pt x="613" y="692"/>
                  </a:lnTo>
                  <a:lnTo>
                    <a:pt x="662" y="500"/>
                  </a:lnTo>
                  <a:lnTo>
                    <a:pt x="681" y="466"/>
                  </a:lnTo>
                  <a:lnTo>
                    <a:pt x="709" y="463"/>
                  </a:lnTo>
                  <a:lnTo>
                    <a:pt x="738" y="487"/>
                  </a:lnTo>
                  <a:lnTo>
                    <a:pt x="759" y="482"/>
                  </a:lnTo>
                  <a:lnTo>
                    <a:pt x="785" y="463"/>
                  </a:lnTo>
                  <a:lnTo>
                    <a:pt x="811" y="469"/>
                  </a:lnTo>
                  <a:lnTo>
                    <a:pt x="827" y="502"/>
                  </a:lnTo>
                  <a:lnTo>
                    <a:pt x="842" y="508"/>
                  </a:lnTo>
                  <a:lnTo>
                    <a:pt x="910" y="500"/>
                  </a:lnTo>
                  <a:lnTo>
                    <a:pt x="936" y="479"/>
                  </a:lnTo>
                  <a:lnTo>
                    <a:pt x="926" y="463"/>
                  </a:lnTo>
                  <a:lnTo>
                    <a:pt x="894" y="453"/>
                  </a:lnTo>
                  <a:lnTo>
                    <a:pt x="892" y="417"/>
                  </a:lnTo>
                  <a:lnTo>
                    <a:pt x="918" y="398"/>
                  </a:lnTo>
                  <a:lnTo>
                    <a:pt x="928" y="354"/>
                  </a:lnTo>
                  <a:lnTo>
                    <a:pt x="905" y="312"/>
                  </a:lnTo>
                  <a:lnTo>
                    <a:pt x="889" y="292"/>
                  </a:lnTo>
                  <a:lnTo>
                    <a:pt x="897" y="284"/>
                  </a:lnTo>
                  <a:lnTo>
                    <a:pt x="897" y="258"/>
                  </a:lnTo>
                  <a:lnTo>
                    <a:pt x="876" y="245"/>
                  </a:lnTo>
                  <a:lnTo>
                    <a:pt x="871" y="224"/>
                  </a:lnTo>
                  <a:lnTo>
                    <a:pt x="931" y="216"/>
                  </a:lnTo>
                  <a:lnTo>
                    <a:pt x="936" y="195"/>
                  </a:lnTo>
                  <a:lnTo>
                    <a:pt x="918" y="195"/>
                  </a:lnTo>
                  <a:lnTo>
                    <a:pt x="902" y="177"/>
                  </a:lnTo>
                  <a:lnTo>
                    <a:pt x="874" y="177"/>
                  </a:lnTo>
                  <a:lnTo>
                    <a:pt x="850" y="138"/>
                  </a:lnTo>
                  <a:lnTo>
                    <a:pt x="829" y="135"/>
                  </a:lnTo>
                  <a:lnTo>
                    <a:pt x="832" y="104"/>
                  </a:lnTo>
                  <a:lnTo>
                    <a:pt x="809" y="102"/>
                  </a:lnTo>
                  <a:lnTo>
                    <a:pt x="779" y="122"/>
                  </a:lnTo>
                  <a:lnTo>
                    <a:pt x="749" y="130"/>
                  </a:lnTo>
                  <a:lnTo>
                    <a:pt x="729" y="117"/>
                  </a:lnTo>
                  <a:lnTo>
                    <a:pt x="702" y="115"/>
                  </a:lnTo>
                  <a:lnTo>
                    <a:pt x="695" y="126"/>
                  </a:lnTo>
                  <a:lnTo>
                    <a:pt x="671" y="130"/>
                  </a:lnTo>
                  <a:lnTo>
                    <a:pt x="617" y="147"/>
                  </a:lnTo>
                  <a:lnTo>
                    <a:pt x="538" y="175"/>
                  </a:lnTo>
                  <a:lnTo>
                    <a:pt x="508" y="150"/>
                  </a:lnTo>
                  <a:lnTo>
                    <a:pt x="472" y="143"/>
                  </a:lnTo>
                  <a:lnTo>
                    <a:pt x="471" y="111"/>
                  </a:lnTo>
                  <a:lnTo>
                    <a:pt x="437" y="87"/>
                  </a:lnTo>
                  <a:lnTo>
                    <a:pt x="390" y="51"/>
                  </a:lnTo>
                  <a:lnTo>
                    <a:pt x="338" y="53"/>
                  </a:lnTo>
                  <a:lnTo>
                    <a:pt x="287" y="1"/>
                  </a:lnTo>
                  <a:lnTo>
                    <a:pt x="285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71</a:t>
              </a:r>
            </a:p>
          </xdr:txBody>
        </xdr:sp>
        <xdr:sp macro="" textlink="">
          <xdr:nvSpPr>
            <xdr:cNvPr id="79" name="FR-39">
              <a:hlinkClick r:id="rId71"/>
            </xdr:cNvPr>
            <xdr:cNvSpPr>
              <a:spLocks noChangeArrowheads="1"/>
            </xdr:cNvSpPr>
          </xdr:nvSpPr>
          <xdr:spPr bwMode="auto">
            <a:xfrm>
              <a:off x="6323469" y="3366883"/>
              <a:ext cx="496540" cy="787020"/>
            </a:xfrm>
            <a:custGeom>
              <a:avLst/>
              <a:gdLst>
                <a:gd name="T0" fmla="*/ 120 w 498"/>
                <a:gd name="T1" fmla="*/ 8 h 784"/>
                <a:gd name="T2" fmla="*/ 104 w 498"/>
                <a:gd name="T3" fmla="*/ 49 h 784"/>
                <a:gd name="T4" fmla="*/ 102 w 498"/>
                <a:gd name="T5" fmla="*/ 96 h 784"/>
                <a:gd name="T6" fmla="*/ 70 w 498"/>
                <a:gd name="T7" fmla="*/ 138 h 784"/>
                <a:gd name="T8" fmla="*/ 26 w 498"/>
                <a:gd name="T9" fmla="*/ 180 h 784"/>
                <a:gd name="T10" fmla="*/ 18 w 498"/>
                <a:gd name="T11" fmla="*/ 216 h 784"/>
                <a:gd name="T12" fmla="*/ 3 w 498"/>
                <a:gd name="T13" fmla="*/ 240 h 784"/>
                <a:gd name="T14" fmla="*/ 21 w 498"/>
                <a:gd name="T15" fmla="*/ 276 h 784"/>
                <a:gd name="T16" fmla="*/ 73 w 498"/>
                <a:gd name="T17" fmla="*/ 315 h 784"/>
                <a:gd name="T18" fmla="*/ 107 w 498"/>
                <a:gd name="T19" fmla="*/ 333 h 784"/>
                <a:gd name="T20" fmla="*/ 42 w 498"/>
                <a:gd name="T21" fmla="*/ 362 h 784"/>
                <a:gd name="T22" fmla="*/ 68 w 498"/>
                <a:gd name="T23" fmla="*/ 396 h 784"/>
                <a:gd name="T24" fmla="*/ 60 w 498"/>
                <a:gd name="T25" fmla="*/ 430 h 784"/>
                <a:gd name="T26" fmla="*/ 99 w 498"/>
                <a:gd name="T27" fmla="*/ 492 h 784"/>
                <a:gd name="T28" fmla="*/ 63 w 498"/>
                <a:gd name="T29" fmla="*/ 555 h 784"/>
                <a:gd name="T30" fmla="*/ 97 w 498"/>
                <a:gd name="T31" fmla="*/ 601 h 784"/>
                <a:gd name="T32" fmla="*/ 81 w 498"/>
                <a:gd name="T33" fmla="*/ 638 h 784"/>
                <a:gd name="T34" fmla="*/ 45 w 498"/>
                <a:gd name="T35" fmla="*/ 659 h 784"/>
                <a:gd name="T36" fmla="*/ 130 w 498"/>
                <a:gd name="T37" fmla="*/ 747 h 784"/>
                <a:gd name="T38" fmla="*/ 170 w 498"/>
                <a:gd name="T39" fmla="*/ 778 h 784"/>
                <a:gd name="T40" fmla="*/ 261 w 498"/>
                <a:gd name="T41" fmla="*/ 745 h 784"/>
                <a:gd name="T42" fmla="*/ 336 w 498"/>
                <a:gd name="T43" fmla="*/ 776 h 784"/>
                <a:gd name="T44" fmla="*/ 440 w 498"/>
                <a:gd name="T45" fmla="*/ 654 h 784"/>
                <a:gd name="T46" fmla="*/ 484 w 498"/>
                <a:gd name="T47" fmla="*/ 553 h 784"/>
                <a:gd name="T48" fmla="*/ 460 w 498"/>
                <a:gd name="T49" fmla="*/ 527 h 784"/>
                <a:gd name="T50" fmla="*/ 427 w 498"/>
                <a:gd name="T51" fmla="*/ 505 h 784"/>
                <a:gd name="T52" fmla="*/ 442 w 498"/>
                <a:gd name="T53" fmla="*/ 464 h 784"/>
                <a:gd name="T54" fmla="*/ 477 w 498"/>
                <a:gd name="T55" fmla="*/ 423 h 784"/>
                <a:gd name="T56" fmla="*/ 498 w 498"/>
                <a:gd name="T57" fmla="*/ 369 h 784"/>
                <a:gd name="T58" fmla="*/ 434 w 498"/>
                <a:gd name="T59" fmla="*/ 326 h 784"/>
                <a:gd name="T60" fmla="*/ 376 w 498"/>
                <a:gd name="T61" fmla="*/ 255 h 784"/>
                <a:gd name="T62" fmla="*/ 326 w 498"/>
                <a:gd name="T63" fmla="*/ 219 h 784"/>
                <a:gd name="T64" fmla="*/ 264 w 498"/>
                <a:gd name="T65" fmla="*/ 169 h 784"/>
                <a:gd name="T66" fmla="*/ 287 w 498"/>
                <a:gd name="T67" fmla="*/ 103 h 784"/>
                <a:gd name="T68" fmla="*/ 234 w 498"/>
                <a:gd name="T69" fmla="*/ 56 h 784"/>
                <a:gd name="T70" fmla="*/ 231 w 498"/>
                <a:gd name="T71" fmla="*/ 13 h 784"/>
                <a:gd name="T72" fmla="*/ 195 w 498"/>
                <a:gd name="T73" fmla="*/ 25 h 784"/>
                <a:gd name="T74" fmla="*/ 139 w 498"/>
                <a:gd name="T75" fmla="*/ 6 h 784"/>
                <a:gd name="T76" fmla="*/ 0 w 498"/>
                <a:gd name="T77" fmla="*/ 0 h 784"/>
                <a:gd name="T78" fmla="*/ 498 w 498"/>
                <a:gd name="T79" fmla="*/ 784 h 7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T76" t="T77" r="T78" b="T79"/>
              <a:pathLst>
                <a:path h="784" w="498">
                  <a:moveTo>
                    <a:pt x="119" y="0"/>
                  </a:moveTo>
                  <a:lnTo>
                    <a:pt x="120" y="8"/>
                  </a:lnTo>
                  <a:lnTo>
                    <a:pt x="110" y="8"/>
                  </a:lnTo>
                  <a:lnTo>
                    <a:pt x="104" y="49"/>
                  </a:lnTo>
                  <a:lnTo>
                    <a:pt x="97" y="78"/>
                  </a:lnTo>
                  <a:lnTo>
                    <a:pt x="102" y="96"/>
                  </a:lnTo>
                  <a:lnTo>
                    <a:pt x="86" y="117"/>
                  </a:lnTo>
                  <a:lnTo>
                    <a:pt x="70" y="138"/>
                  </a:lnTo>
                  <a:lnTo>
                    <a:pt x="70" y="159"/>
                  </a:lnTo>
                  <a:lnTo>
                    <a:pt x="26" y="180"/>
                  </a:lnTo>
                  <a:lnTo>
                    <a:pt x="13" y="200"/>
                  </a:lnTo>
                  <a:lnTo>
                    <a:pt x="18" y="216"/>
                  </a:lnTo>
                  <a:lnTo>
                    <a:pt x="21" y="229"/>
                  </a:lnTo>
                  <a:lnTo>
                    <a:pt x="3" y="240"/>
                  </a:lnTo>
                  <a:lnTo>
                    <a:pt x="0" y="273"/>
                  </a:lnTo>
                  <a:lnTo>
                    <a:pt x="21" y="276"/>
                  </a:lnTo>
                  <a:lnTo>
                    <a:pt x="45" y="315"/>
                  </a:lnTo>
                  <a:lnTo>
                    <a:pt x="73" y="315"/>
                  </a:lnTo>
                  <a:lnTo>
                    <a:pt x="89" y="333"/>
                  </a:lnTo>
                  <a:lnTo>
                    <a:pt x="107" y="333"/>
                  </a:lnTo>
                  <a:lnTo>
                    <a:pt x="102" y="354"/>
                  </a:lnTo>
                  <a:lnTo>
                    <a:pt x="42" y="362"/>
                  </a:lnTo>
                  <a:lnTo>
                    <a:pt x="47" y="383"/>
                  </a:lnTo>
                  <a:lnTo>
                    <a:pt x="68" y="396"/>
                  </a:lnTo>
                  <a:lnTo>
                    <a:pt x="68" y="422"/>
                  </a:lnTo>
                  <a:lnTo>
                    <a:pt x="60" y="430"/>
                  </a:lnTo>
                  <a:lnTo>
                    <a:pt x="76" y="450"/>
                  </a:lnTo>
                  <a:lnTo>
                    <a:pt x="99" y="492"/>
                  </a:lnTo>
                  <a:lnTo>
                    <a:pt x="89" y="536"/>
                  </a:lnTo>
                  <a:lnTo>
                    <a:pt x="63" y="555"/>
                  </a:lnTo>
                  <a:lnTo>
                    <a:pt x="65" y="591"/>
                  </a:lnTo>
                  <a:lnTo>
                    <a:pt x="97" y="601"/>
                  </a:lnTo>
                  <a:lnTo>
                    <a:pt x="107" y="617"/>
                  </a:lnTo>
                  <a:lnTo>
                    <a:pt x="81" y="638"/>
                  </a:lnTo>
                  <a:lnTo>
                    <a:pt x="13" y="646"/>
                  </a:lnTo>
                  <a:lnTo>
                    <a:pt x="45" y="659"/>
                  </a:lnTo>
                  <a:lnTo>
                    <a:pt x="97" y="732"/>
                  </a:lnTo>
                  <a:lnTo>
                    <a:pt x="130" y="747"/>
                  </a:lnTo>
                  <a:lnTo>
                    <a:pt x="130" y="784"/>
                  </a:lnTo>
                  <a:lnTo>
                    <a:pt x="170" y="778"/>
                  </a:lnTo>
                  <a:lnTo>
                    <a:pt x="219" y="724"/>
                  </a:lnTo>
                  <a:lnTo>
                    <a:pt x="261" y="745"/>
                  </a:lnTo>
                  <a:lnTo>
                    <a:pt x="261" y="776"/>
                  </a:lnTo>
                  <a:lnTo>
                    <a:pt x="336" y="776"/>
                  </a:lnTo>
                  <a:lnTo>
                    <a:pt x="445" y="657"/>
                  </a:lnTo>
                  <a:lnTo>
                    <a:pt x="440" y="654"/>
                  </a:lnTo>
                  <a:lnTo>
                    <a:pt x="445" y="600"/>
                  </a:lnTo>
                  <a:lnTo>
                    <a:pt x="484" y="553"/>
                  </a:lnTo>
                  <a:lnTo>
                    <a:pt x="458" y="543"/>
                  </a:lnTo>
                  <a:lnTo>
                    <a:pt x="460" y="527"/>
                  </a:lnTo>
                  <a:lnTo>
                    <a:pt x="429" y="524"/>
                  </a:lnTo>
                  <a:lnTo>
                    <a:pt x="427" y="505"/>
                  </a:lnTo>
                  <a:lnTo>
                    <a:pt x="447" y="485"/>
                  </a:lnTo>
                  <a:lnTo>
                    <a:pt x="442" y="464"/>
                  </a:lnTo>
                  <a:lnTo>
                    <a:pt x="430" y="438"/>
                  </a:lnTo>
                  <a:lnTo>
                    <a:pt x="477" y="423"/>
                  </a:lnTo>
                  <a:lnTo>
                    <a:pt x="494" y="399"/>
                  </a:lnTo>
                  <a:lnTo>
                    <a:pt x="498" y="369"/>
                  </a:lnTo>
                  <a:lnTo>
                    <a:pt x="460" y="333"/>
                  </a:lnTo>
                  <a:lnTo>
                    <a:pt x="434" y="326"/>
                  </a:lnTo>
                  <a:lnTo>
                    <a:pt x="376" y="307"/>
                  </a:lnTo>
                  <a:lnTo>
                    <a:pt x="376" y="255"/>
                  </a:lnTo>
                  <a:lnTo>
                    <a:pt x="373" y="215"/>
                  </a:lnTo>
                  <a:lnTo>
                    <a:pt x="326" y="219"/>
                  </a:lnTo>
                  <a:lnTo>
                    <a:pt x="253" y="195"/>
                  </a:lnTo>
                  <a:lnTo>
                    <a:pt x="264" y="169"/>
                  </a:lnTo>
                  <a:lnTo>
                    <a:pt x="281" y="129"/>
                  </a:lnTo>
                  <a:lnTo>
                    <a:pt x="287" y="103"/>
                  </a:lnTo>
                  <a:lnTo>
                    <a:pt x="268" y="79"/>
                  </a:lnTo>
                  <a:lnTo>
                    <a:pt x="234" y="56"/>
                  </a:lnTo>
                  <a:lnTo>
                    <a:pt x="230" y="28"/>
                  </a:lnTo>
                  <a:lnTo>
                    <a:pt x="231" y="13"/>
                  </a:lnTo>
                  <a:lnTo>
                    <a:pt x="208" y="12"/>
                  </a:lnTo>
                  <a:lnTo>
                    <a:pt x="195" y="25"/>
                  </a:lnTo>
                  <a:lnTo>
                    <a:pt x="161" y="25"/>
                  </a:lnTo>
                  <a:lnTo>
                    <a:pt x="139" y="6"/>
                  </a:lnTo>
                  <a:lnTo>
                    <a:pt x="119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39</a:t>
              </a:r>
            </a:p>
          </xdr:txBody>
        </xdr:sp>
        <xdr:sp macro="" textlink="">
          <xdr:nvSpPr>
            <xdr:cNvPr id="80" name="FR-51">
              <a:hlinkClick r:id="rId72"/>
            </xdr:cNvPr>
            <xdr:cNvSpPr>
              <a:spLocks noChangeArrowheads="1"/>
            </xdr:cNvSpPr>
          </xdr:nvSpPr>
          <xdr:spPr bwMode="auto">
            <a:xfrm>
              <a:off x="5349413" y="1781911"/>
              <a:ext cx="808543" cy="657672"/>
            </a:xfrm>
            <a:custGeom>
              <a:avLst/>
              <a:gdLst>
                <a:gd name="T0" fmla="*/ 211 w 810"/>
                <a:gd name="T1" fmla="*/ 14 h 655"/>
                <a:gd name="T2" fmla="*/ 162 w 810"/>
                <a:gd name="T3" fmla="*/ 39 h 655"/>
                <a:gd name="T4" fmla="*/ 112 w 810"/>
                <a:gd name="T5" fmla="*/ 146 h 655"/>
                <a:gd name="T6" fmla="*/ 159 w 810"/>
                <a:gd name="T7" fmla="*/ 193 h 655"/>
                <a:gd name="T8" fmla="*/ 92 w 810"/>
                <a:gd name="T9" fmla="*/ 222 h 655"/>
                <a:gd name="T10" fmla="*/ 104 w 810"/>
                <a:gd name="T11" fmla="*/ 253 h 655"/>
                <a:gd name="T12" fmla="*/ 86 w 810"/>
                <a:gd name="T13" fmla="*/ 281 h 655"/>
                <a:gd name="T14" fmla="*/ 133 w 810"/>
                <a:gd name="T15" fmla="*/ 300 h 655"/>
                <a:gd name="T16" fmla="*/ 89 w 810"/>
                <a:gd name="T17" fmla="*/ 370 h 655"/>
                <a:gd name="T18" fmla="*/ 37 w 810"/>
                <a:gd name="T19" fmla="*/ 417 h 655"/>
                <a:gd name="T20" fmla="*/ 27 w 810"/>
                <a:gd name="T21" fmla="*/ 448 h 655"/>
                <a:gd name="T22" fmla="*/ 0 w 810"/>
                <a:gd name="T23" fmla="*/ 498 h 655"/>
                <a:gd name="T24" fmla="*/ 32 w 810"/>
                <a:gd name="T25" fmla="*/ 550 h 655"/>
                <a:gd name="T26" fmla="*/ 27 w 810"/>
                <a:gd name="T27" fmla="*/ 591 h 655"/>
                <a:gd name="T28" fmla="*/ 65 w 810"/>
                <a:gd name="T29" fmla="*/ 602 h 655"/>
                <a:gd name="T30" fmla="*/ 122 w 810"/>
                <a:gd name="T31" fmla="*/ 647 h 655"/>
                <a:gd name="T32" fmla="*/ 259 w 810"/>
                <a:gd name="T33" fmla="*/ 586 h 655"/>
                <a:gd name="T34" fmla="*/ 349 w 810"/>
                <a:gd name="T35" fmla="*/ 554 h 655"/>
                <a:gd name="T36" fmla="*/ 441 w 810"/>
                <a:gd name="T37" fmla="*/ 528 h 655"/>
                <a:gd name="T38" fmla="*/ 494 w 810"/>
                <a:gd name="T39" fmla="*/ 652 h 655"/>
                <a:gd name="T40" fmla="*/ 621 w 810"/>
                <a:gd name="T41" fmla="*/ 636 h 655"/>
                <a:gd name="T42" fmla="*/ 729 w 810"/>
                <a:gd name="T43" fmla="*/ 615 h 655"/>
                <a:gd name="T44" fmla="*/ 799 w 810"/>
                <a:gd name="T45" fmla="*/ 539 h 655"/>
                <a:gd name="T46" fmla="*/ 748 w 810"/>
                <a:gd name="T47" fmla="*/ 459 h 655"/>
                <a:gd name="T48" fmla="*/ 761 w 810"/>
                <a:gd name="T49" fmla="*/ 406 h 655"/>
                <a:gd name="T50" fmla="*/ 761 w 810"/>
                <a:gd name="T51" fmla="*/ 354 h 655"/>
                <a:gd name="T52" fmla="*/ 810 w 810"/>
                <a:gd name="T53" fmla="*/ 276 h 655"/>
                <a:gd name="T54" fmla="*/ 792 w 810"/>
                <a:gd name="T55" fmla="*/ 253 h 655"/>
                <a:gd name="T56" fmla="*/ 756 w 810"/>
                <a:gd name="T57" fmla="*/ 156 h 655"/>
                <a:gd name="T58" fmla="*/ 766 w 810"/>
                <a:gd name="T59" fmla="*/ 133 h 655"/>
                <a:gd name="T60" fmla="*/ 759 w 810"/>
                <a:gd name="T61" fmla="*/ 116 h 655"/>
                <a:gd name="T62" fmla="*/ 708 w 810"/>
                <a:gd name="T63" fmla="*/ 121 h 655"/>
                <a:gd name="T64" fmla="*/ 690 w 810"/>
                <a:gd name="T65" fmla="*/ 108 h 655"/>
                <a:gd name="T66" fmla="*/ 616 w 810"/>
                <a:gd name="T67" fmla="*/ 121 h 655"/>
                <a:gd name="T68" fmla="*/ 582 w 810"/>
                <a:gd name="T69" fmla="*/ 86 h 655"/>
                <a:gd name="T70" fmla="*/ 539 w 810"/>
                <a:gd name="T71" fmla="*/ 94 h 655"/>
                <a:gd name="T72" fmla="*/ 462 w 810"/>
                <a:gd name="T73" fmla="*/ 60 h 655"/>
                <a:gd name="T74" fmla="*/ 423 w 810"/>
                <a:gd name="T75" fmla="*/ 36 h 655"/>
                <a:gd name="T76" fmla="*/ 304 w 810"/>
                <a:gd name="T77" fmla="*/ 0 h 655"/>
                <a:gd name="T78" fmla="*/ 287 w 810"/>
                <a:gd name="T79" fmla="*/ 29 h 655"/>
                <a:gd name="T80" fmla="*/ 0 w 810"/>
                <a:gd name="T81" fmla="*/ 0 h 655"/>
                <a:gd name="T82" fmla="*/ 810 w 810"/>
                <a:gd name="T83" fmla="*/ 655 h 6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T80" t="T81" r="T82" b="T83"/>
              <a:pathLst>
                <a:path h="655" w="810">
                  <a:moveTo>
                    <a:pt x="242" y="0"/>
                  </a:moveTo>
                  <a:lnTo>
                    <a:pt x="211" y="14"/>
                  </a:lnTo>
                  <a:lnTo>
                    <a:pt x="217" y="39"/>
                  </a:lnTo>
                  <a:lnTo>
                    <a:pt x="162" y="39"/>
                  </a:lnTo>
                  <a:lnTo>
                    <a:pt x="112" y="76"/>
                  </a:lnTo>
                  <a:lnTo>
                    <a:pt x="112" y="146"/>
                  </a:lnTo>
                  <a:lnTo>
                    <a:pt x="149" y="170"/>
                  </a:lnTo>
                  <a:lnTo>
                    <a:pt x="159" y="193"/>
                  </a:lnTo>
                  <a:lnTo>
                    <a:pt x="99" y="198"/>
                  </a:lnTo>
                  <a:lnTo>
                    <a:pt x="92" y="222"/>
                  </a:lnTo>
                  <a:lnTo>
                    <a:pt x="115" y="237"/>
                  </a:lnTo>
                  <a:lnTo>
                    <a:pt x="104" y="253"/>
                  </a:lnTo>
                  <a:lnTo>
                    <a:pt x="81" y="264"/>
                  </a:lnTo>
                  <a:lnTo>
                    <a:pt x="86" y="281"/>
                  </a:lnTo>
                  <a:lnTo>
                    <a:pt x="120" y="281"/>
                  </a:lnTo>
                  <a:lnTo>
                    <a:pt x="133" y="300"/>
                  </a:lnTo>
                  <a:lnTo>
                    <a:pt x="110" y="316"/>
                  </a:lnTo>
                  <a:lnTo>
                    <a:pt x="89" y="370"/>
                  </a:lnTo>
                  <a:lnTo>
                    <a:pt x="50" y="389"/>
                  </a:lnTo>
                  <a:lnTo>
                    <a:pt x="37" y="417"/>
                  </a:lnTo>
                  <a:lnTo>
                    <a:pt x="24" y="433"/>
                  </a:lnTo>
                  <a:lnTo>
                    <a:pt x="27" y="448"/>
                  </a:lnTo>
                  <a:lnTo>
                    <a:pt x="6" y="461"/>
                  </a:lnTo>
                  <a:lnTo>
                    <a:pt x="0" y="498"/>
                  </a:lnTo>
                  <a:lnTo>
                    <a:pt x="21" y="511"/>
                  </a:lnTo>
                  <a:lnTo>
                    <a:pt x="32" y="550"/>
                  </a:lnTo>
                  <a:lnTo>
                    <a:pt x="19" y="573"/>
                  </a:lnTo>
                  <a:lnTo>
                    <a:pt x="27" y="591"/>
                  </a:lnTo>
                  <a:lnTo>
                    <a:pt x="65" y="589"/>
                  </a:lnTo>
                  <a:lnTo>
                    <a:pt x="65" y="602"/>
                  </a:lnTo>
                  <a:lnTo>
                    <a:pt x="77" y="599"/>
                  </a:lnTo>
                  <a:lnTo>
                    <a:pt x="122" y="647"/>
                  </a:lnTo>
                  <a:lnTo>
                    <a:pt x="185" y="636"/>
                  </a:lnTo>
                  <a:lnTo>
                    <a:pt x="259" y="586"/>
                  </a:lnTo>
                  <a:lnTo>
                    <a:pt x="304" y="586"/>
                  </a:lnTo>
                  <a:lnTo>
                    <a:pt x="349" y="554"/>
                  </a:lnTo>
                  <a:lnTo>
                    <a:pt x="402" y="525"/>
                  </a:lnTo>
                  <a:lnTo>
                    <a:pt x="441" y="528"/>
                  </a:lnTo>
                  <a:lnTo>
                    <a:pt x="447" y="581"/>
                  </a:lnTo>
                  <a:lnTo>
                    <a:pt x="494" y="652"/>
                  </a:lnTo>
                  <a:lnTo>
                    <a:pt x="547" y="652"/>
                  </a:lnTo>
                  <a:lnTo>
                    <a:pt x="621" y="636"/>
                  </a:lnTo>
                  <a:lnTo>
                    <a:pt x="674" y="655"/>
                  </a:lnTo>
                  <a:lnTo>
                    <a:pt x="729" y="615"/>
                  </a:lnTo>
                  <a:lnTo>
                    <a:pt x="737" y="549"/>
                  </a:lnTo>
                  <a:lnTo>
                    <a:pt x="799" y="539"/>
                  </a:lnTo>
                  <a:lnTo>
                    <a:pt x="797" y="498"/>
                  </a:lnTo>
                  <a:lnTo>
                    <a:pt x="748" y="459"/>
                  </a:lnTo>
                  <a:lnTo>
                    <a:pt x="742" y="438"/>
                  </a:lnTo>
                  <a:lnTo>
                    <a:pt x="761" y="406"/>
                  </a:lnTo>
                  <a:lnTo>
                    <a:pt x="745" y="394"/>
                  </a:lnTo>
                  <a:lnTo>
                    <a:pt x="761" y="354"/>
                  </a:lnTo>
                  <a:lnTo>
                    <a:pt x="789" y="341"/>
                  </a:lnTo>
                  <a:lnTo>
                    <a:pt x="810" y="276"/>
                  </a:lnTo>
                  <a:lnTo>
                    <a:pt x="769" y="279"/>
                  </a:lnTo>
                  <a:lnTo>
                    <a:pt x="792" y="253"/>
                  </a:lnTo>
                  <a:lnTo>
                    <a:pt x="774" y="196"/>
                  </a:lnTo>
                  <a:lnTo>
                    <a:pt x="756" y="156"/>
                  </a:lnTo>
                  <a:lnTo>
                    <a:pt x="779" y="136"/>
                  </a:lnTo>
                  <a:lnTo>
                    <a:pt x="766" y="133"/>
                  </a:lnTo>
                  <a:lnTo>
                    <a:pt x="762" y="115"/>
                  </a:lnTo>
                  <a:lnTo>
                    <a:pt x="759" y="116"/>
                  </a:lnTo>
                  <a:lnTo>
                    <a:pt x="735" y="94"/>
                  </a:lnTo>
                  <a:lnTo>
                    <a:pt x="708" y="121"/>
                  </a:lnTo>
                  <a:lnTo>
                    <a:pt x="700" y="121"/>
                  </a:lnTo>
                  <a:lnTo>
                    <a:pt x="690" y="108"/>
                  </a:lnTo>
                  <a:lnTo>
                    <a:pt x="627" y="105"/>
                  </a:lnTo>
                  <a:lnTo>
                    <a:pt x="616" y="121"/>
                  </a:lnTo>
                  <a:lnTo>
                    <a:pt x="597" y="121"/>
                  </a:lnTo>
                  <a:lnTo>
                    <a:pt x="582" y="86"/>
                  </a:lnTo>
                  <a:lnTo>
                    <a:pt x="547" y="86"/>
                  </a:lnTo>
                  <a:lnTo>
                    <a:pt x="539" y="94"/>
                  </a:lnTo>
                  <a:lnTo>
                    <a:pt x="505" y="92"/>
                  </a:lnTo>
                  <a:lnTo>
                    <a:pt x="462" y="60"/>
                  </a:lnTo>
                  <a:lnTo>
                    <a:pt x="433" y="52"/>
                  </a:lnTo>
                  <a:lnTo>
                    <a:pt x="423" y="36"/>
                  </a:lnTo>
                  <a:lnTo>
                    <a:pt x="367" y="2"/>
                  </a:lnTo>
                  <a:lnTo>
                    <a:pt x="304" y="0"/>
                  </a:lnTo>
                  <a:lnTo>
                    <a:pt x="305" y="24"/>
                  </a:lnTo>
                  <a:lnTo>
                    <a:pt x="287" y="29"/>
                  </a:lnTo>
                  <a:lnTo>
                    <a:pt x="242" y="0"/>
                  </a:lnTo>
                  <a:close/>
                </a:path>
              </a:pathLst>
            </a:custGeom>
            <a:solidFill>
              <a:srgbClr val="99CC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51</a:t>
              </a:r>
            </a:p>
          </xdr:txBody>
        </xdr:sp>
        <xdr:sp macro="" textlink="">
          <xdr:nvSpPr>
            <xdr:cNvPr id="81" name="FR-60">
              <a:hlinkClick r:id="rId73"/>
            </xdr:cNvPr>
            <xdr:cNvSpPr>
              <a:spLocks noChangeArrowheads="1"/>
            </xdr:cNvSpPr>
          </xdr:nvSpPr>
          <xdr:spPr bwMode="auto">
            <a:xfrm>
              <a:off x="4495211" y="1526858"/>
              <a:ext cx="719127" cy="526502"/>
            </a:xfrm>
            <a:custGeom>
              <a:avLst/>
              <a:gdLst>
                <a:gd name="T0" fmla="*/ 11 w 721"/>
                <a:gd name="T1" fmla="*/ 20 h 525"/>
                <a:gd name="T2" fmla="*/ 21 w 721"/>
                <a:gd name="T3" fmla="*/ 46 h 525"/>
                <a:gd name="T4" fmla="*/ 0 w 721"/>
                <a:gd name="T5" fmla="*/ 124 h 525"/>
                <a:gd name="T6" fmla="*/ 16 w 721"/>
                <a:gd name="T7" fmla="*/ 195 h 525"/>
                <a:gd name="T8" fmla="*/ 31 w 721"/>
                <a:gd name="T9" fmla="*/ 213 h 525"/>
                <a:gd name="T10" fmla="*/ 6 w 721"/>
                <a:gd name="T11" fmla="*/ 270 h 525"/>
                <a:gd name="T12" fmla="*/ 36 w 721"/>
                <a:gd name="T13" fmla="*/ 351 h 525"/>
                <a:gd name="T14" fmla="*/ 31 w 721"/>
                <a:gd name="T15" fmla="*/ 377 h 525"/>
                <a:gd name="T16" fmla="*/ 4 w 721"/>
                <a:gd name="T17" fmla="*/ 395 h 525"/>
                <a:gd name="T18" fmla="*/ 16 w 721"/>
                <a:gd name="T19" fmla="*/ 416 h 525"/>
                <a:gd name="T20" fmla="*/ 102 w 721"/>
                <a:gd name="T21" fmla="*/ 447 h 525"/>
                <a:gd name="T22" fmla="*/ 185 w 721"/>
                <a:gd name="T23" fmla="*/ 416 h 525"/>
                <a:gd name="T24" fmla="*/ 248 w 721"/>
                <a:gd name="T25" fmla="*/ 458 h 525"/>
                <a:gd name="T26" fmla="*/ 307 w 721"/>
                <a:gd name="T27" fmla="*/ 437 h 525"/>
                <a:gd name="T28" fmla="*/ 419 w 721"/>
                <a:gd name="T29" fmla="*/ 499 h 525"/>
                <a:gd name="T30" fmla="*/ 469 w 721"/>
                <a:gd name="T31" fmla="*/ 497 h 525"/>
                <a:gd name="T32" fmla="*/ 511 w 721"/>
                <a:gd name="T33" fmla="*/ 525 h 525"/>
                <a:gd name="T34" fmla="*/ 550 w 721"/>
                <a:gd name="T35" fmla="*/ 502 h 525"/>
                <a:gd name="T36" fmla="*/ 631 w 721"/>
                <a:gd name="T37" fmla="*/ 504 h 525"/>
                <a:gd name="T38" fmla="*/ 682 w 721"/>
                <a:gd name="T39" fmla="*/ 491 h 525"/>
                <a:gd name="T40" fmla="*/ 703 w 721"/>
                <a:gd name="T41" fmla="*/ 487 h 525"/>
                <a:gd name="T42" fmla="*/ 690 w 721"/>
                <a:gd name="T43" fmla="*/ 430 h 525"/>
                <a:gd name="T44" fmla="*/ 645 w 721"/>
                <a:gd name="T45" fmla="*/ 430 h 525"/>
                <a:gd name="T46" fmla="*/ 634 w 721"/>
                <a:gd name="T47" fmla="*/ 393 h 525"/>
                <a:gd name="T48" fmla="*/ 653 w 721"/>
                <a:gd name="T49" fmla="*/ 351 h 525"/>
                <a:gd name="T50" fmla="*/ 637 w 721"/>
                <a:gd name="T51" fmla="*/ 319 h 525"/>
                <a:gd name="T52" fmla="*/ 698 w 721"/>
                <a:gd name="T53" fmla="*/ 245 h 525"/>
                <a:gd name="T54" fmla="*/ 690 w 721"/>
                <a:gd name="T55" fmla="*/ 211 h 525"/>
                <a:gd name="T56" fmla="*/ 706 w 721"/>
                <a:gd name="T57" fmla="*/ 108 h 525"/>
                <a:gd name="T58" fmla="*/ 640 w 721"/>
                <a:gd name="T59" fmla="*/ 52 h 525"/>
                <a:gd name="T60" fmla="*/ 534 w 721"/>
                <a:gd name="T61" fmla="*/ 65 h 525"/>
                <a:gd name="T62" fmla="*/ 428 w 721"/>
                <a:gd name="T63" fmla="*/ 105 h 525"/>
                <a:gd name="T64" fmla="*/ 343 w 721"/>
                <a:gd name="T65" fmla="*/ 63 h 525"/>
                <a:gd name="T66" fmla="*/ 188 w 721"/>
                <a:gd name="T67" fmla="*/ 52 h 525"/>
                <a:gd name="T68" fmla="*/ 116 w 721"/>
                <a:gd name="T69" fmla="*/ 34 h 525"/>
                <a:gd name="T70" fmla="*/ 66 w 721"/>
                <a:gd name="T71" fmla="*/ 36 h 525"/>
                <a:gd name="T72" fmla="*/ 61 w 721"/>
                <a:gd name="T73" fmla="*/ 0 h 525"/>
                <a:gd name="T74" fmla="*/ 0 w 721"/>
                <a:gd name="T75" fmla="*/ 0 h 525"/>
                <a:gd name="T76" fmla="*/ 721 w 721"/>
                <a:gd name="T77" fmla="*/ 525 h 5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T74" t="T75" r="T76" b="T77"/>
              <a:pathLst>
                <a:path h="525" w="721">
                  <a:moveTo>
                    <a:pt x="28" y="0"/>
                  </a:moveTo>
                  <a:lnTo>
                    <a:pt x="11" y="20"/>
                  </a:lnTo>
                  <a:lnTo>
                    <a:pt x="0" y="46"/>
                  </a:lnTo>
                  <a:lnTo>
                    <a:pt x="21" y="46"/>
                  </a:lnTo>
                  <a:lnTo>
                    <a:pt x="11" y="72"/>
                  </a:lnTo>
                  <a:lnTo>
                    <a:pt x="0" y="124"/>
                  </a:lnTo>
                  <a:lnTo>
                    <a:pt x="16" y="150"/>
                  </a:lnTo>
                  <a:lnTo>
                    <a:pt x="16" y="195"/>
                  </a:lnTo>
                  <a:lnTo>
                    <a:pt x="42" y="195"/>
                  </a:lnTo>
                  <a:lnTo>
                    <a:pt x="31" y="213"/>
                  </a:lnTo>
                  <a:lnTo>
                    <a:pt x="13" y="247"/>
                  </a:lnTo>
                  <a:lnTo>
                    <a:pt x="6" y="270"/>
                  </a:lnTo>
                  <a:lnTo>
                    <a:pt x="29" y="291"/>
                  </a:lnTo>
                  <a:lnTo>
                    <a:pt x="36" y="351"/>
                  </a:lnTo>
                  <a:lnTo>
                    <a:pt x="50" y="372"/>
                  </a:lnTo>
                  <a:lnTo>
                    <a:pt x="31" y="377"/>
                  </a:lnTo>
                  <a:lnTo>
                    <a:pt x="8" y="364"/>
                  </a:lnTo>
                  <a:lnTo>
                    <a:pt x="4" y="395"/>
                  </a:lnTo>
                  <a:lnTo>
                    <a:pt x="6" y="393"/>
                  </a:lnTo>
                  <a:lnTo>
                    <a:pt x="16" y="416"/>
                  </a:lnTo>
                  <a:lnTo>
                    <a:pt x="31" y="442"/>
                  </a:lnTo>
                  <a:lnTo>
                    <a:pt x="102" y="447"/>
                  </a:lnTo>
                  <a:lnTo>
                    <a:pt x="151" y="442"/>
                  </a:lnTo>
                  <a:lnTo>
                    <a:pt x="185" y="416"/>
                  </a:lnTo>
                  <a:lnTo>
                    <a:pt x="227" y="442"/>
                  </a:lnTo>
                  <a:lnTo>
                    <a:pt x="248" y="458"/>
                  </a:lnTo>
                  <a:lnTo>
                    <a:pt x="279" y="450"/>
                  </a:lnTo>
                  <a:lnTo>
                    <a:pt x="307" y="437"/>
                  </a:lnTo>
                  <a:lnTo>
                    <a:pt x="362" y="465"/>
                  </a:lnTo>
                  <a:lnTo>
                    <a:pt x="419" y="499"/>
                  </a:lnTo>
                  <a:lnTo>
                    <a:pt x="438" y="518"/>
                  </a:lnTo>
                  <a:lnTo>
                    <a:pt x="469" y="497"/>
                  </a:lnTo>
                  <a:lnTo>
                    <a:pt x="495" y="512"/>
                  </a:lnTo>
                  <a:lnTo>
                    <a:pt x="511" y="525"/>
                  </a:lnTo>
                  <a:lnTo>
                    <a:pt x="534" y="523"/>
                  </a:lnTo>
                  <a:lnTo>
                    <a:pt x="550" y="502"/>
                  </a:lnTo>
                  <a:lnTo>
                    <a:pt x="586" y="523"/>
                  </a:lnTo>
                  <a:lnTo>
                    <a:pt x="631" y="504"/>
                  </a:lnTo>
                  <a:lnTo>
                    <a:pt x="656" y="512"/>
                  </a:lnTo>
                  <a:lnTo>
                    <a:pt x="682" y="491"/>
                  </a:lnTo>
                  <a:lnTo>
                    <a:pt x="698" y="483"/>
                  </a:lnTo>
                  <a:lnTo>
                    <a:pt x="703" y="487"/>
                  </a:lnTo>
                  <a:lnTo>
                    <a:pt x="708" y="452"/>
                  </a:lnTo>
                  <a:lnTo>
                    <a:pt x="690" y="430"/>
                  </a:lnTo>
                  <a:lnTo>
                    <a:pt x="658" y="409"/>
                  </a:lnTo>
                  <a:lnTo>
                    <a:pt x="645" y="430"/>
                  </a:lnTo>
                  <a:lnTo>
                    <a:pt x="637" y="433"/>
                  </a:lnTo>
                  <a:lnTo>
                    <a:pt x="634" y="393"/>
                  </a:lnTo>
                  <a:lnTo>
                    <a:pt x="658" y="388"/>
                  </a:lnTo>
                  <a:lnTo>
                    <a:pt x="653" y="351"/>
                  </a:lnTo>
                  <a:lnTo>
                    <a:pt x="621" y="346"/>
                  </a:lnTo>
                  <a:lnTo>
                    <a:pt x="637" y="319"/>
                  </a:lnTo>
                  <a:lnTo>
                    <a:pt x="682" y="309"/>
                  </a:lnTo>
                  <a:lnTo>
                    <a:pt x="698" y="245"/>
                  </a:lnTo>
                  <a:lnTo>
                    <a:pt x="721" y="235"/>
                  </a:lnTo>
                  <a:lnTo>
                    <a:pt x="690" y="211"/>
                  </a:lnTo>
                  <a:lnTo>
                    <a:pt x="701" y="187"/>
                  </a:lnTo>
                  <a:lnTo>
                    <a:pt x="706" y="108"/>
                  </a:lnTo>
                  <a:lnTo>
                    <a:pt x="695" y="47"/>
                  </a:lnTo>
                  <a:lnTo>
                    <a:pt x="640" y="52"/>
                  </a:lnTo>
                  <a:lnTo>
                    <a:pt x="603" y="47"/>
                  </a:lnTo>
                  <a:lnTo>
                    <a:pt x="534" y="65"/>
                  </a:lnTo>
                  <a:lnTo>
                    <a:pt x="476" y="121"/>
                  </a:lnTo>
                  <a:lnTo>
                    <a:pt x="428" y="105"/>
                  </a:lnTo>
                  <a:lnTo>
                    <a:pt x="381" y="100"/>
                  </a:lnTo>
                  <a:lnTo>
                    <a:pt x="343" y="63"/>
                  </a:lnTo>
                  <a:lnTo>
                    <a:pt x="277" y="44"/>
                  </a:lnTo>
                  <a:lnTo>
                    <a:pt x="188" y="52"/>
                  </a:lnTo>
                  <a:lnTo>
                    <a:pt x="164" y="34"/>
                  </a:lnTo>
                  <a:lnTo>
                    <a:pt x="116" y="34"/>
                  </a:lnTo>
                  <a:lnTo>
                    <a:pt x="82" y="47"/>
                  </a:lnTo>
                  <a:lnTo>
                    <a:pt x="66" y="36"/>
                  </a:lnTo>
                  <a:lnTo>
                    <a:pt x="66" y="8"/>
                  </a:lnTo>
                  <a:lnTo>
                    <a:pt x="61" y="0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rgbClr val="99CC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60</a:t>
              </a:r>
            </a:p>
          </xdr:txBody>
        </xdr:sp>
        <xdr:sp macro="" textlink="">
          <xdr:nvSpPr>
            <xdr:cNvPr id="82" name="FR-62">
              <a:hlinkClick r:id="rId74"/>
            </xdr:cNvPr>
            <xdr:cNvSpPr>
              <a:spLocks noChangeArrowheads="1"/>
            </xdr:cNvSpPr>
          </xdr:nvSpPr>
          <xdr:spPr bwMode="auto">
            <a:xfrm>
              <a:off x="4424821" y="566766"/>
              <a:ext cx="789518" cy="748762"/>
            </a:xfrm>
            <a:custGeom>
              <a:avLst/>
              <a:gdLst>
                <a:gd name="T0" fmla="*/ 116 w 791"/>
                <a:gd name="T1" fmla="*/ 28 h 746"/>
                <a:gd name="T2" fmla="*/ 1 w 791"/>
                <a:gd name="T3" fmla="*/ 468 h 746"/>
                <a:gd name="T4" fmla="*/ 41 w 791"/>
                <a:gd name="T5" fmla="*/ 488 h 746"/>
                <a:gd name="T6" fmla="*/ 85 w 791"/>
                <a:gd name="T7" fmla="*/ 509 h 746"/>
                <a:gd name="T8" fmla="*/ 127 w 791"/>
                <a:gd name="T9" fmla="*/ 493 h 746"/>
                <a:gd name="T10" fmla="*/ 195 w 791"/>
                <a:gd name="T11" fmla="*/ 525 h 746"/>
                <a:gd name="T12" fmla="*/ 254 w 791"/>
                <a:gd name="T13" fmla="*/ 577 h 746"/>
                <a:gd name="T14" fmla="*/ 288 w 791"/>
                <a:gd name="T15" fmla="*/ 615 h 746"/>
                <a:gd name="T16" fmla="*/ 387 w 791"/>
                <a:gd name="T17" fmla="*/ 595 h 746"/>
                <a:gd name="T18" fmla="*/ 434 w 791"/>
                <a:gd name="T19" fmla="*/ 595 h 746"/>
                <a:gd name="T20" fmla="*/ 411 w 791"/>
                <a:gd name="T21" fmla="*/ 647 h 746"/>
                <a:gd name="T22" fmla="*/ 424 w 791"/>
                <a:gd name="T23" fmla="*/ 696 h 746"/>
                <a:gd name="T24" fmla="*/ 442 w 791"/>
                <a:gd name="T25" fmla="*/ 673 h 746"/>
                <a:gd name="T26" fmla="*/ 489 w 791"/>
                <a:gd name="T27" fmla="*/ 675 h 746"/>
                <a:gd name="T28" fmla="*/ 567 w 791"/>
                <a:gd name="T29" fmla="*/ 694 h 746"/>
                <a:gd name="T30" fmla="*/ 601 w 791"/>
                <a:gd name="T31" fmla="*/ 691 h 746"/>
                <a:gd name="T32" fmla="*/ 588 w 791"/>
                <a:gd name="T33" fmla="*/ 735 h 746"/>
                <a:gd name="T34" fmla="*/ 640 w 791"/>
                <a:gd name="T35" fmla="*/ 709 h 746"/>
                <a:gd name="T36" fmla="*/ 650 w 791"/>
                <a:gd name="T37" fmla="*/ 746 h 746"/>
                <a:gd name="T38" fmla="*/ 752 w 791"/>
                <a:gd name="T39" fmla="*/ 725 h 746"/>
                <a:gd name="T40" fmla="*/ 770 w 791"/>
                <a:gd name="T41" fmla="*/ 698 h 746"/>
                <a:gd name="T42" fmla="*/ 738 w 791"/>
                <a:gd name="T43" fmla="*/ 680 h 746"/>
                <a:gd name="T44" fmla="*/ 696 w 791"/>
                <a:gd name="T45" fmla="*/ 674 h 746"/>
                <a:gd name="T46" fmla="*/ 746 w 791"/>
                <a:gd name="T47" fmla="*/ 661 h 746"/>
                <a:gd name="T48" fmla="*/ 773 w 791"/>
                <a:gd name="T49" fmla="*/ 616 h 746"/>
                <a:gd name="T50" fmla="*/ 791 w 791"/>
                <a:gd name="T51" fmla="*/ 582 h 746"/>
                <a:gd name="T52" fmla="*/ 728 w 791"/>
                <a:gd name="T53" fmla="*/ 560 h 746"/>
                <a:gd name="T54" fmla="*/ 741 w 791"/>
                <a:gd name="T55" fmla="*/ 539 h 746"/>
                <a:gd name="T56" fmla="*/ 728 w 791"/>
                <a:gd name="T57" fmla="*/ 510 h 746"/>
                <a:gd name="T58" fmla="*/ 704 w 791"/>
                <a:gd name="T59" fmla="*/ 463 h 746"/>
                <a:gd name="T60" fmla="*/ 743 w 791"/>
                <a:gd name="T61" fmla="*/ 428 h 746"/>
                <a:gd name="T62" fmla="*/ 706 w 791"/>
                <a:gd name="T63" fmla="*/ 383 h 746"/>
                <a:gd name="T64" fmla="*/ 611 w 791"/>
                <a:gd name="T65" fmla="*/ 365 h 746"/>
                <a:gd name="T66" fmla="*/ 640 w 791"/>
                <a:gd name="T67" fmla="*/ 291 h 746"/>
                <a:gd name="T68" fmla="*/ 600 w 791"/>
                <a:gd name="T69" fmla="*/ 264 h 746"/>
                <a:gd name="T70" fmla="*/ 500 w 791"/>
                <a:gd name="T71" fmla="*/ 288 h 746"/>
                <a:gd name="T72" fmla="*/ 397 w 791"/>
                <a:gd name="T73" fmla="*/ 233 h 746"/>
                <a:gd name="T74" fmla="*/ 426 w 791"/>
                <a:gd name="T75" fmla="*/ 188 h 746"/>
                <a:gd name="T76" fmla="*/ 344 w 791"/>
                <a:gd name="T77" fmla="*/ 167 h 746"/>
                <a:gd name="T78" fmla="*/ 260 w 791"/>
                <a:gd name="T79" fmla="*/ 0 h 746"/>
                <a:gd name="T80" fmla="*/ 0 w 791"/>
                <a:gd name="T81" fmla="*/ 0 h 746"/>
                <a:gd name="T82" fmla="*/ 791 w 791"/>
                <a:gd name="T83" fmla="*/ 746 h 7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T80" t="T81" r="T82" b="T83"/>
              <a:pathLst>
                <a:path h="746" w="791">
                  <a:moveTo>
                    <a:pt x="260" y="0"/>
                  </a:moveTo>
                  <a:lnTo>
                    <a:pt x="116" y="28"/>
                  </a:lnTo>
                  <a:lnTo>
                    <a:pt x="1" y="116"/>
                  </a:lnTo>
                  <a:lnTo>
                    <a:pt x="1" y="468"/>
                  </a:lnTo>
                  <a:lnTo>
                    <a:pt x="0" y="478"/>
                  </a:lnTo>
                  <a:lnTo>
                    <a:pt x="41" y="488"/>
                  </a:lnTo>
                  <a:lnTo>
                    <a:pt x="54" y="517"/>
                  </a:lnTo>
                  <a:lnTo>
                    <a:pt x="85" y="509"/>
                  </a:lnTo>
                  <a:lnTo>
                    <a:pt x="103" y="485"/>
                  </a:lnTo>
                  <a:lnTo>
                    <a:pt x="127" y="493"/>
                  </a:lnTo>
                  <a:lnTo>
                    <a:pt x="176" y="532"/>
                  </a:lnTo>
                  <a:lnTo>
                    <a:pt x="195" y="525"/>
                  </a:lnTo>
                  <a:lnTo>
                    <a:pt x="208" y="556"/>
                  </a:lnTo>
                  <a:lnTo>
                    <a:pt x="254" y="577"/>
                  </a:lnTo>
                  <a:lnTo>
                    <a:pt x="254" y="603"/>
                  </a:lnTo>
                  <a:lnTo>
                    <a:pt x="288" y="615"/>
                  </a:lnTo>
                  <a:lnTo>
                    <a:pt x="322" y="603"/>
                  </a:lnTo>
                  <a:lnTo>
                    <a:pt x="387" y="595"/>
                  </a:lnTo>
                  <a:lnTo>
                    <a:pt x="403" y="608"/>
                  </a:lnTo>
                  <a:lnTo>
                    <a:pt x="434" y="595"/>
                  </a:lnTo>
                  <a:lnTo>
                    <a:pt x="450" y="621"/>
                  </a:lnTo>
                  <a:lnTo>
                    <a:pt x="411" y="647"/>
                  </a:lnTo>
                  <a:lnTo>
                    <a:pt x="411" y="683"/>
                  </a:lnTo>
                  <a:lnTo>
                    <a:pt x="424" y="696"/>
                  </a:lnTo>
                  <a:lnTo>
                    <a:pt x="434" y="694"/>
                  </a:lnTo>
                  <a:lnTo>
                    <a:pt x="442" y="673"/>
                  </a:lnTo>
                  <a:lnTo>
                    <a:pt x="465" y="657"/>
                  </a:lnTo>
                  <a:lnTo>
                    <a:pt x="489" y="675"/>
                  </a:lnTo>
                  <a:lnTo>
                    <a:pt x="543" y="694"/>
                  </a:lnTo>
                  <a:lnTo>
                    <a:pt x="567" y="694"/>
                  </a:lnTo>
                  <a:lnTo>
                    <a:pt x="567" y="668"/>
                  </a:lnTo>
                  <a:lnTo>
                    <a:pt x="601" y="691"/>
                  </a:lnTo>
                  <a:lnTo>
                    <a:pt x="603" y="712"/>
                  </a:lnTo>
                  <a:lnTo>
                    <a:pt x="588" y="735"/>
                  </a:lnTo>
                  <a:lnTo>
                    <a:pt x="616" y="720"/>
                  </a:lnTo>
                  <a:lnTo>
                    <a:pt x="640" y="709"/>
                  </a:lnTo>
                  <a:lnTo>
                    <a:pt x="650" y="728"/>
                  </a:lnTo>
                  <a:lnTo>
                    <a:pt x="650" y="746"/>
                  </a:lnTo>
                  <a:lnTo>
                    <a:pt x="689" y="725"/>
                  </a:lnTo>
                  <a:lnTo>
                    <a:pt x="752" y="725"/>
                  </a:lnTo>
                  <a:lnTo>
                    <a:pt x="754" y="728"/>
                  </a:lnTo>
                  <a:lnTo>
                    <a:pt x="770" y="698"/>
                  </a:lnTo>
                  <a:lnTo>
                    <a:pt x="762" y="685"/>
                  </a:lnTo>
                  <a:lnTo>
                    <a:pt x="738" y="680"/>
                  </a:lnTo>
                  <a:lnTo>
                    <a:pt x="712" y="680"/>
                  </a:lnTo>
                  <a:lnTo>
                    <a:pt x="696" y="674"/>
                  </a:lnTo>
                  <a:lnTo>
                    <a:pt x="722" y="658"/>
                  </a:lnTo>
                  <a:lnTo>
                    <a:pt x="746" y="661"/>
                  </a:lnTo>
                  <a:lnTo>
                    <a:pt x="770" y="658"/>
                  </a:lnTo>
                  <a:lnTo>
                    <a:pt x="773" y="616"/>
                  </a:lnTo>
                  <a:lnTo>
                    <a:pt x="788" y="605"/>
                  </a:lnTo>
                  <a:lnTo>
                    <a:pt x="791" y="582"/>
                  </a:lnTo>
                  <a:lnTo>
                    <a:pt x="762" y="563"/>
                  </a:lnTo>
                  <a:lnTo>
                    <a:pt x="728" y="560"/>
                  </a:lnTo>
                  <a:lnTo>
                    <a:pt x="720" y="555"/>
                  </a:lnTo>
                  <a:lnTo>
                    <a:pt x="741" y="539"/>
                  </a:lnTo>
                  <a:lnTo>
                    <a:pt x="746" y="523"/>
                  </a:lnTo>
                  <a:lnTo>
                    <a:pt x="728" y="510"/>
                  </a:lnTo>
                  <a:lnTo>
                    <a:pt x="701" y="478"/>
                  </a:lnTo>
                  <a:lnTo>
                    <a:pt x="704" y="463"/>
                  </a:lnTo>
                  <a:lnTo>
                    <a:pt x="738" y="447"/>
                  </a:lnTo>
                  <a:lnTo>
                    <a:pt x="743" y="428"/>
                  </a:lnTo>
                  <a:lnTo>
                    <a:pt x="720" y="418"/>
                  </a:lnTo>
                  <a:lnTo>
                    <a:pt x="706" y="383"/>
                  </a:lnTo>
                  <a:lnTo>
                    <a:pt x="659" y="378"/>
                  </a:lnTo>
                  <a:lnTo>
                    <a:pt x="611" y="365"/>
                  </a:lnTo>
                  <a:lnTo>
                    <a:pt x="606" y="312"/>
                  </a:lnTo>
                  <a:lnTo>
                    <a:pt x="640" y="291"/>
                  </a:lnTo>
                  <a:lnTo>
                    <a:pt x="627" y="264"/>
                  </a:lnTo>
                  <a:lnTo>
                    <a:pt x="600" y="264"/>
                  </a:lnTo>
                  <a:lnTo>
                    <a:pt x="582" y="293"/>
                  </a:lnTo>
                  <a:lnTo>
                    <a:pt x="500" y="288"/>
                  </a:lnTo>
                  <a:lnTo>
                    <a:pt x="434" y="272"/>
                  </a:lnTo>
                  <a:lnTo>
                    <a:pt x="397" y="233"/>
                  </a:lnTo>
                  <a:lnTo>
                    <a:pt x="397" y="201"/>
                  </a:lnTo>
                  <a:lnTo>
                    <a:pt x="426" y="188"/>
                  </a:lnTo>
                  <a:lnTo>
                    <a:pt x="402" y="169"/>
                  </a:lnTo>
                  <a:lnTo>
                    <a:pt x="344" y="167"/>
                  </a:lnTo>
                  <a:lnTo>
                    <a:pt x="310" y="79"/>
                  </a:lnTo>
                  <a:lnTo>
                    <a:pt x="260" y="0"/>
                  </a:lnTo>
                  <a:close/>
                </a:path>
              </a:pathLst>
            </a:custGeom>
            <a:solidFill>
              <a:srgbClr val="0D68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62</a:t>
              </a:r>
            </a:p>
          </xdr:txBody>
        </xdr:sp>
        <xdr:sp macro="" textlink="">
          <xdr:nvSpPr>
            <xdr:cNvPr id="83" name="FR-59">
              <a:hlinkClick r:id="rId75"/>
            </xdr:cNvPr>
            <xdr:cNvSpPr>
              <a:spLocks noChangeArrowheads="1"/>
            </xdr:cNvSpPr>
          </xdr:nvSpPr>
          <xdr:spPr bwMode="auto">
            <a:xfrm>
              <a:off x="4683554" y="504825"/>
              <a:ext cx="1048252" cy="845318"/>
            </a:xfrm>
            <a:custGeom>
              <a:avLst/>
              <a:gdLst>
                <a:gd name="T0" fmla="*/ 137 w 1049"/>
                <a:gd name="T1" fmla="*/ 39 h 841"/>
                <a:gd name="T2" fmla="*/ 0 w 1049"/>
                <a:gd name="T3" fmla="*/ 61 h 841"/>
                <a:gd name="T4" fmla="*/ 84 w 1049"/>
                <a:gd name="T5" fmla="*/ 228 h 841"/>
                <a:gd name="T6" fmla="*/ 166 w 1049"/>
                <a:gd name="T7" fmla="*/ 249 h 841"/>
                <a:gd name="T8" fmla="*/ 137 w 1049"/>
                <a:gd name="T9" fmla="*/ 294 h 841"/>
                <a:gd name="T10" fmla="*/ 240 w 1049"/>
                <a:gd name="T11" fmla="*/ 349 h 841"/>
                <a:gd name="T12" fmla="*/ 340 w 1049"/>
                <a:gd name="T13" fmla="*/ 325 h 841"/>
                <a:gd name="T14" fmla="*/ 380 w 1049"/>
                <a:gd name="T15" fmla="*/ 352 h 841"/>
                <a:gd name="T16" fmla="*/ 351 w 1049"/>
                <a:gd name="T17" fmla="*/ 426 h 841"/>
                <a:gd name="T18" fmla="*/ 446 w 1049"/>
                <a:gd name="T19" fmla="*/ 444 h 841"/>
                <a:gd name="T20" fmla="*/ 483 w 1049"/>
                <a:gd name="T21" fmla="*/ 489 h 841"/>
                <a:gd name="T22" fmla="*/ 444 w 1049"/>
                <a:gd name="T23" fmla="*/ 524 h 841"/>
                <a:gd name="T24" fmla="*/ 468 w 1049"/>
                <a:gd name="T25" fmla="*/ 571 h 841"/>
                <a:gd name="T26" fmla="*/ 481 w 1049"/>
                <a:gd name="T27" fmla="*/ 600 h 841"/>
                <a:gd name="T28" fmla="*/ 468 w 1049"/>
                <a:gd name="T29" fmla="*/ 621 h 841"/>
                <a:gd name="T30" fmla="*/ 531 w 1049"/>
                <a:gd name="T31" fmla="*/ 643 h 841"/>
                <a:gd name="T32" fmla="*/ 513 w 1049"/>
                <a:gd name="T33" fmla="*/ 677 h 841"/>
                <a:gd name="T34" fmla="*/ 486 w 1049"/>
                <a:gd name="T35" fmla="*/ 722 h 841"/>
                <a:gd name="T36" fmla="*/ 436 w 1049"/>
                <a:gd name="T37" fmla="*/ 735 h 841"/>
                <a:gd name="T38" fmla="*/ 478 w 1049"/>
                <a:gd name="T39" fmla="*/ 741 h 841"/>
                <a:gd name="T40" fmla="*/ 510 w 1049"/>
                <a:gd name="T41" fmla="*/ 759 h 841"/>
                <a:gd name="T42" fmla="*/ 515 w 1049"/>
                <a:gd name="T43" fmla="*/ 809 h 841"/>
                <a:gd name="T44" fmla="*/ 557 w 1049"/>
                <a:gd name="T45" fmla="*/ 801 h 841"/>
                <a:gd name="T46" fmla="*/ 593 w 1049"/>
                <a:gd name="T47" fmla="*/ 817 h 841"/>
                <a:gd name="T48" fmla="*/ 635 w 1049"/>
                <a:gd name="T49" fmla="*/ 796 h 841"/>
                <a:gd name="T50" fmla="*/ 708 w 1049"/>
                <a:gd name="T51" fmla="*/ 786 h 841"/>
                <a:gd name="T52" fmla="*/ 747 w 1049"/>
                <a:gd name="T53" fmla="*/ 804 h 841"/>
                <a:gd name="T54" fmla="*/ 807 w 1049"/>
                <a:gd name="T55" fmla="*/ 778 h 841"/>
                <a:gd name="T56" fmla="*/ 880 w 1049"/>
                <a:gd name="T57" fmla="*/ 796 h 841"/>
                <a:gd name="T58" fmla="*/ 914 w 1049"/>
                <a:gd name="T59" fmla="*/ 794 h 841"/>
                <a:gd name="T60" fmla="*/ 940 w 1049"/>
                <a:gd name="T61" fmla="*/ 828 h 841"/>
                <a:gd name="T62" fmla="*/ 1003 w 1049"/>
                <a:gd name="T63" fmla="*/ 831 h 841"/>
                <a:gd name="T64" fmla="*/ 997 w 1049"/>
                <a:gd name="T65" fmla="*/ 805 h 841"/>
                <a:gd name="T66" fmla="*/ 1041 w 1049"/>
                <a:gd name="T67" fmla="*/ 724 h 841"/>
                <a:gd name="T68" fmla="*/ 1004 w 1049"/>
                <a:gd name="T69" fmla="*/ 698 h 841"/>
                <a:gd name="T70" fmla="*/ 1043 w 1049"/>
                <a:gd name="T71" fmla="*/ 633 h 841"/>
                <a:gd name="T72" fmla="*/ 950 w 1049"/>
                <a:gd name="T73" fmla="*/ 547 h 841"/>
                <a:gd name="T74" fmla="*/ 788 w 1049"/>
                <a:gd name="T75" fmla="*/ 581 h 841"/>
                <a:gd name="T76" fmla="*/ 773 w 1049"/>
                <a:gd name="T77" fmla="*/ 490 h 841"/>
                <a:gd name="T78" fmla="*/ 700 w 1049"/>
                <a:gd name="T79" fmla="*/ 446 h 841"/>
                <a:gd name="T80" fmla="*/ 629 w 1049"/>
                <a:gd name="T81" fmla="*/ 448 h 841"/>
                <a:gd name="T82" fmla="*/ 575 w 1049"/>
                <a:gd name="T83" fmla="*/ 425 h 841"/>
                <a:gd name="T84" fmla="*/ 562 w 1049"/>
                <a:gd name="T85" fmla="*/ 287 h 841"/>
                <a:gd name="T86" fmla="*/ 535 w 1049"/>
                <a:gd name="T87" fmla="*/ 261 h 841"/>
                <a:gd name="T88" fmla="*/ 515 w 1049"/>
                <a:gd name="T89" fmla="*/ 229 h 841"/>
                <a:gd name="T90" fmla="*/ 416 w 1049"/>
                <a:gd name="T91" fmla="*/ 253 h 841"/>
                <a:gd name="T92" fmla="*/ 353 w 1049"/>
                <a:gd name="T93" fmla="*/ 292 h 841"/>
                <a:gd name="T94" fmla="*/ 325 w 1049"/>
                <a:gd name="T95" fmla="*/ 237 h 841"/>
                <a:gd name="T96" fmla="*/ 262 w 1049"/>
                <a:gd name="T97" fmla="*/ 209 h 841"/>
                <a:gd name="T98" fmla="*/ 247 w 1049"/>
                <a:gd name="T99" fmla="*/ 136 h 841"/>
                <a:gd name="T100" fmla="*/ 254 w 1049"/>
                <a:gd name="T101" fmla="*/ 68 h 841"/>
                <a:gd name="T102" fmla="*/ 0 w 1049"/>
                <a:gd name="T103" fmla="*/ 0 h 841"/>
                <a:gd name="T104" fmla="*/ 1049 w 1049"/>
                <a:gd name="T105" fmla="*/ 841 h 8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T102" t="T103" r="T104" b="T105"/>
              <a:pathLst>
                <a:path h="841" w="1049">
                  <a:moveTo>
                    <a:pt x="220" y="0"/>
                  </a:moveTo>
                  <a:lnTo>
                    <a:pt x="137" y="39"/>
                  </a:lnTo>
                  <a:lnTo>
                    <a:pt x="7" y="60"/>
                  </a:lnTo>
                  <a:lnTo>
                    <a:pt x="0" y="61"/>
                  </a:lnTo>
                  <a:lnTo>
                    <a:pt x="50" y="140"/>
                  </a:lnTo>
                  <a:lnTo>
                    <a:pt x="84" y="228"/>
                  </a:lnTo>
                  <a:lnTo>
                    <a:pt x="142" y="230"/>
                  </a:lnTo>
                  <a:lnTo>
                    <a:pt x="166" y="249"/>
                  </a:lnTo>
                  <a:lnTo>
                    <a:pt x="137" y="262"/>
                  </a:lnTo>
                  <a:lnTo>
                    <a:pt x="137" y="294"/>
                  </a:lnTo>
                  <a:lnTo>
                    <a:pt x="174" y="333"/>
                  </a:lnTo>
                  <a:lnTo>
                    <a:pt x="240" y="349"/>
                  </a:lnTo>
                  <a:lnTo>
                    <a:pt x="322" y="354"/>
                  </a:lnTo>
                  <a:lnTo>
                    <a:pt x="340" y="325"/>
                  </a:lnTo>
                  <a:lnTo>
                    <a:pt x="367" y="325"/>
                  </a:lnTo>
                  <a:lnTo>
                    <a:pt x="380" y="352"/>
                  </a:lnTo>
                  <a:lnTo>
                    <a:pt x="346" y="373"/>
                  </a:lnTo>
                  <a:lnTo>
                    <a:pt x="351" y="426"/>
                  </a:lnTo>
                  <a:lnTo>
                    <a:pt x="399" y="439"/>
                  </a:lnTo>
                  <a:lnTo>
                    <a:pt x="446" y="444"/>
                  </a:lnTo>
                  <a:lnTo>
                    <a:pt x="460" y="479"/>
                  </a:lnTo>
                  <a:lnTo>
                    <a:pt x="483" y="489"/>
                  </a:lnTo>
                  <a:lnTo>
                    <a:pt x="478" y="508"/>
                  </a:lnTo>
                  <a:lnTo>
                    <a:pt x="444" y="524"/>
                  </a:lnTo>
                  <a:lnTo>
                    <a:pt x="441" y="539"/>
                  </a:lnTo>
                  <a:lnTo>
                    <a:pt x="468" y="571"/>
                  </a:lnTo>
                  <a:lnTo>
                    <a:pt x="486" y="584"/>
                  </a:lnTo>
                  <a:lnTo>
                    <a:pt x="481" y="600"/>
                  </a:lnTo>
                  <a:lnTo>
                    <a:pt x="460" y="616"/>
                  </a:lnTo>
                  <a:lnTo>
                    <a:pt x="468" y="621"/>
                  </a:lnTo>
                  <a:lnTo>
                    <a:pt x="502" y="624"/>
                  </a:lnTo>
                  <a:lnTo>
                    <a:pt x="531" y="643"/>
                  </a:lnTo>
                  <a:lnTo>
                    <a:pt x="528" y="666"/>
                  </a:lnTo>
                  <a:lnTo>
                    <a:pt x="513" y="677"/>
                  </a:lnTo>
                  <a:lnTo>
                    <a:pt x="510" y="719"/>
                  </a:lnTo>
                  <a:lnTo>
                    <a:pt x="486" y="722"/>
                  </a:lnTo>
                  <a:lnTo>
                    <a:pt x="462" y="719"/>
                  </a:lnTo>
                  <a:lnTo>
                    <a:pt x="436" y="735"/>
                  </a:lnTo>
                  <a:lnTo>
                    <a:pt x="452" y="741"/>
                  </a:lnTo>
                  <a:lnTo>
                    <a:pt x="478" y="741"/>
                  </a:lnTo>
                  <a:lnTo>
                    <a:pt x="502" y="746"/>
                  </a:lnTo>
                  <a:lnTo>
                    <a:pt x="510" y="759"/>
                  </a:lnTo>
                  <a:lnTo>
                    <a:pt x="494" y="789"/>
                  </a:lnTo>
                  <a:lnTo>
                    <a:pt x="515" y="809"/>
                  </a:lnTo>
                  <a:lnTo>
                    <a:pt x="536" y="815"/>
                  </a:lnTo>
                  <a:lnTo>
                    <a:pt x="557" y="801"/>
                  </a:lnTo>
                  <a:lnTo>
                    <a:pt x="585" y="801"/>
                  </a:lnTo>
                  <a:lnTo>
                    <a:pt x="593" y="817"/>
                  </a:lnTo>
                  <a:lnTo>
                    <a:pt x="604" y="815"/>
                  </a:lnTo>
                  <a:lnTo>
                    <a:pt x="635" y="796"/>
                  </a:lnTo>
                  <a:lnTo>
                    <a:pt x="666" y="815"/>
                  </a:lnTo>
                  <a:lnTo>
                    <a:pt x="708" y="786"/>
                  </a:lnTo>
                  <a:lnTo>
                    <a:pt x="726" y="786"/>
                  </a:lnTo>
                  <a:lnTo>
                    <a:pt x="747" y="804"/>
                  </a:lnTo>
                  <a:lnTo>
                    <a:pt x="789" y="776"/>
                  </a:lnTo>
                  <a:lnTo>
                    <a:pt x="807" y="778"/>
                  </a:lnTo>
                  <a:lnTo>
                    <a:pt x="823" y="791"/>
                  </a:lnTo>
                  <a:lnTo>
                    <a:pt x="880" y="796"/>
                  </a:lnTo>
                  <a:lnTo>
                    <a:pt x="885" y="820"/>
                  </a:lnTo>
                  <a:lnTo>
                    <a:pt x="914" y="794"/>
                  </a:lnTo>
                  <a:lnTo>
                    <a:pt x="929" y="794"/>
                  </a:lnTo>
                  <a:lnTo>
                    <a:pt x="940" y="828"/>
                  </a:lnTo>
                  <a:lnTo>
                    <a:pt x="989" y="841"/>
                  </a:lnTo>
                  <a:lnTo>
                    <a:pt x="1003" y="831"/>
                  </a:lnTo>
                  <a:lnTo>
                    <a:pt x="999" y="831"/>
                  </a:lnTo>
                  <a:lnTo>
                    <a:pt x="997" y="805"/>
                  </a:lnTo>
                  <a:lnTo>
                    <a:pt x="1049" y="774"/>
                  </a:lnTo>
                  <a:lnTo>
                    <a:pt x="1041" y="724"/>
                  </a:lnTo>
                  <a:lnTo>
                    <a:pt x="991" y="711"/>
                  </a:lnTo>
                  <a:lnTo>
                    <a:pt x="1004" y="698"/>
                  </a:lnTo>
                  <a:lnTo>
                    <a:pt x="1004" y="662"/>
                  </a:lnTo>
                  <a:lnTo>
                    <a:pt x="1043" y="633"/>
                  </a:lnTo>
                  <a:lnTo>
                    <a:pt x="1033" y="612"/>
                  </a:lnTo>
                  <a:lnTo>
                    <a:pt x="950" y="547"/>
                  </a:lnTo>
                  <a:lnTo>
                    <a:pt x="804" y="555"/>
                  </a:lnTo>
                  <a:lnTo>
                    <a:pt x="788" y="581"/>
                  </a:lnTo>
                  <a:lnTo>
                    <a:pt x="770" y="581"/>
                  </a:lnTo>
                  <a:lnTo>
                    <a:pt x="773" y="490"/>
                  </a:lnTo>
                  <a:lnTo>
                    <a:pt x="731" y="441"/>
                  </a:lnTo>
                  <a:lnTo>
                    <a:pt x="700" y="446"/>
                  </a:lnTo>
                  <a:lnTo>
                    <a:pt x="681" y="425"/>
                  </a:lnTo>
                  <a:lnTo>
                    <a:pt x="629" y="448"/>
                  </a:lnTo>
                  <a:lnTo>
                    <a:pt x="611" y="430"/>
                  </a:lnTo>
                  <a:lnTo>
                    <a:pt x="575" y="425"/>
                  </a:lnTo>
                  <a:lnTo>
                    <a:pt x="564" y="391"/>
                  </a:lnTo>
                  <a:lnTo>
                    <a:pt x="562" y="287"/>
                  </a:lnTo>
                  <a:lnTo>
                    <a:pt x="538" y="276"/>
                  </a:lnTo>
                  <a:lnTo>
                    <a:pt x="535" y="261"/>
                  </a:lnTo>
                  <a:lnTo>
                    <a:pt x="520" y="261"/>
                  </a:lnTo>
                  <a:lnTo>
                    <a:pt x="515" y="229"/>
                  </a:lnTo>
                  <a:lnTo>
                    <a:pt x="481" y="232"/>
                  </a:lnTo>
                  <a:lnTo>
                    <a:pt x="416" y="253"/>
                  </a:lnTo>
                  <a:lnTo>
                    <a:pt x="385" y="292"/>
                  </a:lnTo>
                  <a:lnTo>
                    <a:pt x="353" y="292"/>
                  </a:lnTo>
                  <a:lnTo>
                    <a:pt x="333" y="266"/>
                  </a:lnTo>
                  <a:lnTo>
                    <a:pt x="325" y="237"/>
                  </a:lnTo>
                  <a:lnTo>
                    <a:pt x="299" y="209"/>
                  </a:lnTo>
                  <a:lnTo>
                    <a:pt x="262" y="209"/>
                  </a:lnTo>
                  <a:lnTo>
                    <a:pt x="247" y="180"/>
                  </a:lnTo>
                  <a:lnTo>
                    <a:pt x="247" y="136"/>
                  </a:lnTo>
                  <a:lnTo>
                    <a:pt x="265" y="107"/>
                  </a:lnTo>
                  <a:lnTo>
                    <a:pt x="254" y="68"/>
                  </a:lnTo>
                  <a:lnTo>
                    <a:pt x="220" y="0"/>
                  </a:lnTo>
                  <a:close/>
                </a:path>
              </a:pathLst>
            </a:custGeom>
            <a:solidFill>
              <a:srgbClr val="99CC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     </a:t>
              </a:r>
            </a:p>
            <a:p>
              <a:pPr algn="ctr"/>
              <a:r>
                <a:rPr lang="fr-FR" sz="900" b="1"/>
                <a:t>         59</a:t>
              </a:r>
            </a:p>
          </xdr:txBody>
        </xdr:sp>
        <xdr:sp macro="" textlink="">
          <xdr:nvSpPr>
            <xdr:cNvPr id="84" name="FR-02" descr="35">
              <a:hlinkClick r:id="rId76"/>
            </xdr:cNvPr>
            <xdr:cNvSpPr>
              <a:spLocks noChangeArrowheads="1"/>
            </xdr:cNvSpPr>
          </xdr:nvSpPr>
          <xdr:spPr bwMode="auto">
            <a:xfrm>
              <a:off x="5117313" y="1284558"/>
              <a:ext cx="639224" cy="921834"/>
            </a:xfrm>
            <a:custGeom>
              <a:avLst/>
              <a:gdLst>
                <a:gd name="T0" fmla="*/ 314 w 640"/>
                <a:gd name="T1" fmla="*/ 28 h 918"/>
                <a:gd name="T2" fmla="*/ 275 w 640"/>
                <a:gd name="T3" fmla="*/ 10 h 918"/>
                <a:gd name="T4" fmla="*/ 202 w 640"/>
                <a:gd name="T5" fmla="*/ 20 h 918"/>
                <a:gd name="T6" fmla="*/ 160 w 640"/>
                <a:gd name="T7" fmla="*/ 41 h 918"/>
                <a:gd name="T8" fmla="*/ 124 w 640"/>
                <a:gd name="T9" fmla="*/ 25 h 918"/>
                <a:gd name="T10" fmla="*/ 102 w 640"/>
                <a:gd name="T11" fmla="*/ 39 h 918"/>
                <a:gd name="T12" fmla="*/ 74 w 640"/>
                <a:gd name="T13" fmla="*/ 113 h 918"/>
                <a:gd name="T14" fmla="*/ 50 w 640"/>
                <a:gd name="T15" fmla="*/ 173 h 918"/>
                <a:gd name="T16" fmla="*/ 69 w 640"/>
                <a:gd name="T17" fmla="*/ 258 h 918"/>
                <a:gd name="T18" fmla="*/ 80 w 640"/>
                <a:gd name="T19" fmla="*/ 427 h 918"/>
                <a:gd name="T20" fmla="*/ 100 w 640"/>
                <a:gd name="T21" fmla="*/ 475 h 918"/>
                <a:gd name="T22" fmla="*/ 61 w 640"/>
                <a:gd name="T23" fmla="*/ 549 h 918"/>
                <a:gd name="T24" fmla="*/ 0 w 640"/>
                <a:gd name="T25" fmla="*/ 586 h 918"/>
                <a:gd name="T26" fmla="*/ 37 w 640"/>
                <a:gd name="T27" fmla="*/ 628 h 918"/>
                <a:gd name="T28" fmla="*/ 16 w 640"/>
                <a:gd name="T29" fmla="*/ 673 h 918"/>
                <a:gd name="T30" fmla="*/ 37 w 640"/>
                <a:gd name="T31" fmla="*/ 649 h 918"/>
                <a:gd name="T32" fmla="*/ 87 w 640"/>
                <a:gd name="T33" fmla="*/ 692 h 918"/>
                <a:gd name="T34" fmla="*/ 106 w 640"/>
                <a:gd name="T35" fmla="*/ 744 h 918"/>
                <a:gd name="T36" fmla="*/ 184 w 640"/>
                <a:gd name="T37" fmla="*/ 869 h 918"/>
                <a:gd name="T38" fmla="*/ 220 w 640"/>
                <a:gd name="T39" fmla="*/ 908 h 918"/>
                <a:gd name="T40" fmla="*/ 270 w 640"/>
                <a:gd name="T41" fmla="*/ 911 h 918"/>
                <a:gd name="T42" fmla="*/ 322 w 640"/>
                <a:gd name="T43" fmla="*/ 864 h 918"/>
                <a:gd name="T44" fmla="*/ 366 w 640"/>
                <a:gd name="T45" fmla="*/ 794 h 918"/>
                <a:gd name="T46" fmla="*/ 319 w 640"/>
                <a:gd name="T47" fmla="*/ 775 h 918"/>
                <a:gd name="T48" fmla="*/ 337 w 640"/>
                <a:gd name="T49" fmla="*/ 747 h 918"/>
                <a:gd name="T50" fmla="*/ 325 w 640"/>
                <a:gd name="T51" fmla="*/ 716 h 918"/>
                <a:gd name="T52" fmla="*/ 392 w 640"/>
                <a:gd name="T53" fmla="*/ 687 h 918"/>
                <a:gd name="T54" fmla="*/ 345 w 640"/>
                <a:gd name="T55" fmla="*/ 640 h 918"/>
                <a:gd name="T56" fmla="*/ 395 w 640"/>
                <a:gd name="T57" fmla="*/ 533 h 918"/>
                <a:gd name="T58" fmla="*/ 444 w 640"/>
                <a:gd name="T59" fmla="*/ 508 h 918"/>
                <a:gd name="T60" fmla="*/ 520 w 640"/>
                <a:gd name="T61" fmla="*/ 523 h 918"/>
                <a:gd name="T62" fmla="*/ 535 w 640"/>
                <a:gd name="T63" fmla="*/ 429 h 918"/>
                <a:gd name="T64" fmla="*/ 554 w 640"/>
                <a:gd name="T65" fmla="*/ 362 h 918"/>
                <a:gd name="T66" fmla="*/ 527 w 640"/>
                <a:gd name="T67" fmla="*/ 323 h 918"/>
                <a:gd name="T68" fmla="*/ 577 w 640"/>
                <a:gd name="T69" fmla="*/ 278 h 918"/>
                <a:gd name="T70" fmla="*/ 627 w 640"/>
                <a:gd name="T71" fmla="*/ 226 h 918"/>
                <a:gd name="T72" fmla="*/ 616 w 640"/>
                <a:gd name="T73" fmla="*/ 166 h 918"/>
                <a:gd name="T74" fmla="*/ 616 w 640"/>
                <a:gd name="T75" fmla="*/ 101 h 918"/>
                <a:gd name="T76" fmla="*/ 570 w 640"/>
                <a:gd name="T77" fmla="*/ 55 h 918"/>
                <a:gd name="T78" fmla="*/ 507 w 640"/>
                <a:gd name="T79" fmla="*/ 52 h 918"/>
                <a:gd name="T80" fmla="*/ 481 w 640"/>
                <a:gd name="T81" fmla="*/ 18 h 918"/>
                <a:gd name="T82" fmla="*/ 447 w 640"/>
                <a:gd name="T83" fmla="*/ 20 h 918"/>
                <a:gd name="T84" fmla="*/ 374 w 640"/>
                <a:gd name="T85" fmla="*/ 2 h 918"/>
                <a:gd name="T86" fmla="*/ 0 w 640"/>
                <a:gd name="T87" fmla="*/ 0 h 918"/>
                <a:gd name="T88" fmla="*/ 640 w 640"/>
                <a:gd name="T89" fmla="*/ 918 h 9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T86" t="T87" r="T88" b="T89"/>
              <a:pathLst>
                <a:path h="918" w="640">
                  <a:moveTo>
                    <a:pt x="356" y="0"/>
                  </a:moveTo>
                  <a:lnTo>
                    <a:pt x="314" y="28"/>
                  </a:lnTo>
                  <a:lnTo>
                    <a:pt x="293" y="10"/>
                  </a:lnTo>
                  <a:lnTo>
                    <a:pt x="275" y="10"/>
                  </a:lnTo>
                  <a:lnTo>
                    <a:pt x="233" y="39"/>
                  </a:lnTo>
                  <a:lnTo>
                    <a:pt x="202" y="20"/>
                  </a:lnTo>
                  <a:lnTo>
                    <a:pt x="171" y="39"/>
                  </a:lnTo>
                  <a:lnTo>
                    <a:pt x="160" y="41"/>
                  </a:lnTo>
                  <a:lnTo>
                    <a:pt x="152" y="25"/>
                  </a:lnTo>
                  <a:lnTo>
                    <a:pt x="124" y="25"/>
                  </a:lnTo>
                  <a:lnTo>
                    <a:pt x="103" y="39"/>
                  </a:lnTo>
                  <a:lnTo>
                    <a:pt x="102" y="39"/>
                  </a:lnTo>
                  <a:lnTo>
                    <a:pt x="108" y="75"/>
                  </a:lnTo>
                  <a:lnTo>
                    <a:pt x="74" y="113"/>
                  </a:lnTo>
                  <a:lnTo>
                    <a:pt x="74" y="147"/>
                  </a:lnTo>
                  <a:lnTo>
                    <a:pt x="50" y="173"/>
                  </a:lnTo>
                  <a:lnTo>
                    <a:pt x="56" y="205"/>
                  </a:lnTo>
                  <a:lnTo>
                    <a:pt x="69" y="258"/>
                  </a:lnTo>
                  <a:lnTo>
                    <a:pt x="85" y="348"/>
                  </a:lnTo>
                  <a:lnTo>
                    <a:pt x="80" y="427"/>
                  </a:lnTo>
                  <a:lnTo>
                    <a:pt x="69" y="451"/>
                  </a:lnTo>
                  <a:lnTo>
                    <a:pt x="100" y="475"/>
                  </a:lnTo>
                  <a:lnTo>
                    <a:pt x="77" y="485"/>
                  </a:lnTo>
                  <a:lnTo>
                    <a:pt x="61" y="549"/>
                  </a:lnTo>
                  <a:lnTo>
                    <a:pt x="16" y="559"/>
                  </a:lnTo>
                  <a:lnTo>
                    <a:pt x="0" y="586"/>
                  </a:lnTo>
                  <a:lnTo>
                    <a:pt x="32" y="591"/>
                  </a:lnTo>
                  <a:lnTo>
                    <a:pt x="37" y="628"/>
                  </a:lnTo>
                  <a:lnTo>
                    <a:pt x="13" y="633"/>
                  </a:lnTo>
                  <a:lnTo>
                    <a:pt x="16" y="673"/>
                  </a:lnTo>
                  <a:lnTo>
                    <a:pt x="24" y="670"/>
                  </a:lnTo>
                  <a:lnTo>
                    <a:pt x="37" y="649"/>
                  </a:lnTo>
                  <a:lnTo>
                    <a:pt x="69" y="670"/>
                  </a:lnTo>
                  <a:lnTo>
                    <a:pt x="87" y="692"/>
                  </a:lnTo>
                  <a:lnTo>
                    <a:pt x="82" y="727"/>
                  </a:lnTo>
                  <a:lnTo>
                    <a:pt x="106" y="744"/>
                  </a:lnTo>
                  <a:lnTo>
                    <a:pt x="114" y="802"/>
                  </a:lnTo>
                  <a:lnTo>
                    <a:pt x="184" y="869"/>
                  </a:lnTo>
                  <a:lnTo>
                    <a:pt x="207" y="877"/>
                  </a:lnTo>
                  <a:lnTo>
                    <a:pt x="220" y="908"/>
                  </a:lnTo>
                  <a:lnTo>
                    <a:pt x="264" y="918"/>
                  </a:lnTo>
                  <a:lnTo>
                    <a:pt x="270" y="911"/>
                  </a:lnTo>
                  <a:lnTo>
                    <a:pt x="283" y="883"/>
                  </a:lnTo>
                  <a:lnTo>
                    <a:pt x="322" y="864"/>
                  </a:lnTo>
                  <a:lnTo>
                    <a:pt x="343" y="810"/>
                  </a:lnTo>
                  <a:lnTo>
                    <a:pt x="366" y="794"/>
                  </a:lnTo>
                  <a:lnTo>
                    <a:pt x="353" y="775"/>
                  </a:lnTo>
                  <a:lnTo>
                    <a:pt x="319" y="775"/>
                  </a:lnTo>
                  <a:lnTo>
                    <a:pt x="314" y="758"/>
                  </a:lnTo>
                  <a:lnTo>
                    <a:pt x="337" y="747"/>
                  </a:lnTo>
                  <a:lnTo>
                    <a:pt x="348" y="731"/>
                  </a:lnTo>
                  <a:lnTo>
                    <a:pt x="325" y="716"/>
                  </a:lnTo>
                  <a:lnTo>
                    <a:pt x="332" y="692"/>
                  </a:lnTo>
                  <a:lnTo>
                    <a:pt x="392" y="687"/>
                  </a:lnTo>
                  <a:lnTo>
                    <a:pt x="382" y="664"/>
                  </a:lnTo>
                  <a:lnTo>
                    <a:pt x="345" y="640"/>
                  </a:lnTo>
                  <a:lnTo>
                    <a:pt x="345" y="570"/>
                  </a:lnTo>
                  <a:lnTo>
                    <a:pt x="395" y="533"/>
                  </a:lnTo>
                  <a:lnTo>
                    <a:pt x="450" y="533"/>
                  </a:lnTo>
                  <a:lnTo>
                    <a:pt x="444" y="508"/>
                  </a:lnTo>
                  <a:lnTo>
                    <a:pt x="475" y="494"/>
                  </a:lnTo>
                  <a:lnTo>
                    <a:pt x="520" y="523"/>
                  </a:lnTo>
                  <a:lnTo>
                    <a:pt x="538" y="518"/>
                  </a:lnTo>
                  <a:lnTo>
                    <a:pt x="535" y="429"/>
                  </a:lnTo>
                  <a:lnTo>
                    <a:pt x="543" y="398"/>
                  </a:lnTo>
                  <a:lnTo>
                    <a:pt x="554" y="362"/>
                  </a:lnTo>
                  <a:lnTo>
                    <a:pt x="520" y="343"/>
                  </a:lnTo>
                  <a:lnTo>
                    <a:pt x="527" y="323"/>
                  </a:lnTo>
                  <a:lnTo>
                    <a:pt x="577" y="312"/>
                  </a:lnTo>
                  <a:lnTo>
                    <a:pt x="577" y="278"/>
                  </a:lnTo>
                  <a:lnTo>
                    <a:pt x="616" y="258"/>
                  </a:lnTo>
                  <a:lnTo>
                    <a:pt x="627" y="226"/>
                  </a:lnTo>
                  <a:lnTo>
                    <a:pt x="614" y="205"/>
                  </a:lnTo>
                  <a:lnTo>
                    <a:pt x="616" y="166"/>
                  </a:lnTo>
                  <a:lnTo>
                    <a:pt x="640" y="145"/>
                  </a:lnTo>
                  <a:lnTo>
                    <a:pt x="616" y="101"/>
                  </a:lnTo>
                  <a:lnTo>
                    <a:pt x="623" y="55"/>
                  </a:lnTo>
                  <a:lnTo>
                    <a:pt x="570" y="55"/>
                  </a:lnTo>
                  <a:lnTo>
                    <a:pt x="556" y="65"/>
                  </a:lnTo>
                  <a:lnTo>
                    <a:pt x="507" y="52"/>
                  </a:lnTo>
                  <a:lnTo>
                    <a:pt x="496" y="18"/>
                  </a:lnTo>
                  <a:lnTo>
                    <a:pt x="481" y="18"/>
                  </a:lnTo>
                  <a:lnTo>
                    <a:pt x="452" y="44"/>
                  </a:lnTo>
                  <a:lnTo>
                    <a:pt x="447" y="20"/>
                  </a:lnTo>
                  <a:lnTo>
                    <a:pt x="390" y="15"/>
                  </a:lnTo>
                  <a:lnTo>
                    <a:pt x="374" y="2"/>
                  </a:lnTo>
                  <a:lnTo>
                    <a:pt x="356" y="0"/>
                  </a:lnTo>
                  <a:close/>
                </a:path>
              </a:pathLst>
            </a:custGeom>
            <a:solidFill>
              <a:srgbClr val="FF00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02</a:t>
              </a:r>
            </a:p>
          </xdr:txBody>
        </xdr:sp>
        <xdr:sp macro="" textlink="">
          <xdr:nvSpPr>
            <xdr:cNvPr id="85" name="FR-80">
              <a:hlinkClick r:id="rId77"/>
            </xdr:cNvPr>
            <xdr:cNvSpPr>
              <a:spLocks noChangeArrowheads="1"/>
            </xdr:cNvSpPr>
          </xdr:nvSpPr>
          <xdr:spPr bwMode="auto">
            <a:xfrm>
              <a:off x="4320186" y="1045902"/>
              <a:ext cx="903665" cy="601196"/>
            </a:xfrm>
            <a:custGeom>
              <a:avLst/>
              <a:gdLst>
                <a:gd name="T0" fmla="*/ 97 w 905"/>
                <a:gd name="T1" fmla="*/ 86 h 598"/>
                <a:gd name="T2" fmla="*/ 155 w 905"/>
                <a:gd name="T3" fmla="*/ 165 h 598"/>
                <a:gd name="T4" fmla="*/ 0 w 905"/>
                <a:gd name="T5" fmla="*/ 227 h 598"/>
                <a:gd name="T6" fmla="*/ 51 w 905"/>
                <a:gd name="T7" fmla="*/ 234 h 598"/>
                <a:gd name="T8" fmla="*/ 179 w 905"/>
                <a:gd name="T9" fmla="*/ 372 h 598"/>
                <a:gd name="T10" fmla="*/ 212 w 905"/>
                <a:gd name="T11" fmla="*/ 466 h 598"/>
                <a:gd name="T12" fmla="*/ 237 w 905"/>
                <a:gd name="T13" fmla="*/ 477 h 598"/>
                <a:gd name="T14" fmla="*/ 242 w 905"/>
                <a:gd name="T15" fmla="*/ 513 h 598"/>
                <a:gd name="T16" fmla="*/ 292 w 905"/>
                <a:gd name="T17" fmla="*/ 511 h 598"/>
                <a:gd name="T18" fmla="*/ 364 w 905"/>
                <a:gd name="T19" fmla="*/ 529 h 598"/>
                <a:gd name="T20" fmla="*/ 519 w 905"/>
                <a:gd name="T21" fmla="*/ 540 h 598"/>
                <a:gd name="T22" fmla="*/ 604 w 905"/>
                <a:gd name="T23" fmla="*/ 582 h 598"/>
                <a:gd name="T24" fmla="*/ 710 w 905"/>
                <a:gd name="T25" fmla="*/ 542 h 598"/>
                <a:gd name="T26" fmla="*/ 816 w 905"/>
                <a:gd name="T27" fmla="*/ 529 h 598"/>
                <a:gd name="T28" fmla="*/ 866 w 905"/>
                <a:gd name="T29" fmla="*/ 495 h 598"/>
                <a:gd name="T30" fmla="*/ 847 w 905"/>
                <a:gd name="T31" fmla="*/ 410 h 598"/>
                <a:gd name="T32" fmla="*/ 871 w 905"/>
                <a:gd name="T33" fmla="*/ 350 h 598"/>
                <a:gd name="T34" fmla="*/ 899 w 905"/>
                <a:gd name="T35" fmla="*/ 276 h 598"/>
                <a:gd name="T36" fmla="*/ 856 w 905"/>
                <a:gd name="T37" fmla="*/ 247 h 598"/>
                <a:gd name="T38" fmla="*/ 754 w 905"/>
                <a:gd name="T39" fmla="*/ 268 h 598"/>
                <a:gd name="T40" fmla="*/ 744 w 905"/>
                <a:gd name="T41" fmla="*/ 231 h 598"/>
                <a:gd name="T42" fmla="*/ 692 w 905"/>
                <a:gd name="T43" fmla="*/ 257 h 598"/>
                <a:gd name="T44" fmla="*/ 705 w 905"/>
                <a:gd name="T45" fmla="*/ 213 h 598"/>
                <a:gd name="T46" fmla="*/ 671 w 905"/>
                <a:gd name="T47" fmla="*/ 216 h 598"/>
                <a:gd name="T48" fmla="*/ 593 w 905"/>
                <a:gd name="T49" fmla="*/ 197 h 598"/>
                <a:gd name="T50" fmla="*/ 546 w 905"/>
                <a:gd name="T51" fmla="*/ 195 h 598"/>
                <a:gd name="T52" fmla="*/ 528 w 905"/>
                <a:gd name="T53" fmla="*/ 218 h 598"/>
                <a:gd name="T54" fmla="*/ 515 w 905"/>
                <a:gd name="T55" fmla="*/ 169 h 598"/>
                <a:gd name="T56" fmla="*/ 538 w 905"/>
                <a:gd name="T57" fmla="*/ 117 h 598"/>
                <a:gd name="T58" fmla="*/ 491 w 905"/>
                <a:gd name="T59" fmla="*/ 117 h 598"/>
                <a:gd name="T60" fmla="*/ 392 w 905"/>
                <a:gd name="T61" fmla="*/ 137 h 598"/>
                <a:gd name="T62" fmla="*/ 358 w 905"/>
                <a:gd name="T63" fmla="*/ 99 h 598"/>
                <a:gd name="T64" fmla="*/ 299 w 905"/>
                <a:gd name="T65" fmla="*/ 47 h 598"/>
                <a:gd name="T66" fmla="*/ 231 w 905"/>
                <a:gd name="T67" fmla="*/ 15 h 598"/>
                <a:gd name="T68" fmla="*/ 189 w 905"/>
                <a:gd name="T69" fmla="*/ 31 h 598"/>
                <a:gd name="T70" fmla="*/ 145 w 905"/>
                <a:gd name="T71" fmla="*/ 10 h 598"/>
                <a:gd name="T72" fmla="*/ 0 w 905"/>
                <a:gd name="T73" fmla="*/ 0 h 598"/>
                <a:gd name="T74" fmla="*/ 905 w 905"/>
                <a:gd name="T75" fmla="*/ 598 h 5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T72" t="T73" r="T74" b="T75"/>
              <a:pathLst>
                <a:path h="598" w="905">
                  <a:moveTo>
                    <a:pt x="104" y="0"/>
                  </a:moveTo>
                  <a:lnTo>
                    <a:pt x="97" y="86"/>
                  </a:lnTo>
                  <a:lnTo>
                    <a:pt x="155" y="138"/>
                  </a:lnTo>
                  <a:lnTo>
                    <a:pt x="155" y="165"/>
                  </a:lnTo>
                  <a:lnTo>
                    <a:pt x="84" y="123"/>
                  </a:lnTo>
                  <a:lnTo>
                    <a:pt x="0" y="227"/>
                  </a:lnTo>
                  <a:lnTo>
                    <a:pt x="22" y="237"/>
                  </a:lnTo>
                  <a:lnTo>
                    <a:pt x="51" y="234"/>
                  </a:lnTo>
                  <a:lnTo>
                    <a:pt x="64" y="260"/>
                  </a:lnTo>
                  <a:lnTo>
                    <a:pt x="179" y="372"/>
                  </a:lnTo>
                  <a:lnTo>
                    <a:pt x="187" y="419"/>
                  </a:lnTo>
                  <a:lnTo>
                    <a:pt x="212" y="466"/>
                  </a:lnTo>
                  <a:lnTo>
                    <a:pt x="204" y="477"/>
                  </a:lnTo>
                  <a:lnTo>
                    <a:pt x="237" y="477"/>
                  </a:lnTo>
                  <a:lnTo>
                    <a:pt x="242" y="485"/>
                  </a:lnTo>
                  <a:lnTo>
                    <a:pt x="242" y="513"/>
                  </a:lnTo>
                  <a:lnTo>
                    <a:pt x="258" y="524"/>
                  </a:lnTo>
                  <a:lnTo>
                    <a:pt x="292" y="511"/>
                  </a:lnTo>
                  <a:lnTo>
                    <a:pt x="340" y="511"/>
                  </a:lnTo>
                  <a:lnTo>
                    <a:pt x="364" y="529"/>
                  </a:lnTo>
                  <a:lnTo>
                    <a:pt x="453" y="521"/>
                  </a:lnTo>
                  <a:lnTo>
                    <a:pt x="519" y="540"/>
                  </a:lnTo>
                  <a:lnTo>
                    <a:pt x="557" y="577"/>
                  </a:lnTo>
                  <a:lnTo>
                    <a:pt x="604" y="582"/>
                  </a:lnTo>
                  <a:lnTo>
                    <a:pt x="652" y="598"/>
                  </a:lnTo>
                  <a:lnTo>
                    <a:pt x="710" y="542"/>
                  </a:lnTo>
                  <a:lnTo>
                    <a:pt x="779" y="524"/>
                  </a:lnTo>
                  <a:lnTo>
                    <a:pt x="816" y="529"/>
                  </a:lnTo>
                  <a:lnTo>
                    <a:pt x="871" y="524"/>
                  </a:lnTo>
                  <a:lnTo>
                    <a:pt x="866" y="495"/>
                  </a:lnTo>
                  <a:lnTo>
                    <a:pt x="853" y="442"/>
                  </a:lnTo>
                  <a:lnTo>
                    <a:pt x="847" y="410"/>
                  </a:lnTo>
                  <a:lnTo>
                    <a:pt x="871" y="384"/>
                  </a:lnTo>
                  <a:lnTo>
                    <a:pt x="871" y="350"/>
                  </a:lnTo>
                  <a:lnTo>
                    <a:pt x="905" y="312"/>
                  </a:lnTo>
                  <a:lnTo>
                    <a:pt x="899" y="276"/>
                  </a:lnTo>
                  <a:lnTo>
                    <a:pt x="879" y="270"/>
                  </a:lnTo>
                  <a:lnTo>
                    <a:pt x="856" y="247"/>
                  </a:lnTo>
                  <a:lnTo>
                    <a:pt x="793" y="247"/>
                  </a:lnTo>
                  <a:lnTo>
                    <a:pt x="754" y="268"/>
                  </a:lnTo>
                  <a:lnTo>
                    <a:pt x="754" y="250"/>
                  </a:lnTo>
                  <a:lnTo>
                    <a:pt x="744" y="231"/>
                  </a:lnTo>
                  <a:lnTo>
                    <a:pt x="720" y="242"/>
                  </a:lnTo>
                  <a:lnTo>
                    <a:pt x="692" y="257"/>
                  </a:lnTo>
                  <a:lnTo>
                    <a:pt x="707" y="234"/>
                  </a:lnTo>
                  <a:lnTo>
                    <a:pt x="705" y="213"/>
                  </a:lnTo>
                  <a:lnTo>
                    <a:pt x="671" y="190"/>
                  </a:lnTo>
                  <a:lnTo>
                    <a:pt x="671" y="216"/>
                  </a:lnTo>
                  <a:lnTo>
                    <a:pt x="647" y="216"/>
                  </a:lnTo>
                  <a:lnTo>
                    <a:pt x="593" y="197"/>
                  </a:lnTo>
                  <a:lnTo>
                    <a:pt x="569" y="179"/>
                  </a:lnTo>
                  <a:lnTo>
                    <a:pt x="546" y="195"/>
                  </a:lnTo>
                  <a:lnTo>
                    <a:pt x="538" y="216"/>
                  </a:lnTo>
                  <a:lnTo>
                    <a:pt x="528" y="218"/>
                  </a:lnTo>
                  <a:lnTo>
                    <a:pt x="515" y="205"/>
                  </a:lnTo>
                  <a:lnTo>
                    <a:pt x="515" y="169"/>
                  </a:lnTo>
                  <a:lnTo>
                    <a:pt x="554" y="143"/>
                  </a:lnTo>
                  <a:lnTo>
                    <a:pt x="538" y="117"/>
                  </a:lnTo>
                  <a:lnTo>
                    <a:pt x="507" y="130"/>
                  </a:lnTo>
                  <a:lnTo>
                    <a:pt x="491" y="117"/>
                  </a:lnTo>
                  <a:lnTo>
                    <a:pt x="426" y="125"/>
                  </a:lnTo>
                  <a:lnTo>
                    <a:pt x="392" y="137"/>
                  </a:lnTo>
                  <a:lnTo>
                    <a:pt x="358" y="125"/>
                  </a:lnTo>
                  <a:lnTo>
                    <a:pt x="358" y="99"/>
                  </a:lnTo>
                  <a:lnTo>
                    <a:pt x="312" y="78"/>
                  </a:lnTo>
                  <a:lnTo>
                    <a:pt x="299" y="47"/>
                  </a:lnTo>
                  <a:lnTo>
                    <a:pt x="280" y="54"/>
                  </a:lnTo>
                  <a:lnTo>
                    <a:pt x="231" y="15"/>
                  </a:lnTo>
                  <a:lnTo>
                    <a:pt x="207" y="7"/>
                  </a:lnTo>
                  <a:lnTo>
                    <a:pt x="189" y="31"/>
                  </a:lnTo>
                  <a:lnTo>
                    <a:pt x="158" y="39"/>
                  </a:lnTo>
                  <a:lnTo>
                    <a:pt x="145" y="10"/>
                  </a:lnTo>
                  <a:lnTo>
                    <a:pt x="104" y="0"/>
                  </a:lnTo>
                  <a:close/>
                </a:path>
              </a:pathLst>
            </a:custGeom>
            <a:solidFill>
              <a:srgbClr val="604A7B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80</a:t>
              </a:r>
            </a:p>
          </xdr:txBody>
        </xdr:sp>
        <xdr:sp macro="" textlink="">
          <xdr:nvSpPr>
            <xdr:cNvPr id="86" name="FR-08">
              <a:hlinkClick r:id="rId78"/>
            </xdr:cNvPr>
            <xdr:cNvSpPr>
              <a:spLocks noChangeArrowheads="1"/>
            </xdr:cNvSpPr>
          </xdr:nvSpPr>
          <xdr:spPr bwMode="auto">
            <a:xfrm>
              <a:off x="5636683" y="1198933"/>
              <a:ext cx="658249" cy="703217"/>
            </a:xfrm>
            <a:custGeom>
              <a:avLst/>
              <a:gdLst>
                <a:gd name="T0" fmla="*/ 332 w 659"/>
                <a:gd name="T1" fmla="*/ 38 h 700"/>
                <a:gd name="T2" fmla="*/ 309 w 659"/>
                <a:gd name="T3" fmla="*/ 85 h 700"/>
                <a:gd name="T4" fmla="*/ 278 w 659"/>
                <a:gd name="T5" fmla="*/ 138 h 700"/>
                <a:gd name="T6" fmla="*/ 190 w 659"/>
                <a:gd name="T7" fmla="*/ 169 h 700"/>
                <a:gd name="T8" fmla="*/ 103 w 659"/>
                <a:gd name="T9" fmla="*/ 140 h 700"/>
                <a:gd name="T10" fmla="*/ 120 w 659"/>
                <a:gd name="T11" fmla="*/ 230 h 700"/>
                <a:gd name="T12" fmla="*/ 94 w 659"/>
                <a:gd name="T13" fmla="*/ 290 h 700"/>
                <a:gd name="T14" fmla="*/ 96 w 659"/>
                <a:gd name="T15" fmla="*/ 343 h 700"/>
                <a:gd name="T16" fmla="*/ 57 w 659"/>
                <a:gd name="T17" fmla="*/ 397 h 700"/>
                <a:gd name="T18" fmla="*/ 0 w 659"/>
                <a:gd name="T19" fmla="*/ 428 h 700"/>
                <a:gd name="T20" fmla="*/ 23 w 659"/>
                <a:gd name="T21" fmla="*/ 483 h 700"/>
                <a:gd name="T22" fmla="*/ 17 w 659"/>
                <a:gd name="T23" fmla="*/ 579 h 700"/>
                <a:gd name="T24" fmla="*/ 136 w 659"/>
                <a:gd name="T25" fmla="*/ 615 h 700"/>
                <a:gd name="T26" fmla="*/ 175 w 659"/>
                <a:gd name="T27" fmla="*/ 639 h 700"/>
                <a:gd name="T28" fmla="*/ 252 w 659"/>
                <a:gd name="T29" fmla="*/ 673 h 700"/>
                <a:gd name="T30" fmla="*/ 295 w 659"/>
                <a:gd name="T31" fmla="*/ 665 h 700"/>
                <a:gd name="T32" fmla="*/ 329 w 659"/>
                <a:gd name="T33" fmla="*/ 700 h 700"/>
                <a:gd name="T34" fmla="*/ 403 w 659"/>
                <a:gd name="T35" fmla="*/ 687 h 700"/>
                <a:gd name="T36" fmla="*/ 421 w 659"/>
                <a:gd name="T37" fmla="*/ 700 h 700"/>
                <a:gd name="T38" fmla="*/ 472 w 659"/>
                <a:gd name="T39" fmla="*/ 695 h 700"/>
                <a:gd name="T40" fmla="*/ 474 w 659"/>
                <a:gd name="T41" fmla="*/ 683 h 700"/>
                <a:gd name="T42" fmla="*/ 520 w 659"/>
                <a:gd name="T43" fmla="*/ 652 h 700"/>
                <a:gd name="T44" fmla="*/ 507 w 659"/>
                <a:gd name="T45" fmla="*/ 608 h 700"/>
                <a:gd name="T46" fmla="*/ 547 w 659"/>
                <a:gd name="T47" fmla="*/ 533 h 700"/>
                <a:gd name="T48" fmla="*/ 526 w 659"/>
                <a:gd name="T49" fmla="*/ 475 h 700"/>
                <a:gd name="T50" fmla="*/ 560 w 659"/>
                <a:gd name="T51" fmla="*/ 436 h 700"/>
                <a:gd name="T52" fmla="*/ 617 w 659"/>
                <a:gd name="T53" fmla="*/ 454 h 700"/>
                <a:gd name="T54" fmla="*/ 659 w 659"/>
                <a:gd name="T55" fmla="*/ 409 h 700"/>
                <a:gd name="T56" fmla="*/ 630 w 659"/>
                <a:gd name="T57" fmla="*/ 354 h 700"/>
                <a:gd name="T58" fmla="*/ 536 w 659"/>
                <a:gd name="T59" fmla="*/ 330 h 700"/>
                <a:gd name="T60" fmla="*/ 499 w 659"/>
                <a:gd name="T61" fmla="*/ 281 h 700"/>
                <a:gd name="T62" fmla="*/ 411 w 659"/>
                <a:gd name="T63" fmla="*/ 210 h 700"/>
                <a:gd name="T64" fmla="*/ 421 w 659"/>
                <a:gd name="T65" fmla="*/ 177 h 700"/>
                <a:gd name="T66" fmla="*/ 387 w 659"/>
                <a:gd name="T67" fmla="*/ 122 h 700"/>
                <a:gd name="T68" fmla="*/ 380 w 659"/>
                <a:gd name="T69" fmla="*/ 80 h 700"/>
                <a:gd name="T70" fmla="*/ 408 w 659"/>
                <a:gd name="T71" fmla="*/ 7 h 700"/>
                <a:gd name="T72" fmla="*/ 359 w 659"/>
                <a:gd name="T73" fmla="*/ 0 h 700"/>
                <a:gd name="T74" fmla="*/ 0 w 659"/>
                <a:gd name="T75" fmla="*/ 0 h 700"/>
                <a:gd name="T76" fmla="*/ 659 w 659"/>
                <a:gd name="T77" fmla="*/ 700 h 7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T74" t="T75" r="T76" b="T77"/>
              <a:pathLst>
                <a:path h="700" w="659">
                  <a:moveTo>
                    <a:pt x="359" y="0"/>
                  </a:moveTo>
                  <a:lnTo>
                    <a:pt x="332" y="38"/>
                  </a:lnTo>
                  <a:lnTo>
                    <a:pt x="309" y="62"/>
                  </a:lnTo>
                  <a:lnTo>
                    <a:pt x="309" y="85"/>
                  </a:lnTo>
                  <a:lnTo>
                    <a:pt x="309" y="117"/>
                  </a:lnTo>
                  <a:lnTo>
                    <a:pt x="278" y="138"/>
                  </a:lnTo>
                  <a:lnTo>
                    <a:pt x="221" y="156"/>
                  </a:lnTo>
                  <a:lnTo>
                    <a:pt x="190" y="169"/>
                  </a:lnTo>
                  <a:lnTo>
                    <a:pt x="153" y="140"/>
                  </a:lnTo>
                  <a:lnTo>
                    <a:pt x="103" y="140"/>
                  </a:lnTo>
                  <a:lnTo>
                    <a:pt x="96" y="186"/>
                  </a:lnTo>
                  <a:lnTo>
                    <a:pt x="120" y="230"/>
                  </a:lnTo>
                  <a:lnTo>
                    <a:pt x="96" y="251"/>
                  </a:lnTo>
                  <a:lnTo>
                    <a:pt x="94" y="290"/>
                  </a:lnTo>
                  <a:lnTo>
                    <a:pt x="107" y="311"/>
                  </a:lnTo>
                  <a:lnTo>
                    <a:pt x="96" y="343"/>
                  </a:lnTo>
                  <a:lnTo>
                    <a:pt x="57" y="363"/>
                  </a:lnTo>
                  <a:lnTo>
                    <a:pt x="57" y="397"/>
                  </a:lnTo>
                  <a:lnTo>
                    <a:pt x="7" y="408"/>
                  </a:lnTo>
                  <a:lnTo>
                    <a:pt x="0" y="428"/>
                  </a:lnTo>
                  <a:lnTo>
                    <a:pt x="34" y="447"/>
                  </a:lnTo>
                  <a:lnTo>
                    <a:pt x="23" y="483"/>
                  </a:lnTo>
                  <a:lnTo>
                    <a:pt x="15" y="514"/>
                  </a:lnTo>
                  <a:lnTo>
                    <a:pt x="17" y="579"/>
                  </a:lnTo>
                  <a:lnTo>
                    <a:pt x="80" y="581"/>
                  </a:lnTo>
                  <a:lnTo>
                    <a:pt x="136" y="615"/>
                  </a:lnTo>
                  <a:lnTo>
                    <a:pt x="146" y="631"/>
                  </a:lnTo>
                  <a:lnTo>
                    <a:pt x="175" y="639"/>
                  </a:lnTo>
                  <a:lnTo>
                    <a:pt x="218" y="671"/>
                  </a:lnTo>
                  <a:lnTo>
                    <a:pt x="252" y="673"/>
                  </a:lnTo>
                  <a:lnTo>
                    <a:pt x="260" y="665"/>
                  </a:lnTo>
                  <a:lnTo>
                    <a:pt x="295" y="665"/>
                  </a:lnTo>
                  <a:lnTo>
                    <a:pt x="310" y="700"/>
                  </a:lnTo>
                  <a:lnTo>
                    <a:pt x="329" y="700"/>
                  </a:lnTo>
                  <a:lnTo>
                    <a:pt x="340" y="684"/>
                  </a:lnTo>
                  <a:lnTo>
                    <a:pt x="403" y="687"/>
                  </a:lnTo>
                  <a:lnTo>
                    <a:pt x="413" y="700"/>
                  </a:lnTo>
                  <a:lnTo>
                    <a:pt x="421" y="700"/>
                  </a:lnTo>
                  <a:lnTo>
                    <a:pt x="448" y="673"/>
                  </a:lnTo>
                  <a:lnTo>
                    <a:pt x="472" y="695"/>
                  </a:lnTo>
                  <a:lnTo>
                    <a:pt x="475" y="694"/>
                  </a:lnTo>
                  <a:lnTo>
                    <a:pt x="474" y="683"/>
                  </a:lnTo>
                  <a:lnTo>
                    <a:pt x="505" y="668"/>
                  </a:lnTo>
                  <a:lnTo>
                    <a:pt x="520" y="652"/>
                  </a:lnTo>
                  <a:lnTo>
                    <a:pt x="510" y="626"/>
                  </a:lnTo>
                  <a:lnTo>
                    <a:pt x="507" y="608"/>
                  </a:lnTo>
                  <a:lnTo>
                    <a:pt x="536" y="585"/>
                  </a:lnTo>
                  <a:lnTo>
                    <a:pt x="547" y="533"/>
                  </a:lnTo>
                  <a:lnTo>
                    <a:pt x="515" y="493"/>
                  </a:lnTo>
                  <a:lnTo>
                    <a:pt x="526" y="475"/>
                  </a:lnTo>
                  <a:lnTo>
                    <a:pt x="552" y="426"/>
                  </a:lnTo>
                  <a:lnTo>
                    <a:pt x="560" y="436"/>
                  </a:lnTo>
                  <a:lnTo>
                    <a:pt x="599" y="436"/>
                  </a:lnTo>
                  <a:lnTo>
                    <a:pt x="617" y="454"/>
                  </a:lnTo>
                  <a:lnTo>
                    <a:pt x="640" y="439"/>
                  </a:lnTo>
                  <a:lnTo>
                    <a:pt x="659" y="409"/>
                  </a:lnTo>
                  <a:lnTo>
                    <a:pt x="640" y="406"/>
                  </a:lnTo>
                  <a:lnTo>
                    <a:pt x="630" y="354"/>
                  </a:lnTo>
                  <a:lnTo>
                    <a:pt x="609" y="338"/>
                  </a:lnTo>
                  <a:lnTo>
                    <a:pt x="536" y="330"/>
                  </a:lnTo>
                  <a:lnTo>
                    <a:pt x="523" y="296"/>
                  </a:lnTo>
                  <a:lnTo>
                    <a:pt x="499" y="281"/>
                  </a:lnTo>
                  <a:lnTo>
                    <a:pt x="416" y="270"/>
                  </a:lnTo>
                  <a:lnTo>
                    <a:pt x="411" y="210"/>
                  </a:lnTo>
                  <a:lnTo>
                    <a:pt x="421" y="200"/>
                  </a:lnTo>
                  <a:lnTo>
                    <a:pt x="421" y="177"/>
                  </a:lnTo>
                  <a:lnTo>
                    <a:pt x="380" y="150"/>
                  </a:lnTo>
                  <a:lnTo>
                    <a:pt x="387" y="122"/>
                  </a:lnTo>
                  <a:lnTo>
                    <a:pt x="398" y="96"/>
                  </a:lnTo>
                  <a:lnTo>
                    <a:pt x="380" y="80"/>
                  </a:lnTo>
                  <a:lnTo>
                    <a:pt x="408" y="54"/>
                  </a:lnTo>
                  <a:lnTo>
                    <a:pt x="408" y="7"/>
                  </a:lnTo>
                  <a:lnTo>
                    <a:pt x="398" y="0"/>
                  </a:lnTo>
                  <a:lnTo>
                    <a:pt x="359" y="0"/>
                  </a:lnTo>
                  <a:close/>
                </a:path>
              </a:pathLst>
            </a:custGeom>
            <a:solidFill>
              <a:srgbClr val="9933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08</a:t>
              </a:r>
            </a:p>
          </xdr:txBody>
        </xdr:sp>
        <xdr:sp macro="" textlink="">
          <xdr:nvSpPr>
            <xdr:cNvPr id="87" name="FR-10">
              <a:hlinkClick r:id="rId79"/>
            </xdr:cNvPr>
            <xdr:cNvSpPr>
              <a:spLocks noChangeArrowheads="1"/>
            </xdr:cNvSpPr>
          </xdr:nvSpPr>
          <xdr:spPr bwMode="auto">
            <a:xfrm>
              <a:off x="5341803" y="2308413"/>
              <a:ext cx="741957" cy="601196"/>
            </a:xfrm>
            <a:custGeom>
              <a:avLst/>
              <a:gdLst>
                <a:gd name="T0" fmla="*/ 410 w 743"/>
                <a:gd name="T1" fmla="*/ 0 h 598"/>
                <a:gd name="T2" fmla="*/ 357 w 743"/>
                <a:gd name="T3" fmla="*/ 29 h 598"/>
                <a:gd name="T4" fmla="*/ 312 w 743"/>
                <a:gd name="T5" fmla="*/ 61 h 598"/>
                <a:gd name="T6" fmla="*/ 267 w 743"/>
                <a:gd name="T7" fmla="*/ 61 h 598"/>
                <a:gd name="T8" fmla="*/ 193 w 743"/>
                <a:gd name="T9" fmla="*/ 111 h 598"/>
                <a:gd name="T10" fmla="*/ 130 w 743"/>
                <a:gd name="T11" fmla="*/ 122 h 598"/>
                <a:gd name="T12" fmla="*/ 85 w 743"/>
                <a:gd name="T13" fmla="*/ 74 h 598"/>
                <a:gd name="T14" fmla="*/ 73 w 743"/>
                <a:gd name="T15" fmla="*/ 77 h 598"/>
                <a:gd name="T16" fmla="*/ 73 w 743"/>
                <a:gd name="T17" fmla="*/ 85 h 598"/>
                <a:gd name="T18" fmla="*/ 37 w 743"/>
                <a:gd name="T19" fmla="*/ 100 h 598"/>
                <a:gd name="T20" fmla="*/ 35 w 743"/>
                <a:gd name="T21" fmla="*/ 131 h 598"/>
                <a:gd name="T22" fmla="*/ 16 w 743"/>
                <a:gd name="T23" fmla="*/ 155 h 598"/>
                <a:gd name="T24" fmla="*/ 6 w 743"/>
                <a:gd name="T25" fmla="*/ 207 h 598"/>
                <a:gd name="T26" fmla="*/ 0 w 743"/>
                <a:gd name="T27" fmla="*/ 251 h 598"/>
                <a:gd name="T28" fmla="*/ 16 w 743"/>
                <a:gd name="T29" fmla="*/ 264 h 598"/>
                <a:gd name="T30" fmla="*/ 47 w 743"/>
                <a:gd name="T31" fmla="*/ 264 h 598"/>
                <a:gd name="T32" fmla="*/ 115 w 743"/>
                <a:gd name="T33" fmla="*/ 335 h 598"/>
                <a:gd name="T34" fmla="*/ 107 w 743"/>
                <a:gd name="T35" fmla="*/ 405 h 598"/>
                <a:gd name="T36" fmla="*/ 154 w 743"/>
                <a:gd name="T37" fmla="*/ 441 h 598"/>
                <a:gd name="T38" fmla="*/ 180 w 743"/>
                <a:gd name="T39" fmla="*/ 423 h 598"/>
                <a:gd name="T40" fmla="*/ 222 w 743"/>
                <a:gd name="T41" fmla="*/ 473 h 598"/>
                <a:gd name="T42" fmla="*/ 227 w 743"/>
                <a:gd name="T43" fmla="*/ 520 h 598"/>
                <a:gd name="T44" fmla="*/ 256 w 743"/>
                <a:gd name="T45" fmla="*/ 559 h 598"/>
                <a:gd name="T46" fmla="*/ 269 w 743"/>
                <a:gd name="T47" fmla="*/ 587 h 598"/>
                <a:gd name="T48" fmla="*/ 373 w 743"/>
                <a:gd name="T49" fmla="*/ 593 h 598"/>
                <a:gd name="T50" fmla="*/ 425 w 743"/>
                <a:gd name="T51" fmla="*/ 566 h 598"/>
                <a:gd name="T52" fmla="*/ 440 w 743"/>
                <a:gd name="T53" fmla="*/ 595 h 598"/>
                <a:gd name="T54" fmla="*/ 459 w 743"/>
                <a:gd name="T55" fmla="*/ 598 h 598"/>
                <a:gd name="T56" fmla="*/ 472 w 743"/>
                <a:gd name="T57" fmla="*/ 569 h 598"/>
                <a:gd name="T58" fmla="*/ 558 w 743"/>
                <a:gd name="T59" fmla="*/ 566 h 598"/>
                <a:gd name="T60" fmla="*/ 592 w 743"/>
                <a:gd name="T61" fmla="*/ 548 h 598"/>
                <a:gd name="T62" fmla="*/ 597 w 743"/>
                <a:gd name="T63" fmla="*/ 514 h 598"/>
                <a:gd name="T64" fmla="*/ 672 w 743"/>
                <a:gd name="T65" fmla="*/ 514 h 598"/>
                <a:gd name="T66" fmla="*/ 683 w 743"/>
                <a:gd name="T67" fmla="*/ 520 h 598"/>
                <a:gd name="T68" fmla="*/ 674 w 743"/>
                <a:gd name="T69" fmla="*/ 487 h 598"/>
                <a:gd name="T70" fmla="*/ 653 w 743"/>
                <a:gd name="T71" fmla="*/ 474 h 598"/>
                <a:gd name="T72" fmla="*/ 682 w 743"/>
                <a:gd name="T73" fmla="*/ 447 h 598"/>
                <a:gd name="T74" fmla="*/ 727 w 743"/>
                <a:gd name="T75" fmla="*/ 444 h 598"/>
                <a:gd name="T76" fmla="*/ 743 w 743"/>
                <a:gd name="T77" fmla="*/ 421 h 598"/>
                <a:gd name="T78" fmla="*/ 740 w 743"/>
                <a:gd name="T79" fmla="*/ 326 h 598"/>
                <a:gd name="T80" fmla="*/ 730 w 743"/>
                <a:gd name="T81" fmla="*/ 270 h 598"/>
                <a:gd name="T82" fmla="*/ 685 w 743"/>
                <a:gd name="T83" fmla="*/ 254 h 598"/>
                <a:gd name="T84" fmla="*/ 637 w 743"/>
                <a:gd name="T85" fmla="*/ 188 h 598"/>
                <a:gd name="T86" fmla="*/ 640 w 743"/>
                <a:gd name="T87" fmla="*/ 149 h 598"/>
                <a:gd name="T88" fmla="*/ 653 w 743"/>
                <a:gd name="T89" fmla="*/ 120 h 598"/>
                <a:gd name="T90" fmla="*/ 629 w 743"/>
                <a:gd name="T91" fmla="*/ 111 h 598"/>
                <a:gd name="T92" fmla="*/ 555 w 743"/>
                <a:gd name="T93" fmla="*/ 127 h 598"/>
                <a:gd name="T94" fmla="*/ 502 w 743"/>
                <a:gd name="T95" fmla="*/ 127 h 598"/>
                <a:gd name="T96" fmla="*/ 455 w 743"/>
                <a:gd name="T97" fmla="*/ 56 h 598"/>
                <a:gd name="T98" fmla="*/ 449 w 743"/>
                <a:gd name="T99" fmla="*/ 3 h 598"/>
                <a:gd name="T100" fmla="*/ 410 w 743"/>
                <a:gd name="T101" fmla="*/ 0 h 598"/>
                <a:gd name="T102" fmla="*/ 0 w 743"/>
                <a:gd name="T103" fmla="*/ 0 h 598"/>
                <a:gd name="T104" fmla="*/ 743 w 743"/>
                <a:gd name="T105" fmla="*/ 598 h 5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T102" t="T103" r="T104" b="T105"/>
              <a:pathLst>
                <a:path h="598" w="743">
                  <a:moveTo>
                    <a:pt x="410" y="0"/>
                  </a:moveTo>
                  <a:lnTo>
                    <a:pt x="357" y="29"/>
                  </a:lnTo>
                  <a:lnTo>
                    <a:pt x="312" y="61"/>
                  </a:lnTo>
                  <a:lnTo>
                    <a:pt x="267" y="61"/>
                  </a:lnTo>
                  <a:lnTo>
                    <a:pt x="193" y="111"/>
                  </a:lnTo>
                  <a:lnTo>
                    <a:pt x="130" y="122"/>
                  </a:lnTo>
                  <a:lnTo>
                    <a:pt x="85" y="74"/>
                  </a:lnTo>
                  <a:lnTo>
                    <a:pt x="73" y="77"/>
                  </a:lnTo>
                  <a:lnTo>
                    <a:pt x="73" y="85"/>
                  </a:lnTo>
                  <a:lnTo>
                    <a:pt x="37" y="100"/>
                  </a:lnTo>
                  <a:lnTo>
                    <a:pt x="35" y="131"/>
                  </a:lnTo>
                  <a:lnTo>
                    <a:pt x="16" y="155"/>
                  </a:lnTo>
                  <a:lnTo>
                    <a:pt x="6" y="207"/>
                  </a:lnTo>
                  <a:lnTo>
                    <a:pt x="0" y="251"/>
                  </a:lnTo>
                  <a:lnTo>
                    <a:pt x="16" y="264"/>
                  </a:lnTo>
                  <a:lnTo>
                    <a:pt x="47" y="264"/>
                  </a:lnTo>
                  <a:lnTo>
                    <a:pt x="115" y="335"/>
                  </a:lnTo>
                  <a:lnTo>
                    <a:pt x="107" y="405"/>
                  </a:lnTo>
                  <a:lnTo>
                    <a:pt x="154" y="441"/>
                  </a:lnTo>
                  <a:lnTo>
                    <a:pt x="180" y="423"/>
                  </a:lnTo>
                  <a:lnTo>
                    <a:pt x="222" y="473"/>
                  </a:lnTo>
                  <a:lnTo>
                    <a:pt x="227" y="520"/>
                  </a:lnTo>
                  <a:lnTo>
                    <a:pt x="256" y="559"/>
                  </a:lnTo>
                  <a:lnTo>
                    <a:pt x="269" y="587"/>
                  </a:lnTo>
                  <a:lnTo>
                    <a:pt x="373" y="593"/>
                  </a:lnTo>
                  <a:lnTo>
                    <a:pt x="425" y="566"/>
                  </a:lnTo>
                  <a:lnTo>
                    <a:pt x="440" y="595"/>
                  </a:lnTo>
                  <a:lnTo>
                    <a:pt x="459" y="598"/>
                  </a:lnTo>
                  <a:lnTo>
                    <a:pt x="472" y="569"/>
                  </a:lnTo>
                  <a:lnTo>
                    <a:pt x="558" y="566"/>
                  </a:lnTo>
                  <a:lnTo>
                    <a:pt x="592" y="548"/>
                  </a:lnTo>
                  <a:lnTo>
                    <a:pt x="597" y="514"/>
                  </a:lnTo>
                  <a:lnTo>
                    <a:pt x="672" y="514"/>
                  </a:lnTo>
                  <a:lnTo>
                    <a:pt x="683" y="520"/>
                  </a:lnTo>
                  <a:lnTo>
                    <a:pt x="674" y="487"/>
                  </a:lnTo>
                  <a:lnTo>
                    <a:pt x="653" y="474"/>
                  </a:lnTo>
                  <a:lnTo>
                    <a:pt x="682" y="447"/>
                  </a:lnTo>
                  <a:lnTo>
                    <a:pt x="727" y="444"/>
                  </a:lnTo>
                  <a:lnTo>
                    <a:pt x="743" y="421"/>
                  </a:lnTo>
                  <a:lnTo>
                    <a:pt x="740" y="326"/>
                  </a:lnTo>
                  <a:lnTo>
                    <a:pt x="730" y="270"/>
                  </a:lnTo>
                  <a:lnTo>
                    <a:pt x="685" y="254"/>
                  </a:lnTo>
                  <a:lnTo>
                    <a:pt x="637" y="188"/>
                  </a:lnTo>
                  <a:lnTo>
                    <a:pt x="640" y="149"/>
                  </a:lnTo>
                  <a:lnTo>
                    <a:pt x="653" y="120"/>
                  </a:lnTo>
                  <a:lnTo>
                    <a:pt x="629" y="111"/>
                  </a:lnTo>
                  <a:lnTo>
                    <a:pt x="555" y="127"/>
                  </a:lnTo>
                  <a:lnTo>
                    <a:pt x="502" y="127"/>
                  </a:lnTo>
                  <a:lnTo>
                    <a:pt x="455" y="56"/>
                  </a:lnTo>
                  <a:lnTo>
                    <a:pt x="449" y="3"/>
                  </a:lnTo>
                  <a:lnTo>
                    <a:pt x="410" y="0"/>
                  </a:lnTo>
                  <a:close/>
                </a:path>
              </a:pathLst>
            </a:custGeom>
            <a:solidFill>
              <a:srgbClr val="9933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10</a:t>
              </a:r>
            </a:p>
          </xdr:txBody>
        </xdr:sp>
        <xdr:sp macro="" textlink="">
          <xdr:nvSpPr>
            <xdr:cNvPr id="88" name="FR-52">
              <a:hlinkClick r:id="rId80"/>
            </xdr:cNvPr>
            <xdr:cNvSpPr>
              <a:spLocks noChangeArrowheads="1"/>
            </xdr:cNvSpPr>
          </xdr:nvSpPr>
          <xdr:spPr bwMode="auto">
            <a:xfrm>
              <a:off x="5979125" y="2322988"/>
              <a:ext cx="637322" cy="827100"/>
            </a:xfrm>
            <a:custGeom>
              <a:avLst/>
              <a:gdLst>
                <a:gd name="T0" fmla="*/ 108 w 640"/>
                <a:gd name="T1" fmla="*/ 10 h 823"/>
                <a:gd name="T2" fmla="*/ 45 w 640"/>
                <a:gd name="T3" fmla="*/ 116 h 823"/>
                <a:gd name="T4" fmla="*/ 3 w 640"/>
                <a:gd name="T5" fmla="*/ 135 h 823"/>
                <a:gd name="T6" fmla="*/ 48 w 640"/>
                <a:gd name="T7" fmla="*/ 240 h 823"/>
                <a:gd name="T8" fmla="*/ 103 w 640"/>
                <a:gd name="T9" fmla="*/ 312 h 823"/>
                <a:gd name="T10" fmla="*/ 90 w 640"/>
                <a:gd name="T11" fmla="*/ 430 h 823"/>
                <a:gd name="T12" fmla="*/ 16 w 640"/>
                <a:gd name="T13" fmla="*/ 460 h 823"/>
                <a:gd name="T14" fmla="*/ 46 w 640"/>
                <a:gd name="T15" fmla="*/ 506 h 823"/>
                <a:gd name="T16" fmla="*/ 124 w 640"/>
                <a:gd name="T17" fmla="*/ 573 h 823"/>
                <a:gd name="T18" fmla="*/ 150 w 640"/>
                <a:gd name="T19" fmla="*/ 690 h 823"/>
                <a:gd name="T20" fmla="*/ 176 w 640"/>
                <a:gd name="T21" fmla="*/ 750 h 823"/>
                <a:gd name="T22" fmla="*/ 228 w 640"/>
                <a:gd name="T23" fmla="*/ 769 h 823"/>
                <a:gd name="T24" fmla="*/ 283 w 640"/>
                <a:gd name="T25" fmla="*/ 758 h 823"/>
                <a:gd name="T26" fmla="*/ 330 w 640"/>
                <a:gd name="T27" fmla="*/ 823 h 823"/>
                <a:gd name="T28" fmla="*/ 398 w 640"/>
                <a:gd name="T29" fmla="*/ 784 h 823"/>
                <a:gd name="T30" fmla="*/ 400 w 640"/>
                <a:gd name="T31" fmla="*/ 758 h 823"/>
                <a:gd name="T32" fmla="*/ 478 w 640"/>
                <a:gd name="T33" fmla="*/ 758 h 823"/>
                <a:gd name="T34" fmla="*/ 540 w 640"/>
                <a:gd name="T35" fmla="*/ 742 h 823"/>
                <a:gd name="T36" fmla="*/ 561 w 640"/>
                <a:gd name="T37" fmla="*/ 675 h 823"/>
                <a:gd name="T38" fmla="*/ 535 w 640"/>
                <a:gd name="T39" fmla="*/ 641 h 823"/>
                <a:gd name="T40" fmla="*/ 574 w 640"/>
                <a:gd name="T41" fmla="*/ 612 h 823"/>
                <a:gd name="T42" fmla="*/ 611 w 640"/>
                <a:gd name="T43" fmla="*/ 579 h 823"/>
                <a:gd name="T44" fmla="*/ 632 w 640"/>
                <a:gd name="T45" fmla="*/ 547 h 823"/>
                <a:gd name="T46" fmla="*/ 616 w 640"/>
                <a:gd name="T47" fmla="*/ 524 h 823"/>
                <a:gd name="T48" fmla="*/ 588 w 640"/>
                <a:gd name="T49" fmla="*/ 480 h 823"/>
                <a:gd name="T50" fmla="*/ 530 w 640"/>
                <a:gd name="T51" fmla="*/ 373 h 823"/>
                <a:gd name="T52" fmla="*/ 546 w 640"/>
                <a:gd name="T53" fmla="*/ 334 h 823"/>
                <a:gd name="T54" fmla="*/ 504 w 640"/>
                <a:gd name="T55" fmla="*/ 295 h 823"/>
                <a:gd name="T56" fmla="*/ 436 w 640"/>
                <a:gd name="T57" fmla="*/ 245 h 823"/>
                <a:gd name="T58" fmla="*/ 377 w 640"/>
                <a:gd name="T59" fmla="*/ 217 h 823"/>
                <a:gd name="T60" fmla="*/ 345 w 640"/>
                <a:gd name="T61" fmla="*/ 133 h 823"/>
                <a:gd name="T62" fmla="*/ 259 w 640"/>
                <a:gd name="T63" fmla="*/ 94 h 823"/>
                <a:gd name="T64" fmla="*/ 171 w 640"/>
                <a:gd name="T65" fmla="*/ 50 h 823"/>
                <a:gd name="T66" fmla="*/ 0 w 640"/>
                <a:gd name="T67" fmla="*/ 0 h 823"/>
                <a:gd name="T68" fmla="*/ 640 w 640"/>
                <a:gd name="T69" fmla="*/ 823 h 8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T66" t="T67" r="T68" b="T69"/>
              <a:pathLst>
                <a:path h="823" w="640">
                  <a:moveTo>
                    <a:pt x="170" y="0"/>
                  </a:moveTo>
                  <a:lnTo>
                    <a:pt x="108" y="10"/>
                  </a:lnTo>
                  <a:lnTo>
                    <a:pt x="100" y="76"/>
                  </a:lnTo>
                  <a:lnTo>
                    <a:pt x="45" y="116"/>
                  </a:lnTo>
                  <a:lnTo>
                    <a:pt x="16" y="106"/>
                  </a:lnTo>
                  <a:lnTo>
                    <a:pt x="3" y="135"/>
                  </a:lnTo>
                  <a:lnTo>
                    <a:pt x="0" y="174"/>
                  </a:lnTo>
                  <a:lnTo>
                    <a:pt x="48" y="240"/>
                  </a:lnTo>
                  <a:lnTo>
                    <a:pt x="93" y="256"/>
                  </a:lnTo>
                  <a:lnTo>
                    <a:pt x="103" y="312"/>
                  </a:lnTo>
                  <a:lnTo>
                    <a:pt x="106" y="407"/>
                  </a:lnTo>
                  <a:lnTo>
                    <a:pt x="90" y="430"/>
                  </a:lnTo>
                  <a:lnTo>
                    <a:pt x="45" y="433"/>
                  </a:lnTo>
                  <a:lnTo>
                    <a:pt x="16" y="460"/>
                  </a:lnTo>
                  <a:lnTo>
                    <a:pt x="37" y="473"/>
                  </a:lnTo>
                  <a:lnTo>
                    <a:pt x="46" y="506"/>
                  </a:lnTo>
                  <a:lnTo>
                    <a:pt x="77" y="524"/>
                  </a:lnTo>
                  <a:lnTo>
                    <a:pt x="124" y="573"/>
                  </a:lnTo>
                  <a:lnTo>
                    <a:pt x="184" y="654"/>
                  </a:lnTo>
                  <a:lnTo>
                    <a:pt x="150" y="690"/>
                  </a:lnTo>
                  <a:lnTo>
                    <a:pt x="173" y="706"/>
                  </a:lnTo>
                  <a:lnTo>
                    <a:pt x="176" y="750"/>
                  </a:lnTo>
                  <a:lnTo>
                    <a:pt x="218" y="748"/>
                  </a:lnTo>
                  <a:lnTo>
                    <a:pt x="228" y="769"/>
                  </a:lnTo>
                  <a:lnTo>
                    <a:pt x="259" y="771"/>
                  </a:lnTo>
                  <a:lnTo>
                    <a:pt x="283" y="758"/>
                  </a:lnTo>
                  <a:lnTo>
                    <a:pt x="324" y="810"/>
                  </a:lnTo>
                  <a:lnTo>
                    <a:pt x="330" y="823"/>
                  </a:lnTo>
                  <a:lnTo>
                    <a:pt x="387" y="810"/>
                  </a:lnTo>
                  <a:lnTo>
                    <a:pt x="398" y="784"/>
                  </a:lnTo>
                  <a:lnTo>
                    <a:pt x="400" y="785"/>
                  </a:lnTo>
                  <a:lnTo>
                    <a:pt x="400" y="758"/>
                  </a:lnTo>
                  <a:lnTo>
                    <a:pt x="436" y="742"/>
                  </a:lnTo>
                  <a:lnTo>
                    <a:pt x="478" y="758"/>
                  </a:lnTo>
                  <a:lnTo>
                    <a:pt x="517" y="742"/>
                  </a:lnTo>
                  <a:lnTo>
                    <a:pt x="540" y="742"/>
                  </a:lnTo>
                  <a:lnTo>
                    <a:pt x="548" y="690"/>
                  </a:lnTo>
                  <a:lnTo>
                    <a:pt x="561" y="675"/>
                  </a:lnTo>
                  <a:lnTo>
                    <a:pt x="538" y="672"/>
                  </a:lnTo>
                  <a:lnTo>
                    <a:pt x="535" y="641"/>
                  </a:lnTo>
                  <a:lnTo>
                    <a:pt x="572" y="633"/>
                  </a:lnTo>
                  <a:lnTo>
                    <a:pt x="574" y="612"/>
                  </a:lnTo>
                  <a:lnTo>
                    <a:pt x="611" y="612"/>
                  </a:lnTo>
                  <a:lnTo>
                    <a:pt x="611" y="579"/>
                  </a:lnTo>
                  <a:lnTo>
                    <a:pt x="640" y="568"/>
                  </a:lnTo>
                  <a:lnTo>
                    <a:pt x="632" y="547"/>
                  </a:lnTo>
                  <a:lnTo>
                    <a:pt x="640" y="542"/>
                  </a:lnTo>
                  <a:lnTo>
                    <a:pt x="616" y="524"/>
                  </a:lnTo>
                  <a:lnTo>
                    <a:pt x="588" y="534"/>
                  </a:lnTo>
                  <a:lnTo>
                    <a:pt x="588" y="480"/>
                  </a:lnTo>
                  <a:lnTo>
                    <a:pt x="515" y="443"/>
                  </a:lnTo>
                  <a:lnTo>
                    <a:pt x="530" y="373"/>
                  </a:lnTo>
                  <a:lnTo>
                    <a:pt x="553" y="357"/>
                  </a:lnTo>
                  <a:lnTo>
                    <a:pt x="546" y="334"/>
                  </a:lnTo>
                  <a:lnTo>
                    <a:pt x="512" y="329"/>
                  </a:lnTo>
                  <a:lnTo>
                    <a:pt x="504" y="295"/>
                  </a:lnTo>
                  <a:lnTo>
                    <a:pt x="473" y="295"/>
                  </a:lnTo>
                  <a:lnTo>
                    <a:pt x="436" y="245"/>
                  </a:lnTo>
                  <a:lnTo>
                    <a:pt x="395" y="242"/>
                  </a:lnTo>
                  <a:lnTo>
                    <a:pt x="377" y="217"/>
                  </a:lnTo>
                  <a:lnTo>
                    <a:pt x="400" y="193"/>
                  </a:lnTo>
                  <a:lnTo>
                    <a:pt x="345" y="133"/>
                  </a:lnTo>
                  <a:lnTo>
                    <a:pt x="322" y="125"/>
                  </a:lnTo>
                  <a:lnTo>
                    <a:pt x="259" y="94"/>
                  </a:lnTo>
                  <a:lnTo>
                    <a:pt x="225" y="58"/>
                  </a:lnTo>
                  <a:lnTo>
                    <a:pt x="171" y="50"/>
                  </a:lnTo>
                  <a:lnTo>
                    <a:pt x="170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52</a:t>
              </a:r>
            </a:p>
          </xdr:txBody>
        </xdr:sp>
        <xdr:sp macro="" textlink="">
          <xdr:nvSpPr>
            <xdr:cNvPr id="89" name="FR-67">
              <a:hlinkClick r:id="rId81"/>
            </xdr:cNvPr>
            <xdr:cNvSpPr>
              <a:spLocks noChangeArrowheads="1"/>
            </xdr:cNvSpPr>
          </xdr:nvSpPr>
          <xdr:spPr bwMode="auto">
            <a:xfrm>
              <a:off x="7114889" y="1954983"/>
              <a:ext cx="633517" cy="728723"/>
            </a:xfrm>
            <a:custGeom>
              <a:avLst/>
              <a:gdLst>
                <a:gd name="T0" fmla="*/ 388 w 635"/>
                <a:gd name="T1" fmla="*/ 0 h 725"/>
                <a:gd name="T2" fmla="*/ 338 w 635"/>
                <a:gd name="T3" fmla="*/ 14 h 725"/>
                <a:gd name="T4" fmla="*/ 315 w 635"/>
                <a:gd name="T5" fmla="*/ 54 h 725"/>
                <a:gd name="T6" fmla="*/ 315 w 635"/>
                <a:gd name="T7" fmla="*/ 93 h 725"/>
                <a:gd name="T8" fmla="*/ 294 w 635"/>
                <a:gd name="T9" fmla="*/ 111 h 725"/>
                <a:gd name="T10" fmla="*/ 276 w 635"/>
                <a:gd name="T11" fmla="*/ 111 h 725"/>
                <a:gd name="T12" fmla="*/ 242 w 635"/>
                <a:gd name="T13" fmla="*/ 88 h 725"/>
                <a:gd name="T14" fmla="*/ 216 w 635"/>
                <a:gd name="T15" fmla="*/ 106 h 725"/>
                <a:gd name="T16" fmla="*/ 185 w 635"/>
                <a:gd name="T17" fmla="*/ 106 h 725"/>
                <a:gd name="T18" fmla="*/ 159 w 635"/>
                <a:gd name="T19" fmla="*/ 80 h 725"/>
                <a:gd name="T20" fmla="*/ 109 w 635"/>
                <a:gd name="T21" fmla="*/ 72 h 725"/>
                <a:gd name="T22" fmla="*/ 81 w 635"/>
                <a:gd name="T23" fmla="*/ 59 h 725"/>
                <a:gd name="T24" fmla="*/ 70 w 635"/>
                <a:gd name="T25" fmla="*/ 20 h 725"/>
                <a:gd name="T26" fmla="*/ 47 w 635"/>
                <a:gd name="T27" fmla="*/ 46 h 725"/>
                <a:gd name="T28" fmla="*/ 34 w 635"/>
                <a:gd name="T29" fmla="*/ 106 h 725"/>
                <a:gd name="T30" fmla="*/ 0 w 635"/>
                <a:gd name="T31" fmla="*/ 116 h 725"/>
                <a:gd name="T32" fmla="*/ 0 w 635"/>
                <a:gd name="T33" fmla="*/ 150 h 725"/>
                <a:gd name="T34" fmla="*/ 34 w 635"/>
                <a:gd name="T35" fmla="*/ 166 h 725"/>
                <a:gd name="T36" fmla="*/ 60 w 635"/>
                <a:gd name="T37" fmla="*/ 184 h 725"/>
                <a:gd name="T38" fmla="*/ 49 w 635"/>
                <a:gd name="T39" fmla="*/ 208 h 725"/>
                <a:gd name="T40" fmla="*/ 73 w 635"/>
                <a:gd name="T41" fmla="*/ 223 h 725"/>
                <a:gd name="T42" fmla="*/ 115 w 635"/>
                <a:gd name="T43" fmla="*/ 192 h 725"/>
                <a:gd name="T44" fmla="*/ 187 w 635"/>
                <a:gd name="T45" fmla="*/ 233 h 725"/>
                <a:gd name="T46" fmla="*/ 156 w 635"/>
                <a:gd name="T47" fmla="*/ 291 h 725"/>
                <a:gd name="T48" fmla="*/ 159 w 635"/>
                <a:gd name="T49" fmla="*/ 309 h 725"/>
                <a:gd name="T50" fmla="*/ 180 w 635"/>
                <a:gd name="T51" fmla="*/ 330 h 725"/>
                <a:gd name="T52" fmla="*/ 164 w 635"/>
                <a:gd name="T53" fmla="*/ 385 h 725"/>
                <a:gd name="T54" fmla="*/ 112 w 635"/>
                <a:gd name="T55" fmla="*/ 437 h 725"/>
                <a:gd name="T56" fmla="*/ 83 w 635"/>
                <a:gd name="T57" fmla="*/ 434 h 725"/>
                <a:gd name="T58" fmla="*/ 101 w 635"/>
                <a:gd name="T59" fmla="*/ 452 h 725"/>
                <a:gd name="T60" fmla="*/ 91 w 635"/>
                <a:gd name="T61" fmla="*/ 499 h 725"/>
                <a:gd name="T62" fmla="*/ 101 w 635"/>
                <a:gd name="T63" fmla="*/ 570 h 725"/>
                <a:gd name="T64" fmla="*/ 151 w 635"/>
                <a:gd name="T65" fmla="*/ 583 h 725"/>
                <a:gd name="T66" fmla="*/ 147 w 635"/>
                <a:gd name="T67" fmla="*/ 592 h 725"/>
                <a:gd name="T68" fmla="*/ 186 w 635"/>
                <a:gd name="T69" fmla="*/ 590 h 725"/>
                <a:gd name="T70" fmla="*/ 209 w 635"/>
                <a:gd name="T71" fmla="*/ 618 h 725"/>
                <a:gd name="T72" fmla="*/ 229 w 635"/>
                <a:gd name="T73" fmla="*/ 643 h 725"/>
                <a:gd name="T74" fmla="*/ 281 w 635"/>
                <a:gd name="T75" fmla="*/ 641 h 725"/>
                <a:gd name="T76" fmla="*/ 303 w 635"/>
                <a:gd name="T77" fmla="*/ 707 h 725"/>
                <a:gd name="T78" fmla="*/ 343 w 635"/>
                <a:gd name="T79" fmla="*/ 725 h 725"/>
                <a:gd name="T80" fmla="*/ 343 w 635"/>
                <a:gd name="T81" fmla="*/ 716 h 725"/>
                <a:gd name="T82" fmla="*/ 411 w 635"/>
                <a:gd name="T83" fmla="*/ 583 h 725"/>
                <a:gd name="T84" fmla="*/ 403 w 635"/>
                <a:gd name="T85" fmla="*/ 508 h 725"/>
                <a:gd name="T86" fmla="*/ 434 w 635"/>
                <a:gd name="T87" fmla="*/ 406 h 725"/>
                <a:gd name="T88" fmla="*/ 442 w 635"/>
                <a:gd name="T89" fmla="*/ 318 h 725"/>
                <a:gd name="T90" fmla="*/ 510 w 635"/>
                <a:gd name="T91" fmla="*/ 268 h 725"/>
                <a:gd name="T92" fmla="*/ 510 w 635"/>
                <a:gd name="T93" fmla="*/ 237 h 725"/>
                <a:gd name="T94" fmla="*/ 536 w 635"/>
                <a:gd name="T95" fmla="*/ 203 h 725"/>
                <a:gd name="T96" fmla="*/ 557 w 635"/>
                <a:gd name="T97" fmla="*/ 203 h 725"/>
                <a:gd name="T98" fmla="*/ 580 w 635"/>
                <a:gd name="T99" fmla="*/ 180 h 725"/>
                <a:gd name="T100" fmla="*/ 575 w 635"/>
                <a:gd name="T101" fmla="*/ 136 h 725"/>
                <a:gd name="T102" fmla="*/ 598 w 635"/>
                <a:gd name="T103" fmla="*/ 73 h 725"/>
                <a:gd name="T104" fmla="*/ 635 w 635"/>
                <a:gd name="T105" fmla="*/ 65 h 725"/>
                <a:gd name="T106" fmla="*/ 598 w 635"/>
                <a:gd name="T107" fmla="*/ 36 h 725"/>
                <a:gd name="T108" fmla="*/ 533 w 635"/>
                <a:gd name="T109" fmla="*/ 29 h 725"/>
                <a:gd name="T110" fmla="*/ 476 w 635"/>
                <a:gd name="T111" fmla="*/ 0 h 725"/>
                <a:gd name="T112" fmla="*/ 437 w 635"/>
                <a:gd name="T113" fmla="*/ 23 h 725"/>
                <a:gd name="T114" fmla="*/ 416 w 635"/>
                <a:gd name="T115" fmla="*/ 0 h 725"/>
                <a:gd name="T116" fmla="*/ 388 w 635"/>
                <a:gd name="T117" fmla="*/ 0 h 725"/>
                <a:gd name="T118" fmla="*/ 0 w 635"/>
                <a:gd name="T119" fmla="*/ 0 h 725"/>
                <a:gd name="T120" fmla="*/ 635 w 635"/>
                <a:gd name="T121" fmla="*/ 725 h 7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</a:cxnLst>
              <a:rect l="T118" t="T119" r="T120" b="T121"/>
              <a:pathLst>
                <a:path h="725" w="635">
                  <a:moveTo>
                    <a:pt x="388" y="0"/>
                  </a:moveTo>
                  <a:lnTo>
                    <a:pt x="338" y="14"/>
                  </a:lnTo>
                  <a:lnTo>
                    <a:pt x="315" y="54"/>
                  </a:lnTo>
                  <a:lnTo>
                    <a:pt x="315" y="93"/>
                  </a:lnTo>
                  <a:lnTo>
                    <a:pt x="294" y="111"/>
                  </a:lnTo>
                  <a:lnTo>
                    <a:pt x="276" y="111"/>
                  </a:lnTo>
                  <a:lnTo>
                    <a:pt x="242" y="88"/>
                  </a:lnTo>
                  <a:lnTo>
                    <a:pt x="216" y="106"/>
                  </a:lnTo>
                  <a:lnTo>
                    <a:pt x="185" y="106"/>
                  </a:lnTo>
                  <a:lnTo>
                    <a:pt x="159" y="80"/>
                  </a:lnTo>
                  <a:lnTo>
                    <a:pt x="109" y="72"/>
                  </a:lnTo>
                  <a:lnTo>
                    <a:pt x="81" y="59"/>
                  </a:lnTo>
                  <a:lnTo>
                    <a:pt x="70" y="20"/>
                  </a:lnTo>
                  <a:lnTo>
                    <a:pt x="47" y="46"/>
                  </a:lnTo>
                  <a:lnTo>
                    <a:pt x="34" y="106"/>
                  </a:lnTo>
                  <a:lnTo>
                    <a:pt x="0" y="116"/>
                  </a:lnTo>
                  <a:lnTo>
                    <a:pt x="0" y="150"/>
                  </a:lnTo>
                  <a:lnTo>
                    <a:pt x="34" y="166"/>
                  </a:lnTo>
                  <a:lnTo>
                    <a:pt x="60" y="184"/>
                  </a:lnTo>
                  <a:lnTo>
                    <a:pt x="49" y="208"/>
                  </a:lnTo>
                  <a:lnTo>
                    <a:pt x="73" y="223"/>
                  </a:lnTo>
                  <a:lnTo>
                    <a:pt x="115" y="192"/>
                  </a:lnTo>
                  <a:lnTo>
                    <a:pt x="187" y="233"/>
                  </a:lnTo>
                  <a:lnTo>
                    <a:pt x="156" y="291"/>
                  </a:lnTo>
                  <a:lnTo>
                    <a:pt x="159" y="309"/>
                  </a:lnTo>
                  <a:lnTo>
                    <a:pt x="180" y="330"/>
                  </a:lnTo>
                  <a:lnTo>
                    <a:pt x="164" y="385"/>
                  </a:lnTo>
                  <a:lnTo>
                    <a:pt x="112" y="437"/>
                  </a:lnTo>
                  <a:lnTo>
                    <a:pt x="83" y="434"/>
                  </a:lnTo>
                  <a:lnTo>
                    <a:pt x="101" y="452"/>
                  </a:lnTo>
                  <a:lnTo>
                    <a:pt x="91" y="499"/>
                  </a:lnTo>
                  <a:lnTo>
                    <a:pt x="101" y="570"/>
                  </a:lnTo>
                  <a:lnTo>
                    <a:pt x="151" y="583"/>
                  </a:lnTo>
                  <a:lnTo>
                    <a:pt x="147" y="592"/>
                  </a:lnTo>
                  <a:lnTo>
                    <a:pt x="186" y="590"/>
                  </a:lnTo>
                  <a:lnTo>
                    <a:pt x="209" y="618"/>
                  </a:lnTo>
                  <a:lnTo>
                    <a:pt x="229" y="643"/>
                  </a:lnTo>
                  <a:lnTo>
                    <a:pt x="281" y="641"/>
                  </a:lnTo>
                  <a:lnTo>
                    <a:pt x="303" y="707"/>
                  </a:lnTo>
                  <a:lnTo>
                    <a:pt x="343" y="725"/>
                  </a:lnTo>
                  <a:lnTo>
                    <a:pt x="343" y="716"/>
                  </a:lnTo>
                  <a:lnTo>
                    <a:pt x="411" y="583"/>
                  </a:lnTo>
                  <a:lnTo>
                    <a:pt x="403" y="508"/>
                  </a:lnTo>
                  <a:lnTo>
                    <a:pt x="434" y="406"/>
                  </a:lnTo>
                  <a:lnTo>
                    <a:pt x="442" y="318"/>
                  </a:lnTo>
                  <a:lnTo>
                    <a:pt x="510" y="268"/>
                  </a:lnTo>
                  <a:lnTo>
                    <a:pt x="510" y="237"/>
                  </a:lnTo>
                  <a:lnTo>
                    <a:pt x="536" y="203"/>
                  </a:lnTo>
                  <a:lnTo>
                    <a:pt x="557" y="203"/>
                  </a:lnTo>
                  <a:lnTo>
                    <a:pt x="580" y="180"/>
                  </a:lnTo>
                  <a:lnTo>
                    <a:pt x="575" y="136"/>
                  </a:lnTo>
                  <a:lnTo>
                    <a:pt x="598" y="73"/>
                  </a:lnTo>
                  <a:lnTo>
                    <a:pt x="635" y="65"/>
                  </a:lnTo>
                  <a:lnTo>
                    <a:pt x="598" y="36"/>
                  </a:lnTo>
                  <a:lnTo>
                    <a:pt x="533" y="29"/>
                  </a:lnTo>
                  <a:lnTo>
                    <a:pt x="476" y="0"/>
                  </a:lnTo>
                  <a:lnTo>
                    <a:pt x="437" y="23"/>
                  </a:lnTo>
                  <a:lnTo>
                    <a:pt x="416" y="0"/>
                  </a:lnTo>
                  <a:lnTo>
                    <a:pt x="388" y="0"/>
                  </a:lnTo>
                  <a:close/>
                </a:path>
              </a:pathLst>
            </a:custGeom>
            <a:solidFill>
              <a:srgbClr val="0D68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67</a:t>
              </a:r>
            </a:p>
          </xdr:txBody>
        </xdr:sp>
        <xdr:sp macro="" textlink="">
          <xdr:nvSpPr>
            <xdr:cNvPr id="90" name="FR-54">
              <a:hlinkClick r:id="rId82"/>
            </xdr:cNvPr>
            <xdr:cNvSpPr>
              <a:spLocks noChangeArrowheads="1"/>
            </xdr:cNvSpPr>
          </xdr:nvSpPr>
          <xdr:spPr bwMode="auto">
            <a:xfrm>
              <a:off x="6352005" y="1636167"/>
              <a:ext cx="878933" cy="907260"/>
            </a:xfrm>
            <a:custGeom>
              <a:avLst/>
              <a:gdLst>
                <a:gd name="T0" fmla="*/ 64 w 880"/>
                <a:gd name="T1" fmla="*/ 29 h 903"/>
                <a:gd name="T2" fmla="*/ 5 w 880"/>
                <a:gd name="T3" fmla="*/ 47 h 903"/>
                <a:gd name="T4" fmla="*/ 0 w 880"/>
                <a:gd name="T5" fmla="*/ 79 h 903"/>
                <a:gd name="T6" fmla="*/ 10 w 880"/>
                <a:gd name="T7" fmla="*/ 119 h 903"/>
                <a:gd name="T8" fmla="*/ 7 w 880"/>
                <a:gd name="T9" fmla="*/ 147 h 903"/>
                <a:gd name="T10" fmla="*/ 33 w 880"/>
                <a:gd name="T11" fmla="*/ 114 h 903"/>
                <a:gd name="T12" fmla="*/ 102 w 880"/>
                <a:gd name="T13" fmla="*/ 99 h 903"/>
                <a:gd name="T14" fmla="*/ 135 w 880"/>
                <a:gd name="T15" fmla="*/ 137 h 903"/>
                <a:gd name="T16" fmla="*/ 143 w 880"/>
                <a:gd name="T17" fmla="*/ 183 h 903"/>
                <a:gd name="T18" fmla="*/ 155 w 880"/>
                <a:gd name="T19" fmla="*/ 211 h 903"/>
                <a:gd name="T20" fmla="*/ 140 w 880"/>
                <a:gd name="T21" fmla="*/ 260 h 903"/>
                <a:gd name="T22" fmla="*/ 153 w 880"/>
                <a:gd name="T23" fmla="*/ 296 h 903"/>
                <a:gd name="T24" fmla="*/ 171 w 880"/>
                <a:gd name="T25" fmla="*/ 341 h 903"/>
                <a:gd name="T26" fmla="*/ 184 w 880"/>
                <a:gd name="T27" fmla="*/ 372 h 903"/>
                <a:gd name="T28" fmla="*/ 186 w 880"/>
                <a:gd name="T29" fmla="*/ 426 h 903"/>
                <a:gd name="T30" fmla="*/ 216 w 880"/>
                <a:gd name="T31" fmla="*/ 456 h 903"/>
                <a:gd name="T32" fmla="*/ 186 w 880"/>
                <a:gd name="T33" fmla="*/ 469 h 903"/>
                <a:gd name="T34" fmla="*/ 176 w 880"/>
                <a:gd name="T35" fmla="*/ 500 h 903"/>
                <a:gd name="T36" fmla="*/ 179 w 880"/>
                <a:gd name="T37" fmla="*/ 569 h 903"/>
                <a:gd name="T38" fmla="*/ 168 w 880"/>
                <a:gd name="T39" fmla="*/ 643 h 903"/>
                <a:gd name="T40" fmla="*/ 179 w 880"/>
                <a:gd name="T41" fmla="*/ 711 h 903"/>
                <a:gd name="T42" fmla="*/ 201 w 880"/>
                <a:gd name="T43" fmla="*/ 724 h 903"/>
                <a:gd name="T44" fmla="*/ 158 w 880"/>
                <a:gd name="T45" fmla="*/ 734 h 903"/>
                <a:gd name="T46" fmla="*/ 184 w 880"/>
                <a:gd name="T47" fmla="*/ 773 h 903"/>
                <a:gd name="T48" fmla="*/ 209 w 880"/>
                <a:gd name="T49" fmla="*/ 801 h 903"/>
                <a:gd name="T50" fmla="*/ 250 w 880"/>
                <a:gd name="T51" fmla="*/ 844 h 903"/>
                <a:gd name="T52" fmla="*/ 247 w 880"/>
                <a:gd name="T53" fmla="*/ 862 h 903"/>
                <a:gd name="T54" fmla="*/ 273 w 880"/>
                <a:gd name="T55" fmla="*/ 880 h 903"/>
                <a:gd name="T56" fmla="*/ 375 w 880"/>
                <a:gd name="T57" fmla="*/ 898 h 903"/>
                <a:gd name="T58" fmla="*/ 431 w 880"/>
                <a:gd name="T59" fmla="*/ 864 h 903"/>
                <a:gd name="T60" fmla="*/ 472 w 880"/>
                <a:gd name="T61" fmla="*/ 867 h 903"/>
                <a:gd name="T62" fmla="*/ 528 w 880"/>
                <a:gd name="T63" fmla="*/ 862 h 903"/>
                <a:gd name="T64" fmla="*/ 584 w 880"/>
                <a:gd name="T65" fmla="*/ 831 h 903"/>
                <a:gd name="T66" fmla="*/ 602 w 880"/>
                <a:gd name="T67" fmla="*/ 811 h 903"/>
                <a:gd name="T68" fmla="*/ 633 w 880"/>
                <a:gd name="T69" fmla="*/ 836 h 903"/>
                <a:gd name="T70" fmla="*/ 694 w 880"/>
                <a:gd name="T71" fmla="*/ 847 h 903"/>
                <a:gd name="T72" fmla="*/ 750 w 880"/>
                <a:gd name="T73" fmla="*/ 829 h 903"/>
                <a:gd name="T74" fmla="*/ 794 w 880"/>
                <a:gd name="T75" fmla="*/ 788 h 903"/>
                <a:gd name="T76" fmla="*/ 861 w 880"/>
                <a:gd name="T77" fmla="*/ 767 h 903"/>
                <a:gd name="T78" fmla="*/ 875 w 880"/>
                <a:gd name="T79" fmla="*/ 755 h 903"/>
                <a:gd name="T80" fmla="*/ 849 w 880"/>
                <a:gd name="T81" fmla="*/ 739 h 903"/>
                <a:gd name="T82" fmla="*/ 768 w 880"/>
                <a:gd name="T83" fmla="*/ 681 h 903"/>
                <a:gd name="T84" fmla="*/ 674 w 880"/>
                <a:gd name="T85" fmla="*/ 653 h 903"/>
                <a:gd name="T86" fmla="*/ 635 w 880"/>
                <a:gd name="T87" fmla="*/ 640 h 903"/>
                <a:gd name="T88" fmla="*/ 510 w 880"/>
                <a:gd name="T89" fmla="*/ 576 h 903"/>
                <a:gd name="T90" fmla="*/ 464 w 880"/>
                <a:gd name="T91" fmla="*/ 541 h 903"/>
                <a:gd name="T92" fmla="*/ 362 w 880"/>
                <a:gd name="T93" fmla="*/ 476 h 903"/>
                <a:gd name="T94" fmla="*/ 301 w 880"/>
                <a:gd name="T95" fmla="*/ 449 h 903"/>
                <a:gd name="T96" fmla="*/ 250 w 880"/>
                <a:gd name="T97" fmla="*/ 374 h 903"/>
                <a:gd name="T98" fmla="*/ 281 w 880"/>
                <a:gd name="T99" fmla="*/ 341 h 903"/>
                <a:gd name="T100" fmla="*/ 291 w 880"/>
                <a:gd name="T101" fmla="*/ 293 h 903"/>
                <a:gd name="T102" fmla="*/ 288 w 880"/>
                <a:gd name="T103" fmla="*/ 234 h 903"/>
                <a:gd name="T104" fmla="*/ 260 w 880"/>
                <a:gd name="T105" fmla="*/ 183 h 903"/>
                <a:gd name="T106" fmla="*/ 240 w 880"/>
                <a:gd name="T107" fmla="*/ 91 h 903"/>
                <a:gd name="T108" fmla="*/ 203 w 880"/>
                <a:gd name="T109" fmla="*/ 52 h 903"/>
                <a:gd name="T110" fmla="*/ 96 w 880"/>
                <a:gd name="T111" fmla="*/ 0 h 903"/>
                <a:gd name="T112" fmla="*/ 0 w 880"/>
                <a:gd name="T113" fmla="*/ 0 h 903"/>
                <a:gd name="T114" fmla="*/ 880 w 880"/>
                <a:gd name="T115" fmla="*/ 903 h 9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</a:cxnLst>
              <a:rect l="T112" t="T113" r="T114" b="T115"/>
              <a:pathLst>
                <a:path h="903" w="880">
                  <a:moveTo>
                    <a:pt x="96" y="0"/>
                  </a:moveTo>
                  <a:lnTo>
                    <a:pt x="64" y="29"/>
                  </a:lnTo>
                  <a:lnTo>
                    <a:pt x="20" y="31"/>
                  </a:lnTo>
                  <a:lnTo>
                    <a:pt x="5" y="47"/>
                  </a:lnTo>
                  <a:lnTo>
                    <a:pt x="1" y="47"/>
                  </a:lnTo>
                  <a:lnTo>
                    <a:pt x="0" y="79"/>
                  </a:lnTo>
                  <a:lnTo>
                    <a:pt x="15" y="104"/>
                  </a:lnTo>
                  <a:lnTo>
                    <a:pt x="10" y="119"/>
                  </a:lnTo>
                  <a:lnTo>
                    <a:pt x="5" y="137"/>
                  </a:lnTo>
                  <a:lnTo>
                    <a:pt x="7" y="147"/>
                  </a:lnTo>
                  <a:lnTo>
                    <a:pt x="20" y="137"/>
                  </a:lnTo>
                  <a:lnTo>
                    <a:pt x="33" y="114"/>
                  </a:lnTo>
                  <a:lnTo>
                    <a:pt x="59" y="112"/>
                  </a:lnTo>
                  <a:lnTo>
                    <a:pt x="102" y="99"/>
                  </a:lnTo>
                  <a:lnTo>
                    <a:pt x="125" y="117"/>
                  </a:lnTo>
                  <a:lnTo>
                    <a:pt x="135" y="137"/>
                  </a:lnTo>
                  <a:lnTo>
                    <a:pt x="143" y="160"/>
                  </a:lnTo>
                  <a:lnTo>
                    <a:pt x="143" y="183"/>
                  </a:lnTo>
                  <a:lnTo>
                    <a:pt x="155" y="194"/>
                  </a:lnTo>
                  <a:lnTo>
                    <a:pt x="155" y="211"/>
                  </a:lnTo>
                  <a:lnTo>
                    <a:pt x="143" y="226"/>
                  </a:lnTo>
                  <a:lnTo>
                    <a:pt x="140" y="260"/>
                  </a:lnTo>
                  <a:lnTo>
                    <a:pt x="150" y="275"/>
                  </a:lnTo>
                  <a:lnTo>
                    <a:pt x="153" y="296"/>
                  </a:lnTo>
                  <a:lnTo>
                    <a:pt x="155" y="329"/>
                  </a:lnTo>
                  <a:lnTo>
                    <a:pt x="171" y="341"/>
                  </a:lnTo>
                  <a:lnTo>
                    <a:pt x="194" y="351"/>
                  </a:lnTo>
                  <a:lnTo>
                    <a:pt x="184" y="372"/>
                  </a:lnTo>
                  <a:lnTo>
                    <a:pt x="211" y="398"/>
                  </a:lnTo>
                  <a:lnTo>
                    <a:pt x="186" y="426"/>
                  </a:lnTo>
                  <a:lnTo>
                    <a:pt x="191" y="444"/>
                  </a:lnTo>
                  <a:lnTo>
                    <a:pt x="216" y="456"/>
                  </a:lnTo>
                  <a:lnTo>
                    <a:pt x="216" y="469"/>
                  </a:lnTo>
                  <a:lnTo>
                    <a:pt x="186" y="469"/>
                  </a:lnTo>
                  <a:lnTo>
                    <a:pt x="173" y="487"/>
                  </a:lnTo>
                  <a:lnTo>
                    <a:pt x="176" y="500"/>
                  </a:lnTo>
                  <a:lnTo>
                    <a:pt x="196" y="520"/>
                  </a:lnTo>
                  <a:lnTo>
                    <a:pt x="179" y="569"/>
                  </a:lnTo>
                  <a:lnTo>
                    <a:pt x="158" y="614"/>
                  </a:lnTo>
                  <a:lnTo>
                    <a:pt x="168" y="643"/>
                  </a:lnTo>
                  <a:lnTo>
                    <a:pt x="168" y="689"/>
                  </a:lnTo>
                  <a:lnTo>
                    <a:pt x="179" y="711"/>
                  </a:lnTo>
                  <a:lnTo>
                    <a:pt x="194" y="711"/>
                  </a:lnTo>
                  <a:lnTo>
                    <a:pt x="201" y="724"/>
                  </a:lnTo>
                  <a:lnTo>
                    <a:pt x="179" y="724"/>
                  </a:lnTo>
                  <a:lnTo>
                    <a:pt x="158" y="734"/>
                  </a:lnTo>
                  <a:lnTo>
                    <a:pt x="158" y="750"/>
                  </a:lnTo>
                  <a:lnTo>
                    <a:pt x="184" y="773"/>
                  </a:lnTo>
                  <a:lnTo>
                    <a:pt x="184" y="809"/>
                  </a:lnTo>
                  <a:lnTo>
                    <a:pt x="209" y="801"/>
                  </a:lnTo>
                  <a:lnTo>
                    <a:pt x="247" y="803"/>
                  </a:lnTo>
                  <a:lnTo>
                    <a:pt x="250" y="844"/>
                  </a:lnTo>
                  <a:lnTo>
                    <a:pt x="265" y="849"/>
                  </a:lnTo>
                  <a:lnTo>
                    <a:pt x="247" y="862"/>
                  </a:lnTo>
                  <a:lnTo>
                    <a:pt x="245" y="875"/>
                  </a:lnTo>
                  <a:lnTo>
                    <a:pt x="273" y="880"/>
                  </a:lnTo>
                  <a:lnTo>
                    <a:pt x="291" y="903"/>
                  </a:lnTo>
                  <a:lnTo>
                    <a:pt x="375" y="898"/>
                  </a:lnTo>
                  <a:lnTo>
                    <a:pt x="393" y="864"/>
                  </a:lnTo>
                  <a:lnTo>
                    <a:pt x="431" y="864"/>
                  </a:lnTo>
                  <a:lnTo>
                    <a:pt x="446" y="852"/>
                  </a:lnTo>
                  <a:lnTo>
                    <a:pt x="472" y="867"/>
                  </a:lnTo>
                  <a:lnTo>
                    <a:pt x="495" y="859"/>
                  </a:lnTo>
                  <a:lnTo>
                    <a:pt x="528" y="862"/>
                  </a:lnTo>
                  <a:lnTo>
                    <a:pt x="556" y="852"/>
                  </a:lnTo>
                  <a:lnTo>
                    <a:pt x="584" y="831"/>
                  </a:lnTo>
                  <a:lnTo>
                    <a:pt x="599" y="847"/>
                  </a:lnTo>
                  <a:lnTo>
                    <a:pt x="602" y="811"/>
                  </a:lnTo>
                  <a:lnTo>
                    <a:pt x="622" y="803"/>
                  </a:lnTo>
                  <a:lnTo>
                    <a:pt x="633" y="836"/>
                  </a:lnTo>
                  <a:lnTo>
                    <a:pt x="663" y="839"/>
                  </a:lnTo>
                  <a:lnTo>
                    <a:pt x="694" y="847"/>
                  </a:lnTo>
                  <a:lnTo>
                    <a:pt x="706" y="849"/>
                  </a:lnTo>
                  <a:lnTo>
                    <a:pt x="750" y="829"/>
                  </a:lnTo>
                  <a:lnTo>
                    <a:pt x="773" y="814"/>
                  </a:lnTo>
                  <a:lnTo>
                    <a:pt x="794" y="788"/>
                  </a:lnTo>
                  <a:lnTo>
                    <a:pt x="834" y="773"/>
                  </a:lnTo>
                  <a:lnTo>
                    <a:pt x="861" y="767"/>
                  </a:lnTo>
                  <a:lnTo>
                    <a:pt x="846" y="752"/>
                  </a:lnTo>
                  <a:lnTo>
                    <a:pt x="875" y="755"/>
                  </a:lnTo>
                  <a:lnTo>
                    <a:pt x="880" y="749"/>
                  </a:lnTo>
                  <a:lnTo>
                    <a:pt x="849" y="739"/>
                  </a:lnTo>
                  <a:lnTo>
                    <a:pt x="806" y="709"/>
                  </a:lnTo>
                  <a:lnTo>
                    <a:pt x="768" y="681"/>
                  </a:lnTo>
                  <a:lnTo>
                    <a:pt x="722" y="681"/>
                  </a:lnTo>
                  <a:lnTo>
                    <a:pt x="674" y="653"/>
                  </a:lnTo>
                  <a:lnTo>
                    <a:pt x="635" y="650"/>
                  </a:lnTo>
                  <a:lnTo>
                    <a:pt x="635" y="640"/>
                  </a:lnTo>
                  <a:lnTo>
                    <a:pt x="576" y="604"/>
                  </a:lnTo>
                  <a:lnTo>
                    <a:pt x="510" y="576"/>
                  </a:lnTo>
                  <a:lnTo>
                    <a:pt x="477" y="576"/>
                  </a:lnTo>
                  <a:lnTo>
                    <a:pt x="464" y="541"/>
                  </a:lnTo>
                  <a:lnTo>
                    <a:pt x="413" y="476"/>
                  </a:lnTo>
                  <a:lnTo>
                    <a:pt x="362" y="476"/>
                  </a:lnTo>
                  <a:lnTo>
                    <a:pt x="342" y="449"/>
                  </a:lnTo>
                  <a:lnTo>
                    <a:pt x="301" y="449"/>
                  </a:lnTo>
                  <a:lnTo>
                    <a:pt x="304" y="408"/>
                  </a:lnTo>
                  <a:lnTo>
                    <a:pt x="250" y="374"/>
                  </a:lnTo>
                  <a:lnTo>
                    <a:pt x="252" y="341"/>
                  </a:lnTo>
                  <a:lnTo>
                    <a:pt x="281" y="341"/>
                  </a:lnTo>
                  <a:lnTo>
                    <a:pt x="281" y="313"/>
                  </a:lnTo>
                  <a:lnTo>
                    <a:pt x="291" y="293"/>
                  </a:lnTo>
                  <a:lnTo>
                    <a:pt x="268" y="270"/>
                  </a:lnTo>
                  <a:lnTo>
                    <a:pt x="288" y="234"/>
                  </a:lnTo>
                  <a:lnTo>
                    <a:pt x="273" y="194"/>
                  </a:lnTo>
                  <a:lnTo>
                    <a:pt x="260" y="183"/>
                  </a:lnTo>
                  <a:lnTo>
                    <a:pt x="227" y="112"/>
                  </a:lnTo>
                  <a:lnTo>
                    <a:pt x="240" y="91"/>
                  </a:lnTo>
                  <a:cubicBezTo>
                    <a:pt x="240" y="91"/>
                    <a:pt x="244" y="58"/>
                    <a:pt x="238" y="52"/>
                  </a:cubicBezTo>
                  <a:lnTo>
                    <a:pt x="203" y="52"/>
                  </a:lnTo>
                  <a:lnTo>
                    <a:pt x="156" y="0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99CC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54</a:t>
              </a:r>
            </a:p>
          </xdr:txBody>
        </xdr:sp>
        <xdr:sp macro="" textlink="">
          <xdr:nvSpPr>
            <xdr:cNvPr id="91" name="FR-77">
              <a:hlinkClick r:id="rId83"/>
            </xdr:cNvPr>
            <xdr:cNvSpPr>
              <a:spLocks noChangeArrowheads="1"/>
            </xdr:cNvSpPr>
          </xdr:nvSpPr>
          <xdr:spPr bwMode="auto">
            <a:xfrm>
              <a:off x="4850970" y="2011459"/>
              <a:ext cx="561224" cy="766981"/>
            </a:xfrm>
            <a:custGeom>
              <a:avLst/>
              <a:gdLst>
                <a:gd name="T0" fmla="*/ 326 w 563"/>
                <a:gd name="T1" fmla="*/ 8 h 764"/>
                <a:gd name="T2" fmla="*/ 275 w 563"/>
                <a:gd name="T3" fmla="*/ 21 h 764"/>
                <a:gd name="T4" fmla="*/ 194 w 563"/>
                <a:gd name="T5" fmla="*/ 19 h 764"/>
                <a:gd name="T6" fmla="*/ 155 w 563"/>
                <a:gd name="T7" fmla="*/ 42 h 764"/>
                <a:gd name="T8" fmla="*/ 113 w 563"/>
                <a:gd name="T9" fmla="*/ 14 h 764"/>
                <a:gd name="T10" fmla="*/ 80 w 563"/>
                <a:gd name="T11" fmla="*/ 33 h 764"/>
                <a:gd name="T12" fmla="*/ 85 w 563"/>
                <a:gd name="T13" fmla="*/ 197 h 764"/>
                <a:gd name="T14" fmla="*/ 64 w 563"/>
                <a:gd name="T15" fmla="*/ 310 h 764"/>
                <a:gd name="T16" fmla="*/ 46 w 563"/>
                <a:gd name="T17" fmla="*/ 363 h 764"/>
                <a:gd name="T18" fmla="*/ 49 w 563"/>
                <a:gd name="T19" fmla="*/ 447 h 764"/>
                <a:gd name="T20" fmla="*/ 59 w 563"/>
                <a:gd name="T21" fmla="*/ 539 h 764"/>
                <a:gd name="T22" fmla="*/ 0 w 563"/>
                <a:gd name="T23" fmla="*/ 630 h 764"/>
                <a:gd name="T24" fmla="*/ 48 w 563"/>
                <a:gd name="T25" fmla="*/ 670 h 764"/>
                <a:gd name="T26" fmla="*/ 9 w 563"/>
                <a:gd name="T27" fmla="*/ 743 h 764"/>
                <a:gd name="T28" fmla="*/ 61 w 563"/>
                <a:gd name="T29" fmla="*/ 745 h 764"/>
                <a:gd name="T30" fmla="*/ 157 w 563"/>
                <a:gd name="T31" fmla="*/ 743 h 764"/>
                <a:gd name="T32" fmla="*/ 194 w 563"/>
                <a:gd name="T33" fmla="*/ 725 h 764"/>
                <a:gd name="T34" fmla="*/ 264 w 563"/>
                <a:gd name="T35" fmla="*/ 709 h 764"/>
                <a:gd name="T36" fmla="*/ 319 w 563"/>
                <a:gd name="T37" fmla="*/ 644 h 764"/>
                <a:gd name="T38" fmla="*/ 316 w 563"/>
                <a:gd name="T39" fmla="*/ 581 h 764"/>
                <a:gd name="T40" fmla="*/ 465 w 563"/>
                <a:gd name="T41" fmla="*/ 563 h 764"/>
                <a:gd name="T42" fmla="*/ 490 w 563"/>
                <a:gd name="T43" fmla="*/ 547 h 764"/>
                <a:gd name="T44" fmla="*/ 506 w 563"/>
                <a:gd name="T45" fmla="*/ 451 h 764"/>
                <a:gd name="T46" fmla="*/ 527 w 563"/>
                <a:gd name="T47" fmla="*/ 396 h 764"/>
                <a:gd name="T48" fmla="*/ 563 w 563"/>
                <a:gd name="T49" fmla="*/ 360 h 764"/>
                <a:gd name="T50" fmla="*/ 517 w 563"/>
                <a:gd name="T51" fmla="*/ 344 h 764"/>
                <a:gd name="T52" fmla="*/ 519 w 563"/>
                <a:gd name="T53" fmla="*/ 282 h 764"/>
                <a:gd name="T54" fmla="*/ 504 w 563"/>
                <a:gd name="T55" fmla="*/ 232 h 764"/>
                <a:gd name="T56" fmla="*/ 522 w 563"/>
                <a:gd name="T57" fmla="*/ 204 h 764"/>
                <a:gd name="T58" fmla="*/ 485 w 563"/>
                <a:gd name="T59" fmla="*/ 185 h 764"/>
                <a:gd name="T60" fmla="*/ 449 w 563"/>
                <a:gd name="T61" fmla="*/ 146 h 764"/>
                <a:gd name="T62" fmla="*/ 371 w 563"/>
                <a:gd name="T63" fmla="*/ 21 h 764"/>
                <a:gd name="T64" fmla="*/ 0 w 563"/>
                <a:gd name="T65" fmla="*/ 0 h 764"/>
                <a:gd name="T66" fmla="*/ 563 w 563"/>
                <a:gd name="T67" fmla="*/ 764 h 7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T64" t="T65" r="T66" b="T67"/>
              <a:pathLst>
                <a:path h="764" w="563">
                  <a:moveTo>
                    <a:pt x="342" y="0"/>
                  </a:moveTo>
                  <a:lnTo>
                    <a:pt x="326" y="8"/>
                  </a:lnTo>
                  <a:lnTo>
                    <a:pt x="300" y="29"/>
                  </a:lnTo>
                  <a:lnTo>
                    <a:pt x="275" y="21"/>
                  </a:lnTo>
                  <a:lnTo>
                    <a:pt x="230" y="40"/>
                  </a:lnTo>
                  <a:lnTo>
                    <a:pt x="194" y="19"/>
                  </a:lnTo>
                  <a:lnTo>
                    <a:pt x="178" y="40"/>
                  </a:lnTo>
                  <a:lnTo>
                    <a:pt x="155" y="42"/>
                  </a:lnTo>
                  <a:lnTo>
                    <a:pt x="139" y="29"/>
                  </a:lnTo>
                  <a:lnTo>
                    <a:pt x="113" y="14"/>
                  </a:lnTo>
                  <a:lnTo>
                    <a:pt x="82" y="35"/>
                  </a:lnTo>
                  <a:lnTo>
                    <a:pt x="80" y="33"/>
                  </a:lnTo>
                  <a:lnTo>
                    <a:pt x="69" y="105"/>
                  </a:lnTo>
                  <a:lnTo>
                    <a:pt x="85" y="197"/>
                  </a:lnTo>
                  <a:lnTo>
                    <a:pt x="85" y="258"/>
                  </a:lnTo>
                  <a:lnTo>
                    <a:pt x="64" y="310"/>
                  </a:lnTo>
                  <a:lnTo>
                    <a:pt x="69" y="345"/>
                  </a:lnTo>
                  <a:lnTo>
                    <a:pt x="46" y="363"/>
                  </a:lnTo>
                  <a:lnTo>
                    <a:pt x="59" y="432"/>
                  </a:lnTo>
                  <a:lnTo>
                    <a:pt x="49" y="447"/>
                  </a:lnTo>
                  <a:lnTo>
                    <a:pt x="41" y="516"/>
                  </a:lnTo>
                  <a:lnTo>
                    <a:pt x="59" y="539"/>
                  </a:lnTo>
                  <a:lnTo>
                    <a:pt x="0" y="577"/>
                  </a:lnTo>
                  <a:lnTo>
                    <a:pt x="0" y="630"/>
                  </a:lnTo>
                  <a:lnTo>
                    <a:pt x="17" y="654"/>
                  </a:lnTo>
                  <a:lnTo>
                    <a:pt x="48" y="670"/>
                  </a:lnTo>
                  <a:lnTo>
                    <a:pt x="50" y="714"/>
                  </a:lnTo>
                  <a:lnTo>
                    <a:pt x="9" y="743"/>
                  </a:lnTo>
                  <a:lnTo>
                    <a:pt x="32" y="764"/>
                  </a:lnTo>
                  <a:lnTo>
                    <a:pt x="61" y="745"/>
                  </a:lnTo>
                  <a:lnTo>
                    <a:pt x="131" y="748"/>
                  </a:lnTo>
                  <a:lnTo>
                    <a:pt x="157" y="743"/>
                  </a:lnTo>
                  <a:lnTo>
                    <a:pt x="165" y="722"/>
                  </a:lnTo>
                  <a:lnTo>
                    <a:pt x="194" y="725"/>
                  </a:lnTo>
                  <a:lnTo>
                    <a:pt x="199" y="745"/>
                  </a:lnTo>
                  <a:lnTo>
                    <a:pt x="264" y="709"/>
                  </a:lnTo>
                  <a:lnTo>
                    <a:pt x="287" y="680"/>
                  </a:lnTo>
                  <a:lnTo>
                    <a:pt x="319" y="644"/>
                  </a:lnTo>
                  <a:lnTo>
                    <a:pt x="298" y="620"/>
                  </a:lnTo>
                  <a:lnTo>
                    <a:pt x="316" y="581"/>
                  </a:lnTo>
                  <a:lnTo>
                    <a:pt x="363" y="558"/>
                  </a:lnTo>
                  <a:lnTo>
                    <a:pt x="465" y="563"/>
                  </a:lnTo>
                  <a:lnTo>
                    <a:pt x="488" y="545"/>
                  </a:lnTo>
                  <a:lnTo>
                    <a:pt x="490" y="547"/>
                  </a:lnTo>
                  <a:lnTo>
                    <a:pt x="496" y="503"/>
                  </a:lnTo>
                  <a:lnTo>
                    <a:pt x="506" y="451"/>
                  </a:lnTo>
                  <a:lnTo>
                    <a:pt x="525" y="427"/>
                  </a:lnTo>
                  <a:lnTo>
                    <a:pt x="527" y="396"/>
                  </a:lnTo>
                  <a:lnTo>
                    <a:pt x="563" y="381"/>
                  </a:lnTo>
                  <a:lnTo>
                    <a:pt x="563" y="360"/>
                  </a:lnTo>
                  <a:lnTo>
                    <a:pt x="525" y="362"/>
                  </a:lnTo>
                  <a:lnTo>
                    <a:pt x="517" y="344"/>
                  </a:lnTo>
                  <a:lnTo>
                    <a:pt x="530" y="321"/>
                  </a:lnTo>
                  <a:lnTo>
                    <a:pt x="519" y="282"/>
                  </a:lnTo>
                  <a:lnTo>
                    <a:pt x="498" y="269"/>
                  </a:lnTo>
                  <a:lnTo>
                    <a:pt x="504" y="232"/>
                  </a:lnTo>
                  <a:lnTo>
                    <a:pt x="525" y="219"/>
                  </a:lnTo>
                  <a:lnTo>
                    <a:pt x="522" y="204"/>
                  </a:lnTo>
                  <a:lnTo>
                    <a:pt x="529" y="195"/>
                  </a:lnTo>
                  <a:lnTo>
                    <a:pt x="485" y="185"/>
                  </a:lnTo>
                  <a:lnTo>
                    <a:pt x="472" y="154"/>
                  </a:lnTo>
                  <a:lnTo>
                    <a:pt x="449" y="146"/>
                  </a:lnTo>
                  <a:lnTo>
                    <a:pt x="379" y="79"/>
                  </a:lnTo>
                  <a:lnTo>
                    <a:pt x="371" y="21"/>
                  </a:lnTo>
                  <a:lnTo>
                    <a:pt x="342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77</a:t>
              </a:r>
            </a:p>
          </xdr:txBody>
        </xdr:sp>
        <xdr:sp macro="" textlink="">
          <xdr:nvSpPr>
            <xdr:cNvPr id="92" name="FR-68">
              <a:hlinkClick r:id="rId84"/>
            </xdr:cNvPr>
            <xdr:cNvSpPr>
              <a:spLocks noChangeArrowheads="1"/>
            </xdr:cNvSpPr>
          </xdr:nvSpPr>
          <xdr:spPr bwMode="auto">
            <a:xfrm>
              <a:off x="7107279" y="2548892"/>
              <a:ext cx="378588" cy="674068"/>
            </a:xfrm>
            <a:custGeom>
              <a:avLst/>
              <a:gdLst>
                <a:gd name="T0" fmla="*/ 193 w 379"/>
                <a:gd name="T1" fmla="*/ 0 h 671"/>
                <a:gd name="T2" fmla="*/ 154 w 379"/>
                <a:gd name="T3" fmla="*/ 2 h 671"/>
                <a:gd name="T4" fmla="*/ 129 w 379"/>
                <a:gd name="T5" fmla="*/ 58 h 671"/>
                <a:gd name="T6" fmla="*/ 98 w 379"/>
                <a:gd name="T7" fmla="*/ 120 h 671"/>
                <a:gd name="T8" fmla="*/ 106 w 379"/>
                <a:gd name="T9" fmla="*/ 159 h 671"/>
                <a:gd name="T10" fmla="*/ 80 w 379"/>
                <a:gd name="T11" fmla="*/ 219 h 671"/>
                <a:gd name="T12" fmla="*/ 35 w 379"/>
                <a:gd name="T13" fmla="*/ 258 h 671"/>
                <a:gd name="T14" fmla="*/ 33 w 379"/>
                <a:gd name="T15" fmla="*/ 360 h 671"/>
                <a:gd name="T16" fmla="*/ 0 w 379"/>
                <a:gd name="T17" fmla="*/ 388 h 671"/>
                <a:gd name="T18" fmla="*/ 2 w 379"/>
                <a:gd name="T19" fmla="*/ 388 h 671"/>
                <a:gd name="T20" fmla="*/ 12 w 379"/>
                <a:gd name="T21" fmla="*/ 409 h 671"/>
                <a:gd name="T22" fmla="*/ 54 w 379"/>
                <a:gd name="T23" fmla="*/ 412 h 671"/>
                <a:gd name="T24" fmla="*/ 101 w 379"/>
                <a:gd name="T25" fmla="*/ 448 h 671"/>
                <a:gd name="T26" fmla="*/ 108 w 379"/>
                <a:gd name="T27" fmla="*/ 466 h 671"/>
                <a:gd name="T28" fmla="*/ 106 w 379"/>
                <a:gd name="T29" fmla="*/ 498 h 671"/>
                <a:gd name="T30" fmla="*/ 93 w 379"/>
                <a:gd name="T31" fmla="*/ 521 h 671"/>
                <a:gd name="T32" fmla="*/ 98 w 379"/>
                <a:gd name="T33" fmla="*/ 553 h 671"/>
                <a:gd name="T34" fmla="*/ 135 w 379"/>
                <a:gd name="T35" fmla="*/ 547 h 671"/>
                <a:gd name="T36" fmla="*/ 143 w 379"/>
                <a:gd name="T37" fmla="*/ 576 h 671"/>
                <a:gd name="T38" fmla="*/ 155 w 379"/>
                <a:gd name="T39" fmla="*/ 631 h 671"/>
                <a:gd name="T40" fmla="*/ 186 w 379"/>
                <a:gd name="T41" fmla="*/ 626 h 671"/>
                <a:gd name="T42" fmla="*/ 181 w 379"/>
                <a:gd name="T43" fmla="*/ 655 h 671"/>
                <a:gd name="T44" fmla="*/ 199 w 379"/>
                <a:gd name="T45" fmla="*/ 671 h 671"/>
                <a:gd name="T46" fmla="*/ 295 w 379"/>
                <a:gd name="T47" fmla="*/ 668 h 671"/>
                <a:gd name="T48" fmla="*/ 345 w 379"/>
                <a:gd name="T49" fmla="*/ 629 h 671"/>
                <a:gd name="T50" fmla="*/ 348 w 379"/>
                <a:gd name="T51" fmla="*/ 571 h 671"/>
                <a:gd name="T52" fmla="*/ 374 w 379"/>
                <a:gd name="T53" fmla="*/ 538 h 671"/>
                <a:gd name="T54" fmla="*/ 340 w 379"/>
                <a:gd name="T55" fmla="*/ 498 h 671"/>
                <a:gd name="T56" fmla="*/ 322 w 379"/>
                <a:gd name="T57" fmla="*/ 457 h 671"/>
                <a:gd name="T58" fmla="*/ 343 w 379"/>
                <a:gd name="T59" fmla="*/ 428 h 671"/>
                <a:gd name="T60" fmla="*/ 343 w 379"/>
                <a:gd name="T61" fmla="*/ 363 h 671"/>
                <a:gd name="T62" fmla="*/ 355 w 379"/>
                <a:gd name="T63" fmla="*/ 332 h 671"/>
                <a:gd name="T64" fmla="*/ 355 w 379"/>
                <a:gd name="T65" fmla="*/ 280 h 671"/>
                <a:gd name="T66" fmla="*/ 379 w 379"/>
                <a:gd name="T67" fmla="*/ 246 h 671"/>
                <a:gd name="T68" fmla="*/ 353 w 379"/>
                <a:gd name="T69" fmla="*/ 210 h 671"/>
                <a:gd name="T70" fmla="*/ 350 w 379"/>
                <a:gd name="T71" fmla="*/ 135 h 671"/>
                <a:gd name="T72" fmla="*/ 310 w 379"/>
                <a:gd name="T73" fmla="*/ 117 h 671"/>
                <a:gd name="T74" fmla="*/ 288 w 379"/>
                <a:gd name="T75" fmla="*/ 51 h 671"/>
                <a:gd name="T76" fmla="*/ 236 w 379"/>
                <a:gd name="T77" fmla="*/ 53 h 671"/>
                <a:gd name="T78" fmla="*/ 216 w 379"/>
                <a:gd name="T79" fmla="*/ 28 h 671"/>
                <a:gd name="T80" fmla="*/ 193 w 379"/>
                <a:gd name="T81" fmla="*/ 0 h 671"/>
                <a:gd name="T82" fmla="*/ 0 w 379"/>
                <a:gd name="T83" fmla="*/ 0 h 671"/>
                <a:gd name="T84" fmla="*/ 379 w 379"/>
                <a:gd name="T85" fmla="*/ 671 h 6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T82" t="T83" r="T84" b="T85"/>
              <a:pathLst>
                <a:path h="671" w="379">
                  <a:moveTo>
                    <a:pt x="193" y="0"/>
                  </a:moveTo>
                  <a:lnTo>
                    <a:pt x="154" y="2"/>
                  </a:lnTo>
                  <a:lnTo>
                    <a:pt x="129" y="58"/>
                  </a:lnTo>
                  <a:lnTo>
                    <a:pt x="98" y="120"/>
                  </a:lnTo>
                  <a:lnTo>
                    <a:pt x="106" y="159"/>
                  </a:lnTo>
                  <a:lnTo>
                    <a:pt x="80" y="219"/>
                  </a:lnTo>
                  <a:lnTo>
                    <a:pt x="35" y="258"/>
                  </a:lnTo>
                  <a:lnTo>
                    <a:pt x="33" y="360"/>
                  </a:lnTo>
                  <a:lnTo>
                    <a:pt x="0" y="388"/>
                  </a:lnTo>
                  <a:lnTo>
                    <a:pt x="2" y="388"/>
                  </a:lnTo>
                  <a:lnTo>
                    <a:pt x="12" y="409"/>
                  </a:lnTo>
                  <a:lnTo>
                    <a:pt x="54" y="412"/>
                  </a:lnTo>
                  <a:lnTo>
                    <a:pt x="101" y="448"/>
                  </a:lnTo>
                  <a:lnTo>
                    <a:pt x="108" y="466"/>
                  </a:lnTo>
                  <a:lnTo>
                    <a:pt x="106" y="498"/>
                  </a:lnTo>
                  <a:lnTo>
                    <a:pt x="93" y="521"/>
                  </a:lnTo>
                  <a:lnTo>
                    <a:pt x="98" y="553"/>
                  </a:lnTo>
                  <a:lnTo>
                    <a:pt x="135" y="547"/>
                  </a:lnTo>
                  <a:lnTo>
                    <a:pt x="143" y="576"/>
                  </a:lnTo>
                  <a:lnTo>
                    <a:pt x="155" y="631"/>
                  </a:lnTo>
                  <a:lnTo>
                    <a:pt x="186" y="626"/>
                  </a:lnTo>
                  <a:lnTo>
                    <a:pt x="181" y="655"/>
                  </a:lnTo>
                  <a:lnTo>
                    <a:pt x="199" y="671"/>
                  </a:lnTo>
                  <a:lnTo>
                    <a:pt x="295" y="668"/>
                  </a:lnTo>
                  <a:lnTo>
                    <a:pt x="345" y="629"/>
                  </a:lnTo>
                  <a:lnTo>
                    <a:pt x="348" y="571"/>
                  </a:lnTo>
                  <a:lnTo>
                    <a:pt x="374" y="538"/>
                  </a:lnTo>
                  <a:lnTo>
                    <a:pt x="340" y="498"/>
                  </a:lnTo>
                  <a:lnTo>
                    <a:pt x="322" y="457"/>
                  </a:lnTo>
                  <a:lnTo>
                    <a:pt x="343" y="428"/>
                  </a:lnTo>
                  <a:lnTo>
                    <a:pt x="343" y="363"/>
                  </a:lnTo>
                  <a:lnTo>
                    <a:pt x="355" y="332"/>
                  </a:lnTo>
                  <a:lnTo>
                    <a:pt x="355" y="280"/>
                  </a:lnTo>
                  <a:lnTo>
                    <a:pt x="379" y="246"/>
                  </a:lnTo>
                  <a:lnTo>
                    <a:pt x="353" y="210"/>
                  </a:lnTo>
                  <a:lnTo>
                    <a:pt x="350" y="135"/>
                  </a:lnTo>
                  <a:lnTo>
                    <a:pt x="310" y="117"/>
                  </a:lnTo>
                  <a:lnTo>
                    <a:pt x="288" y="51"/>
                  </a:lnTo>
                  <a:lnTo>
                    <a:pt x="236" y="53"/>
                  </a:lnTo>
                  <a:lnTo>
                    <a:pt x="216" y="28"/>
                  </a:lnTo>
                  <a:lnTo>
                    <a:pt x="193" y="0"/>
                  </a:lnTo>
                  <a:close/>
                </a:path>
              </a:pathLst>
            </a:custGeom>
            <a:solidFill>
              <a:srgbClr val="B3A2C7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68</a:t>
              </a:r>
            </a:p>
          </xdr:txBody>
        </xdr:sp>
        <xdr:sp macro="" textlink="">
          <xdr:nvSpPr>
            <xdr:cNvPr id="93" name="FR-55">
              <a:hlinkClick r:id="rId85"/>
            </xdr:cNvPr>
            <xdr:cNvSpPr>
              <a:spLocks noChangeArrowheads="1"/>
            </xdr:cNvSpPr>
          </xdr:nvSpPr>
          <xdr:spPr bwMode="auto">
            <a:xfrm>
              <a:off x="6091369" y="1610662"/>
              <a:ext cx="475613" cy="910903"/>
            </a:xfrm>
            <a:custGeom>
              <a:avLst/>
              <a:gdLst>
                <a:gd name="T0" fmla="*/ 185 w 477"/>
                <a:gd name="T1" fmla="*/ 30 h 908"/>
                <a:gd name="T2" fmla="*/ 144 w 477"/>
                <a:gd name="T3" fmla="*/ 27 h 908"/>
                <a:gd name="T4" fmla="*/ 97 w 477"/>
                <a:gd name="T5" fmla="*/ 17 h 908"/>
                <a:gd name="T6" fmla="*/ 60 w 477"/>
                <a:gd name="T7" fmla="*/ 84 h 908"/>
                <a:gd name="T8" fmla="*/ 81 w 477"/>
                <a:gd name="T9" fmla="*/ 176 h 908"/>
                <a:gd name="T10" fmla="*/ 55 w 477"/>
                <a:gd name="T11" fmla="*/ 217 h 908"/>
                <a:gd name="T12" fmla="*/ 50 w 477"/>
                <a:gd name="T13" fmla="*/ 259 h 908"/>
                <a:gd name="T14" fmla="*/ 24 w 477"/>
                <a:gd name="T15" fmla="*/ 303 h 908"/>
                <a:gd name="T16" fmla="*/ 14 w 477"/>
                <a:gd name="T17" fmla="*/ 326 h 908"/>
                <a:gd name="T18" fmla="*/ 50 w 477"/>
                <a:gd name="T19" fmla="*/ 423 h 908"/>
                <a:gd name="T20" fmla="*/ 68 w 477"/>
                <a:gd name="T21" fmla="*/ 446 h 908"/>
                <a:gd name="T22" fmla="*/ 19 w 477"/>
                <a:gd name="T23" fmla="*/ 524 h 908"/>
                <a:gd name="T24" fmla="*/ 19 w 477"/>
                <a:gd name="T25" fmla="*/ 576 h 908"/>
                <a:gd name="T26" fmla="*/ 6 w 477"/>
                <a:gd name="T27" fmla="*/ 629 h 908"/>
                <a:gd name="T28" fmla="*/ 58 w 477"/>
                <a:gd name="T29" fmla="*/ 759 h 908"/>
                <a:gd name="T30" fmla="*/ 146 w 477"/>
                <a:gd name="T31" fmla="*/ 803 h 908"/>
                <a:gd name="T32" fmla="*/ 232 w 477"/>
                <a:gd name="T33" fmla="*/ 842 h 908"/>
                <a:gd name="T34" fmla="*/ 281 w 477"/>
                <a:gd name="T35" fmla="*/ 908 h 908"/>
                <a:gd name="T36" fmla="*/ 327 w 477"/>
                <a:gd name="T37" fmla="*/ 879 h 908"/>
                <a:gd name="T38" fmla="*/ 378 w 477"/>
                <a:gd name="T39" fmla="*/ 851 h 908"/>
                <a:gd name="T40" fmla="*/ 391 w 477"/>
                <a:gd name="T41" fmla="*/ 866 h 908"/>
                <a:gd name="T42" fmla="*/ 447 w 477"/>
                <a:gd name="T43" fmla="*/ 833 h 908"/>
                <a:gd name="T44" fmla="*/ 445 w 477"/>
                <a:gd name="T45" fmla="*/ 798 h 908"/>
                <a:gd name="T46" fmla="*/ 419 w 477"/>
                <a:gd name="T47" fmla="*/ 759 h 908"/>
                <a:gd name="T48" fmla="*/ 462 w 477"/>
                <a:gd name="T49" fmla="*/ 749 h 908"/>
                <a:gd name="T50" fmla="*/ 440 w 477"/>
                <a:gd name="T51" fmla="*/ 736 h 908"/>
                <a:gd name="T52" fmla="*/ 429 w 477"/>
                <a:gd name="T53" fmla="*/ 668 h 908"/>
                <a:gd name="T54" fmla="*/ 440 w 477"/>
                <a:gd name="T55" fmla="*/ 594 h 908"/>
                <a:gd name="T56" fmla="*/ 437 w 477"/>
                <a:gd name="T57" fmla="*/ 525 h 908"/>
                <a:gd name="T58" fmla="*/ 447 w 477"/>
                <a:gd name="T59" fmla="*/ 494 h 908"/>
                <a:gd name="T60" fmla="*/ 477 w 477"/>
                <a:gd name="T61" fmla="*/ 481 h 908"/>
                <a:gd name="T62" fmla="*/ 447 w 477"/>
                <a:gd name="T63" fmla="*/ 451 h 908"/>
                <a:gd name="T64" fmla="*/ 445 w 477"/>
                <a:gd name="T65" fmla="*/ 397 h 908"/>
                <a:gd name="T66" fmla="*/ 432 w 477"/>
                <a:gd name="T67" fmla="*/ 366 h 908"/>
                <a:gd name="T68" fmla="*/ 414 w 477"/>
                <a:gd name="T69" fmla="*/ 321 h 908"/>
                <a:gd name="T70" fmla="*/ 401 w 477"/>
                <a:gd name="T71" fmla="*/ 285 h 908"/>
                <a:gd name="T72" fmla="*/ 416 w 477"/>
                <a:gd name="T73" fmla="*/ 236 h 908"/>
                <a:gd name="T74" fmla="*/ 404 w 477"/>
                <a:gd name="T75" fmla="*/ 208 h 908"/>
                <a:gd name="T76" fmla="*/ 396 w 477"/>
                <a:gd name="T77" fmla="*/ 162 h 908"/>
                <a:gd name="T78" fmla="*/ 363 w 477"/>
                <a:gd name="T79" fmla="*/ 124 h 908"/>
                <a:gd name="T80" fmla="*/ 294 w 477"/>
                <a:gd name="T81" fmla="*/ 139 h 908"/>
                <a:gd name="T82" fmla="*/ 268 w 477"/>
                <a:gd name="T83" fmla="*/ 172 h 908"/>
                <a:gd name="T84" fmla="*/ 271 w 477"/>
                <a:gd name="T85" fmla="*/ 144 h 908"/>
                <a:gd name="T86" fmla="*/ 261 w 477"/>
                <a:gd name="T87" fmla="*/ 104 h 908"/>
                <a:gd name="T88" fmla="*/ 250 w 477"/>
                <a:gd name="T89" fmla="*/ 72 h 908"/>
                <a:gd name="T90" fmla="*/ 219 w 477"/>
                <a:gd name="T91" fmla="*/ 2 h 908"/>
                <a:gd name="T92" fmla="*/ 0 w 477"/>
                <a:gd name="T93" fmla="*/ 0 h 908"/>
                <a:gd name="T94" fmla="*/ 477 w 477"/>
                <a:gd name="T95" fmla="*/ 908 h 9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T92" t="T93" r="T94" b="T95"/>
              <a:pathLst>
                <a:path h="908" w="477">
                  <a:moveTo>
                    <a:pt x="204" y="0"/>
                  </a:moveTo>
                  <a:lnTo>
                    <a:pt x="185" y="30"/>
                  </a:lnTo>
                  <a:lnTo>
                    <a:pt x="162" y="45"/>
                  </a:lnTo>
                  <a:lnTo>
                    <a:pt x="144" y="27"/>
                  </a:lnTo>
                  <a:lnTo>
                    <a:pt x="105" y="27"/>
                  </a:lnTo>
                  <a:lnTo>
                    <a:pt x="97" y="17"/>
                  </a:lnTo>
                  <a:lnTo>
                    <a:pt x="71" y="66"/>
                  </a:lnTo>
                  <a:lnTo>
                    <a:pt x="60" y="84"/>
                  </a:lnTo>
                  <a:lnTo>
                    <a:pt x="92" y="124"/>
                  </a:lnTo>
                  <a:lnTo>
                    <a:pt x="81" y="176"/>
                  </a:lnTo>
                  <a:lnTo>
                    <a:pt x="52" y="199"/>
                  </a:lnTo>
                  <a:lnTo>
                    <a:pt x="55" y="217"/>
                  </a:lnTo>
                  <a:lnTo>
                    <a:pt x="65" y="243"/>
                  </a:lnTo>
                  <a:lnTo>
                    <a:pt x="50" y="259"/>
                  </a:lnTo>
                  <a:lnTo>
                    <a:pt x="19" y="274"/>
                  </a:lnTo>
                  <a:lnTo>
                    <a:pt x="24" y="303"/>
                  </a:lnTo>
                  <a:lnTo>
                    <a:pt x="37" y="306"/>
                  </a:lnTo>
                  <a:lnTo>
                    <a:pt x="14" y="326"/>
                  </a:lnTo>
                  <a:lnTo>
                    <a:pt x="32" y="366"/>
                  </a:lnTo>
                  <a:lnTo>
                    <a:pt x="50" y="423"/>
                  </a:lnTo>
                  <a:lnTo>
                    <a:pt x="27" y="449"/>
                  </a:lnTo>
                  <a:lnTo>
                    <a:pt x="68" y="446"/>
                  </a:lnTo>
                  <a:lnTo>
                    <a:pt x="47" y="511"/>
                  </a:lnTo>
                  <a:lnTo>
                    <a:pt x="19" y="524"/>
                  </a:lnTo>
                  <a:lnTo>
                    <a:pt x="3" y="564"/>
                  </a:lnTo>
                  <a:lnTo>
                    <a:pt x="19" y="576"/>
                  </a:lnTo>
                  <a:lnTo>
                    <a:pt x="0" y="608"/>
                  </a:lnTo>
                  <a:lnTo>
                    <a:pt x="6" y="629"/>
                  </a:lnTo>
                  <a:lnTo>
                    <a:pt x="55" y="668"/>
                  </a:lnTo>
                  <a:lnTo>
                    <a:pt x="58" y="759"/>
                  </a:lnTo>
                  <a:lnTo>
                    <a:pt x="112" y="767"/>
                  </a:lnTo>
                  <a:lnTo>
                    <a:pt x="146" y="803"/>
                  </a:lnTo>
                  <a:lnTo>
                    <a:pt x="209" y="834"/>
                  </a:lnTo>
                  <a:lnTo>
                    <a:pt x="232" y="842"/>
                  </a:lnTo>
                  <a:lnTo>
                    <a:pt x="287" y="902"/>
                  </a:lnTo>
                  <a:lnTo>
                    <a:pt x="281" y="908"/>
                  </a:lnTo>
                  <a:lnTo>
                    <a:pt x="327" y="902"/>
                  </a:lnTo>
                  <a:lnTo>
                    <a:pt x="327" y="879"/>
                  </a:lnTo>
                  <a:lnTo>
                    <a:pt x="378" y="869"/>
                  </a:lnTo>
                  <a:lnTo>
                    <a:pt x="378" y="851"/>
                  </a:lnTo>
                  <a:lnTo>
                    <a:pt x="391" y="851"/>
                  </a:lnTo>
                  <a:lnTo>
                    <a:pt x="391" y="866"/>
                  </a:lnTo>
                  <a:lnTo>
                    <a:pt x="432" y="854"/>
                  </a:lnTo>
                  <a:lnTo>
                    <a:pt x="447" y="833"/>
                  </a:lnTo>
                  <a:lnTo>
                    <a:pt x="445" y="834"/>
                  </a:lnTo>
                  <a:lnTo>
                    <a:pt x="445" y="798"/>
                  </a:lnTo>
                  <a:lnTo>
                    <a:pt x="419" y="775"/>
                  </a:lnTo>
                  <a:lnTo>
                    <a:pt x="419" y="759"/>
                  </a:lnTo>
                  <a:lnTo>
                    <a:pt x="440" y="749"/>
                  </a:lnTo>
                  <a:lnTo>
                    <a:pt x="462" y="749"/>
                  </a:lnTo>
                  <a:lnTo>
                    <a:pt x="455" y="736"/>
                  </a:lnTo>
                  <a:lnTo>
                    <a:pt x="440" y="736"/>
                  </a:lnTo>
                  <a:lnTo>
                    <a:pt x="429" y="714"/>
                  </a:lnTo>
                  <a:lnTo>
                    <a:pt x="429" y="668"/>
                  </a:lnTo>
                  <a:lnTo>
                    <a:pt x="419" y="639"/>
                  </a:lnTo>
                  <a:lnTo>
                    <a:pt x="440" y="594"/>
                  </a:lnTo>
                  <a:lnTo>
                    <a:pt x="457" y="545"/>
                  </a:lnTo>
                  <a:lnTo>
                    <a:pt x="437" y="525"/>
                  </a:lnTo>
                  <a:lnTo>
                    <a:pt x="434" y="512"/>
                  </a:lnTo>
                  <a:lnTo>
                    <a:pt x="447" y="494"/>
                  </a:lnTo>
                  <a:lnTo>
                    <a:pt x="477" y="494"/>
                  </a:lnTo>
                  <a:lnTo>
                    <a:pt x="477" y="481"/>
                  </a:lnTo>
                  <a:lnTo>
                    <a:pt x="452" y="469"/>
                  </a:lnTo>
                  <a:lnTo>
                    <a:pt x="447" y="451"/>
                  </a:lnTo>
                  <a:lnTo>
                    <a:pt x="472" y="423"/>
                  </a:lnTo>
                  <a:lnTo>
                    <a:pt x="445" y="397"/>
                  </a:lnTo>
                  <a:lnTo>
                    <a:pt x="455" y="376"/>
                  </a:lnTo>
                  <a:lnTo>
                    <a:pt x="432" y="366"/>
                  </a:lnTo>
                  <a:lnTo>
                    <a:pt x="416" y="354"/>
                  </a:lnTo>
                  <a:lnTo>
                    <a:pt x="414" y="321"/>
                  </a:lnTo>
                  <a:lnTo>
                    <a:pt x="411" y="300"/>
                  </a:lnTo>
                  <a:lnTo>
                    <a:pt x="401" y="285"/>
                  </a:lnTo>
                  <a:lnTo>
                    <a:pt x="404" y="251"/>
                  </a:lnTo>
                  <a:lnTo>
                    <a:pt x="416" y="236"/>
                  </a:lnTo>
                  <a:lnTo>
                    <a:pt x="416" y="219"/>
                  </a:lnTo>
                  <a:lnTo>
                    <a:pt x="404" y="208"/>
                  </a:lnTo>
                  <a:lnTo>
                    <a:pt x="404" y="185"/>
                  </a:lnTo>
                  <a:lnTo>
                    <a:pt x="396" y="162"/>
                  </a:lnTo>
                  <a:lnTo>
                    <a:pt x="386" y="142"/>
                  </a:lnTo>
                  <a:lnTo>
                    <a:pt x="363" y="124"/>
                  </a:lnTo>
                  <a:lnTo>
                    <a:pt x="320" y="137"/>
                  </a:lnTo>
                  <a:lnTo>
                    <a:pt x="294" y="139"/>
                  </a:lnTo>
                  <a:lnTo>
                    <a:pt x="281" y="162"/>
                  </a:lnTo>
                  <a:lnTo>
                    <a:pt x="268" y="172"/>
                  </a:lnTo>
                  <a:lnTo>
                    <a:pt x="266" y="162"/>
                  </a:lnTo>
                  <a:lnTo>
                    <a:pt x="271" y="144"/>
                  </a:lnTo>
                  <a:lnTo>
                    <a:pt x="276" y="129"/>
                  </a:lnTo>
                  <a:lnTo>
                    <a:pt x="261" y="104"/>
                  </a:lnTo>
                  <a:lnTo>
                    <a:pt x="262" y="72"/>
                  </a:lnTo>
                  <a:lnTo>
                    <a:pt x="250" y="72"/>
                  </a:lnTo>
                  <a:lnTo>
                    <a:pt x="240" y="23"/>
                  </a:lnTo>
                  <a:lnTo>
                    <a:pt x="219" y="2"/>
                  </a:lnTo>
                  <a:lnTo>
                    <a:pt x="204" y="0"/>
                  </a:lnTo>
                  <a:close/>
                </a:path>
              </a:pathLst>
            </a:custGeom>
            <a:solidFill>
              <a:srgbClr val="B3A2C7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55</a:t>
              </a:r>
            </a:p>
          </xdr:txBody>
        </xdr:sp>
        <xdr:sp macro="" textlink="">
          <xdr:nvSpPr>
            <xdr:cNvPr id="94" name="FR-57">
              <a:hlinkClick r:id="rId86"/>
            </xdr:cNvPr>
            <xdr:cNvSpPr>
              <a:spLocks noChangeArrowheads="1"/>
            </xdr:cNvSpPr>
          </xdr:nvSpPr>
          <xdr:spPr bwMode="auto">
            <a:xfrm>
              <a:off x="6578397" y="1661672"/>
              <a:ext cx="873226" cy="726901"/>
            </a:xfrm>
            <a:custGeom>
              <a:avLst/>
              <a:gdLst>
                <a:gd name="T0" fmla="*/ 116 w 874"/>
                <a:gd name="T1" fmla="*/ 3 h 723"/>
                <a:gd name="T2" fmla="*/ 77 w 874"/>
                <a:gd name="T3" fmla="*/ 42 h 723"/>
                <a:gd name="T4" fmla="*/ 17 w 874"/>
                <a:gd name="T5" fmla="*/ 26 h 723"/>
                <a:gd name="T6" fmla="*/ 13 w 874"/>
                <a:gd name="T7" fmla="*/ 65 h 723"/>
                <a:gd name="T8" fmla="*/ 33 w 874"/>
                <a:gd name="T9" fmla="*/ 157 h 723"/>
                <a:gd name="T10" fmla="*/ 61 w 874"/>
                <a:gd name="T11" fmla="*/ 208 h 723"/>
                <a:gd name="T12" fmla="*/ 64 w 874"/>
                <a:gd name="T13" fmla="*/ 267 h 723"/>
                <a:gd name="T14" fmla="*/ 54 w 874"/>
                <a:gd name="T15" fmla="*/ 315 h 723"/>
                <a:gd name="T16" fmla="*/ 23 w 874"/>
                <a:gd name="T17" fmla="*/ 348 h 723"/>
                <a:gd name="T18" fmla="*/ 74 w 874"/>
                <a:gd name="T19" fmla="*/ 423 h 723"/>
                <a:gd name="T20" fmla="*/ 135 w 874"/>
                <a:gd name="T21" fmla="*/ 450 h 723"/>
                <a:gd name="T22" fmla="*/ 237 w 874"/>
                <a:gd name="T23" fmla="*/ 515 h 723"/>
                <a:gd name="T24" fmla="*/ 283 w 874"/>
                <a:gd name="T25" fmla="*/ 550 h 723"/>
                <a:gd name="T26" fmla="*/ 408 w 874"/>
                <a:gd name="T27" fmla="*/ 614 h 723"/>
                <a:gd name="T28" fmla="*/ 447 w 874"/>
                <a:gd name="T29" fmla="*/ 627 h 723"/>
                <a:gd name="T30" fmla="*/ 541 w 874"/>
                <a:gd name="T31" fmla="*/ 655 h 723"/>
                <a:gd name="T32" fmla="*/ 622 w 874"/>
                <a:gd name="T33" fmla="*/ 713 h 723"/>
                <a:gd name="T34" fmla="*/ 700 w 874"/>
                <a:gd name="T35" fmla="*/ 677 h 723"/>
                <a:gd name="T36" fmla="*/ 695 w 874"/>
                <a:gd name="T37" fmla="*/ 601 h 723"/>
                <a:gd name="T38" fmla="*/ 723 w 874"/>
                <a:gd name="T39" fmla="*/ 525 h 723"/>
                <a:gd name="T40" fmla="*/ 609 w 874"/>
                <a:gd name="T41" fmla="*/ 515 h 723"/>
                <a:gd name="T42" fmla="*/ 596 w 874"/>
                <a:gd name="T43" fmla="*/ 476 h 723"/>
                <a:gd name="T44" fmla="*/ 536 w 874"/>
                <a:gd name="T45" fmla="*/ 442 h 723"/>
                <a:gd name="T46" fmla="*/ 570 w 874"/>
                <a:gd name="T47" fmla="*/ 398 h 723"/>
                <a:gd name="T48" fmla="*/ 606 w 874"/>
                <a:gd name="T49" fmla="*/ 312 h 723"/>
                <a:gd name="T50" fmla="*/ 645 w 874"/>
                <a:gd name="T51" fmla="*/ 364 h 723"/>
                <a:gd name="T52" fmla="*/ 721 w 874"/>
                <a:gd name="T53" fmla="*/ 398 h 723"/>
                <a:gd name="T54" fmla="*/ 778 w 874"/>
                <a:gd name="T55" fmla="*/ 380 h 723"/>
                <a:gd name="T56" fmla="*/ 830 w 874"/>
                <a:gd name="T57" fmla="*/ 403 h 723"/>
                <a:gd name="T58" fmla="*/ 851 w 874"/>
                <a:gd name="T59" fmla="*/ 346 h 723"/>
                <a:gd name="T60" fmla="*/ 869 w 874"/>
                <a:gd name="T61" fmla="*/ 308 h 723"/>
                <a:gd name="T62" fmla="*/ 799 w 874"/>
                <a:gd name="T63" fmla="*/ 250 h 723"/>
                <a:gd name="T64" fmla="*/ 718 w 874"/>
                <a:gd name="T65" fmla="*/ 227 h 723"/>
                <a:gd name="T66" fmla="*/ 593 w 874"/>
                <a:gd name="T67" fmla="*/ 263 h 723"/>
                <a:gd name="T68" fmla="*/ 541 w 874"/>
                <a:gd name="T69" fmla="*/ 213 h 723"/>
                <a:gd name="T70" fmla="*/ 538 w 874"/>
                <a:gd name="T71" fmla="*/ 212 h 723"/>
                <a:gd name="T72" fmla="*/ 537 w 874"/>
                <a:gd name="T73" fmla="*/ 211 h 723"/>
                <a:gd name="T74" fmla="*/ 497 w 874"/>
                <a:gd name="T75" fmla="*/ 196 h 723"/>
                <a:gd name="T76" fmla="*/ 457 w 874"/>
                <a:gd name="T77" fmla="*/ 243 h 723"/>
                <a:gd name="T78" fmla="*/ 387 w 874"/>
                <a:gd name="T79" fmla="*/ 198 h 723"/>
                <a:gd name="T80" fmla="*/ 372 w 874"/>
                <a:gd name="T81" fmla="*/ 157 h 723"/>
                <a:gd name="T82" fmla="*/ 332 w 874"/>
                <a:gd name="T83" fmla="*/ 78 h 723"/>
                <a:gd name="T84" fmla="*/ 252 w 874"/>
                <a:gd name="T85" fmla="*/ 26 h 723"/>
                <a:gd name="T86" fmla="*/ 218 w 874"/>
                <a:gd name="T87" fmla="*/ 32 h 723"/>
                <a:gd name="T88" fmla="*/ 155 w 874"/>
                <a:gd name="T89" fmla="*/ 0 h 723"/>
                <a:gd name="T90" fmla="*/ 0 w 874"/>
                <a:gd name="T91" fmla="*/ 0 h 723"/>
                <a:gd name="T92" fmla="*/ 874 w 874"/>
                <a:gd name="T93" fmla="*/ 723 h 7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T90" t="T91" r="T92" b="T93"/>
              <a:pathLst>
                <a:path h="723" w="874">
                  <a:moveTo>
                    <a:pt x="155" y="0"/>
                  </a:moveTo>
                  <a:lnTo>
                    <a:pt x="116" y="3"/>
                  </a:lnTo>
                  <a:lnTo>
                    <a:pt x="85" y="29"/>
                  </a:lnTo>
                  <a:lnTo>
                    <a:pt x="77" y="42"/>
                  </a:lnTo>
                  <a:lnTo>
                    <a:pt x="33" y="42"/>
                  </a:lnTo>
                  <a:lnTo>
                    <a:pt x="17" y="26"/>
                  </a:lnTo>
                  <a:lnTo>
                    <a:pt x="11" y="26"/>
                  </a:lnTo>
                  <a:cubicBezTo>
                    <a:pt x="12" y="49"/>
                    <a:pt x="15" y="55"/>
                    <a:pt x="13" y="65"/>
                  </a:cubicBezTo>
                  <a:lnTo>
                    <a:pt x="0" y="86"/>
                  </a:lnTo>
                  <a:lnTo>
                    <a:pt x="33" y="157"/>
                  </a:lnTo>
                  <a:lnTo>
                    <a:pt x="46" y="168"/>
                  </a:lnTo>
                  <a:lnTo>
                    <a:pt x="61" y="208"/>
                  </a:lnTo>
                  <a:lnTo>
                    <a:pt x="41" y="244"/>
                  </a:lnTo>
                  <a:lnTo>
                    <a:pt x="64" y="267"/>
                  </a:lnTo>
                  <a:lnTo>
                    <a:pt x="54" y="287"/>
                  </a:lnTo>
                  <a:lnTo>
                    <a:pt x="54" y="315"/>
                  </a:lnTo>
                  <a:lnTo>
                    <a:pt x="25" y="315"/>
                  </a:lnTo>
                  <a:lnTo>
                    <a:pt x="23" y="348"/>
                  </a:lnTo>
                  <a:lnTo>
                    <a:pt x="77" y="382"/>
                  </a:lnTo>
                  <a:lnTo>
                    <a:pt x="74" y="423"/>
                  </a:lnTo>
                  <a:lnTo>
                    <a:pt x="115" y="423"/>
                  </a:lnTo>
                  <a:lnTo>
                    <a:pt x="135" y="450"/>
                  </a:lnTo>
                  <a:lnTo>
                    <a:pt x="186" y="450"/>
                  </a:lnTo>
                  <a:lnTo>
                    <a:pt x="237" y="515"/>
                  </a:lnTo>
                  <a:lnTo>
                    <a:pt x="250" y="550"/>
                  </a:lnTo>
                  <a:lnTo>
                    <a:pt x="283" y="550"/>
                  </a:lnTo>
                  <a:lnTo>
                    <a:pt x="349" y="578"/>
                  </a:lnTo>
                  <a:lnTo>
                    <a:pt x="408" y="614"/>
                  </a:lnTo>
                  <a:lnTo>
                    <a:pt x="408" y="624"/>
                  </a:lnTo>
                  <a:lnTo>
                    <a:pt x="447" y="627"/>
                  </a:lnTo>
                  <a:lnTo>
                    <a:pt x="495" y="655"/>
                  </a:lnTo>
                  <a:lnTo>
                    <a:pt x="541" y="655"/>
                  </a:lnTo>
                  <a:lnTo>
                    <a:pt x="579" y="683"/>
                  </a:lnTo>
                  <a:lnTo>
                    <a:pt x="622" y="713"/>
                  </a:lnTo>
                  <a:lnTo>
                    <a:pt x="653" y="723"/>
                  </a:lnTo>
                  <a:lnTo>
                    <a:pt x="700" y="677"/>
                  </a:lnTo>
                  <a:lnTo>
                    <a:pt x="716" y="622"/>
                  </a:lnTo>
                  <a:lnTo>
                    <a:pt x="695" y="601"/>
                  </a:lnTo>
                  <a:lnTo>
                    <a:pt x="692" y="583"/>
                  </a:lnTo>
                  <a:lnTo>
                    <a:pt x="723" y="525"/>
                  </a:lnTo>
                  <a:lnTo>
                    <a:pt x="651" y="484"/>
                  </a:lnTo>
                  <a:lnTo>
                    <a:pt x="609" y="515"/>
                  </a:lnTo>
                  <a:lnTo>
                    <a:pt x="585" y="500"/>
                  </a:lnTo>
                  <a:lnTo>
                    <a:pt x="596" y="476"/>
                  </a:lnTo>
                  <a:lnTo>
                    <a:pt x="570" y="458"/>
                  </a:lnTo>
                  <a:lnTo>
                    <a:pt x="536" y="442"/>
                  </a:lnTo>
                  <a:lnTo>
                    <a:pt x="536" y="408"/>
                  </a:lnTo>
                  <a:lnTo>
                    <a:pt x="570" y="398"/>
                  </a:lnTo>
                  <a:lnTo>
                    <a:pt x="583" y="338"/>
                  </a:lnTo>
                  <a:lnTo>
                    <a:pt x="606" y="312"/>
                  </a:lnTo>
                  <a:lnTo>
                    <a:pt x="617" y="351"/>
                  </a:lnTo>
                  <a:lnTo>
                    <a:pt x="645" y="364"/>
                  </a:lnTo>
                  <a:lnTo>
                    <a:pt x="695" y="372"/>
                  </a:lnTo>
                  <a:lnTo>
                    <a:pt x="721" y="398"/>
                  </a:lnTo>
                  <a:lnTo>
                    <a:pt x="752" y="398"/>
                  </a:lnTo>
                  <a:lnTo>
                    <a:pt x="778" y="380"/>
                  </a:lnTo>
                  <a:lnTo>
                    <a:pt x="812" y="403"/>
                  </a:lnTo>
                  <a:lnTo>
                    <a:pt x="830" y="403"/>
                  </a:lnTo>
                  <a:lnTo>
                    <a:pt x="851" y="385"/>
                  </a:lnTo>
                  <a:lnTo>
                    <a:pt x="851" y="346"/>
                  </a:lnTo>
                  <a:lnTo>
                    <a:pt x="874" y="306"/>
                  </a:lnTo>
                  <a:lnTo>
                    <a:pt x="869" y="308"/>
                  </a:lnTo>
                  <a:lnTo>
                    <a:pt x="851" y="282"/>
                  </a:lnTo>
                  <a:lnTo>
                    <a:pt x="799" y="250"/>
                  </a:lnTo>
                  <a:lnTo>
                    <a:pt x="780" y="222"/>
                  </a:lnTo>
                  <a:lnTo>
                    <a:pt x="718" y="227"/>
                  </a:lnTo>
                  <a:lnTo>
                    <a:pt x="681" y="261"/>
                  </a:lnTo>
                  <a:lnTo>
                    <a:pt x="593" y="263"/>
                  </a:lnTo>
                  <a:lnTo>
                    <a:pt x="567" y="245"/>
                  </a:lnTo>
                  <a:cubicBezTo>
                    <a:pt x="565" y="242"/>
                    <a:pt x="552" y="219"/>
                    <a:pt x="541" y="213"/>
                  </a:cubicBezTo>
                  <a:cubicBezTo>
                    <a:pt x="540" y="213"/>
                    <a:pt x="540" y="212"/>
                    <a:pt x="539" y="212"/>
                  </a:cubicBezTo>
                  <a:lnTo>
                    <a:pt x="538" y="212"/>
                  </a:lnTo>
                  <a:lnTo>
                    <a:pt x="537" y="211"/>
                  </a:lnTo>
                  <a:cubicBezTo>
                    <a:pt x="536" y="211"/>
                    <a:pt x="536" y="211"/>
                    <a:pt x="535" y="211"/>
                  </a:cubicBezTo>
                  <a:cubicBezTo>
                    <a:pt x="523" y="211"/>
                    <a:pt x="509" y="196"/>
                    <a:pt x="497" y="196"/>
                  </a:cubicBezTo>
                  <a:lnTo>
                    <a:pt x="460" y="211"/>
                  </a:lnTo>
                  <a:lnTo>
                    <a:pt x="457" y="243"/>
                  </a:lnTo>
                  <a:lnTo>
                    <a:pt x="413" y="248"/>
                  </a:lnTo>
                  <a:lnTo>
                    <a:pt x="387" y="198"/>
                  </a:lnTo>
                  <a:lnTo>
                    <a:pt x="372" y="193"/>
                  </a:lnTo>
                  <a:lnTo>
                    <a:pt x="372" y="157"/>
                  </a:lnTo>
                  <a:lnTo>
                    <a:pt x="335" y="141"/>
                  </a:lnTo>
                  <a:lnTo>
                    <a:pt x="332" y="78"/>
                  </a:lnTo>
                  <a:lnTo>
                    <a:pt x="306" y="53"/>
                  </a:lnTo>
                  <a:lnTo>
                    <a:pt x="252" y="26"/>
                  </a:lnTo>
                  <a:lnTo>
                    <a:pt x="226" y="26"/>
                  </a:lnTo>
                  <a:lnTo>
                    <a:pt x="218" y="32"/>
                  </a:lnTo>
                  <a:lnTo>
                    <a:pt x="192" y="32"/>
                  </a:lnTo>
                  <a:lnTo>
                    <a:pt x="155" y="0"/>
                  </a:lnTo>
                  <a:close/>
                </a:path>
              </a:pathLst>
            </a:custGeom>
            <a:solidFill>
              <a:srgbClr val="FFFF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57</a:t>
              </a:r>
            </a:p>
          </xdr:txBody>
        </xdr:sp>
        <xdr:sp macro="" textlink="">
          <xdr:nvSpPr>
            <xdr:cNvPr id="95" name="FR-88">
              <a:hlinkClick r:id="rId87"/>
            </xdr:cNvPr>
            <xdr:cNvSpPr>
              <a:spLocks noChangeArrowheads="1"/>
            </xdr:cNvSpPr>
          </xdr:nvSpPr>
          <xdr:spPr bwMode="auto">
            <a:xfrm>
              <a:off x="6355810" y="2406791"/>
              <a:ext cx="909373" cy="531967"/>
            </a:xfrm>
            <a:custGeom>
              <a:avLst/>
              <a:gdLst>
                <a:gd name="T0" fmla="*/ 831 w 911"/>
                <a:gd name="T1" fmla="*/ 6 h 529"/>
                <a:gd name="T2" fmla="*/ 770 w 911"/>
                <a:gd name="T3" fmla="*/ 47 h 529"/>
                <a:gd name="T4" fmla="*/ 703 w 911"/>
                <a:gd name="T5" fmla="*/ 82 h 529"/>
                <a:gd name="T6" fmla="*/ 660 w 911"/>
                <a:gd name="T7" fmla="*/ 72 h 529"/>
                <a:gd name="T8" fmla="*/ 619 w 911"/>
                <a:gd name="T9" fmla="*/ 36 h 529"/>
                <a:gd name="T10" fmla="*/ 596 w 911"/>
                <a:gd name="T11" fmla="*/ 80 h 529"/>
                <a:gd name="T12" fmla="*/ 553 w 911"/>
                <a:gd name="T13" fmla="*/ 85 h 529"/>
                <a:gd name="T14" fmla="*/ 492 w 911"/>
                <a:gd name="T15" fmla="*/ 92 h 529"/>
                <a:gd name="T16" fmla="*/ 443 w 911"/>
                <a:gd name="T17" fmla="*/ 85 h 529"/>
                <a:gd name="T18" fmla="*/ 390 w 911"/>
                <a:gd name="T19" fmla="*/ 97 h 529"/>
                <a:gd name="T20" fmla="*/ 288 w 911"/>
                <a:gd name="T21" fmla="*/ 136 h 529"/>
                <a:gd name="T22" fmla="*/ 242 w 911"/>
                <a:gd name="T23" fmla="*/ 108 h 529"/>
                <a:gd name="T24" fmla="*/ 262 w 911"/>
                <a:gd name="T25" fmla="*/ 82 h 529"/>
                <a:gd name="T26" fmla="*/ 244 w 911"/>
                <a:gd name="T27" fmla="*/ 36 h 529"/>
                <a:gd name="T28" fmla="*/ 183 w 911"/>
                <a:gd name="T29" fmla="*/ 41 h 529"/>
                <a:gd name="T30" fmla="*/ 127 w 911"/>
                <a:gd name="T31" fmla="*/ 74 h 529"/>
                <a:gd name="T32" fmla="*/ 114 w 911"/>
                <a:gd name="T33" fmla="*/ 59 h 529"/>
                <a:gd name="T34" fmla="*/ 63 w 911"/>
                <a:gd name="T35" fmla="*/ 87 h 529"/>
                <a:gd name="T36" fmla="*/ 17 w 911"/>
                <a:gd name="T37" fmla="*/ 116 h 529"/>
                <a:gd name="T38" fmla="*/ 18 w 911"/>
                <a:gd name="T39" fmla="*/ 159 h 529"/>
                <a:gd name="T40" fmla="*/ 96 w 911"/>
                <a:gd name="T41" fmla="*/ 212 h 529"/>
                <a:gd name="T42" fmla="*/ 135 w 911"/>
                <a:gd name="T43" fmla="*/ 246 h 529"/>
                <a:gd name="T44" fmla="*/ 176 w 911"/>
                <a:gd name="T45" fmla="*/ 274 h 529"/>
                <a:gd name="T46" fmla="*/ 138 w 911"/>
                <a:gd name="T47" fmla="*/ 360 h 529"/>
                <a:gd name="T48" fmla="*/ 211 w 911"/>
                <a:gd name="T49" fmla="*/ 451 h 529"/>
                <a:gd name="T50" fmla="*/ 263 w 911"/>
                <a:gd name="T51" fmla="*/ 459 h 529"/>
                <a:gd name="T52" fmla="*/ 271 w 911"/>
                <a:gd name="T53" fmla="*/ 433 h 529"/>
                <a:gd name="T54" fmla="*/ 301 w 911"/>
                <a:gd name="T55" fmla="*/ 446 h 529"/>
                <a:gd name="T56" fmla="*/ 336 w 911"/>
                <a:gd name="T57" fmla="*/ 402 h 529"/>
                <a:gd name="T58" fmla="*/ 398 w 911"/>
                <a:gd name="T59" fmla="*/ 404 h 529"/>
                <a:gd name="T60" fmla="*/ 429 w 911"/>
                <a:gd name="T61" fmla="*/ 459 h 529"/>
                <a:gd name="T62" fmla="*/ 473 w 911"/>
                <a:gd name="T63" fmla="*/ 438 h 529"/>
                <a:gd name="T64" fmla="*/ 567 w 911"/>
                <a:gd name="T65" fmla="*/ 482 h 529"/>
                <a:gd name="T66" fmla="*/ 601 w 911"/>
                <a:gd name="T67" fmla="*/ 469 h 529"/>
                <a:gd name="T68" fmla="*/ 625 w 911"/>
                <a:gd name="T69" fmla="*/ 444 h 529"/>
                <a:gd name="T70" fmla="*/ 671 w 911"/>
                <a:gd name="T71" fmla="*/ 485 h 529"/>
                <a:gd name="T72" fmla="*/ 786 w 911"/>
                <a:gd name="T73" fmla="*/ 501 h 529"/>
                <a:gd name="T74" fmla="*/ 833 w 911"/>
                <a:gd name="T75" fmla="*/ 360 h 529"/>
                <a:gd name="T76" fmla="*/ 851 w 911"/>
                <a:gd name="T77" fmla="*/ 261 h 529"/>
                <a:gd name="T78" fmla="*/ 911 w 911"/>
                <a:gd name="T79" fmla="*/ 134 h 529"/>
                <a:gd name="T80" fmla="*/ 851 w 911"/>
                <a:gd name="T81" fmla="*/ 50 h 529"/>
                <a:gd name="T82" fmla="*/ 858 w 911"/>
                <a:gd name="T83" fmla="*/ 0 h 529"/>
                <a:gd name="T84" fmla="*/ 0 w 911"/>
                <a:gd name="T85" fmla="*/ 0 h 529"/>
                <a:gd name="T86" fmla="*/ 911 w 911"/>
                <a:gd name="T87" fmla="*/ 529 h 5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T84" t="T85" r="T86" b="T87"/>
              <a:pathLst>
                <a:path h="529" w="911">
                  <a:moveTo>
                    <a:pt x="858" y="0"/>
                  </a:moveTo>
                  <a:lnTo>
                    <a:pt x="831" y="6"/>
                  </a:lnTo>
                  <a:lnTo>
                    <a:pt x="791" y="21"/>
                  </a:lnTo>
                  <a:lnTo>
                    <a:pt x="770" y="47"/>
                  </a:lnTo>
                  <a:lnTo>
                    <a:pt x="747" y="62"/>
                  </a:lnTo>
                  <a:lnTo>
                    <a:pt x="703" y="82"/>
                  </a:lnTo>
                  <a:lnTo>
                    <a:pt x="691" y="80"/>
                  </a:lnTo>
                  <a:lnTo>
                    <a:pt x="660" y="72"/>
                  </a:lnTo>
                  <a:lnTo>
                    <a:pt x="630" y="69"/>
                  </a:lnTo>
                  <a:lnTo>
                    <a:pt x="619" y="36"/>
                  </a:lnTo>
                  <a:lnTo>
                    <a:pt x="599" y="44"/>
                  </a:lnTo>
                  <a:lnTo>
                    <a:pt x="596" y="80"/>
                  </a:lnTo>
                  <a:lnTo>
                    <a:pt x="581" y="64"/>
                  </a:lnTo>
                  <a:lnTo>
                    <a:pt x="553" y="85"/>
                  </a:lnTo>
                  <a:lnTo>
                    <a:pt x="525" y="95"/>
                  </a:lnTo>
                  <a:lnTo>
                    <a:pt x="492" y="92"/>
                  </a:lnTo>
                  <a:lnTo>
                    <a:pt x="469" y="100"/>
                  </a:lnTo>
                  <a:lnTo>
                    <a:pt x="443" y="85"/>
                  </a:lnTo>
                  <a:lnTo>
                    <a:pt x="428" y="97"/>
                  </a:lnTo>
                  <a:lnTo>
                    <a:pt x="390" y="97"/>
                  </a:lnTo>
                  <a:lnTo>
                    <a:pt x="372" y="131"/>
                  </a:lnTo>
                  <a:lnTo>
                    <a:pt x="288" y="136"/>
                  </a:lnTo>
                  <a:lnTo>
                    <a:pt x="270" y="113"/>
                  </a:lnTo>
                  <a:lnTo>
                    <a:pt x="242" y="108"/>
                  </a:lnTo>
                  <a:lnTo>
                    <a:pt x="244" y="95"/>
                  </a:lnTo>
                  <a:lnTo>
                    <a:pt x="262" y="82"/>
                  </a:lnTo>
                  <a:lnTo>
                    <a:pt x="247" y="77"/>
                  </a:lnTo>
                  <a:lnTo>
                    <a:pt x="244" y="36"/>
                  </a:lnTo>
                  <a:lnTo>
                    <a:pt x="206" y="34"/>
                  </a:lnTo>
                  <a:lnTo>
                    <a:pt x="183" y="41"/>
                  </a:lnTo>
                  <a:lnTo>
                    <a:pt x="168" y="62"/>
                  </a:lnTo>
                  <a:lnTo>
                    <a:pt x="127" y="74"/>
                  </a:lnTo>
                  <a:lnTo>
                    <a:pt x="127" y="59"/>
                  </a:lnTo>
                  <a:lnTo>
                    <a:pt x="114" y="59"/>
                  </a:lnTo>
                  <a:lnTo>
                    <a:pt x="114" y="77"/>
                  </a:lnTo>
                  <a:lnTo>
                    <a:pt x="63" y="87"/>
                  </a:lnTo>
                  <a:lnTo>
                    <a:pt x="63" y="110"/>
                  </a:lnTo>
                  <a:lnTo>
                    <a:pt x="17" y="116"/>
                  </a:lnTo>
                  <a:lnTo>
                    <a:pt x="0" y="134"/>
                  </a:lnTo>
                  <a:lnTo>
                    <a:pt x="18" y="159"/>
                  </a:lnTo>
                  <a:lnTo>
                    <a:pt x="59" y="162"/>
                  </a:lnTo>
                  <a:lnTo>
                    <a:pt x="96" y="212"/>
                  </a:lnTo>
                  <a:lnTo>
                    <a:pt x="127" y="212"/>
                  </a:lnTo>
                  <a:lnTo>
                    <a:pt x="135" y="246"/>
                  </a:lnTo>
                  <a:lnTo>
                    <a:pt x="169" y="251"/>
                  </a:lnTo>
                  <a:lnTo>
                    <a:pt x="176" y="274"/>
                  </a:lnTo>
                  <a:lnTo>
                    <a:pt x="153" y="290"/>
                  </a:lnTo>
                  <a:lnTo>
                    <a:pt x="138" y="360"/>
                  </a:lnTo>
                  <a:lnTo>
                    <a:pt x="211" y="397"/>
                  </a:lnTo>
                  <a:lnTo>
                    <a:pt x="211" y="451"/>
                  </a:lnTo>
                  <a:lnTo>
                    <a:pt x="239" y="441"/>
                  </a:lnTo>
                  <a:lnTo>
                    <a:pt x="263" y="459"/>
                  </a:lnTo>
                  <a:lnTo>
                    <a:pt x="281" y="449"/>
                  </a:lnTo>
                  <a:lnTo>
                    <a:pt x="271" y="433"/>
                  </a:lnTo>
                  <a:lnTo>
                    <a:pt x="283" y="425"/>
                  </a:lnTo>
                  <a:lnTo>
                    <a:pt x="301" y="446"/>
                  </a:lnTo>
                  <a:lnTo>
                    <a:pt x="328" y="428"/>
                  </a:lnTo>
                  <a:lnTo>
                    <a:pt x="336" y="402"/>
                  </a:lnTo>
                  <a:lnTo>
                    <a:pt x="385" y="394"/>
                  </a:lnTo>
                  <a:lnTo>
                    <a:pt x="398" y="404"/>
                  </a:lnTo>
                  <a:lnTo>
                    <a:pt x="396" y="433"/>
                  </a:lnTo>
                  <a:lnTo>
                    <a:pt x="429" y="459"/>
                  </a:lnTo>
                  <a:lnTo>
                    <a:pt x="450" y="457"/>
                  </a:lnTo>
                  <a:lnTo>
                    <a:pt x="473" y="438"/>
                  </a:lnTo>
                  <a:lnTo>
                    <a:pt x="528" y="438"/>
                  </a:lnTo>
                  <a:lnTo>
                    <a:pt x="567" y="482"/>
                  </a:lnTo>
                  <a:lnTo>
                    <a:pt x="580" y="482"/>
                  </a:lnTo>
                  <a:lnTo>
                    <a:pt x="601" y="469"/>
                  </a:lnTo>
                  <a:lnTo>
                    <a:pt x="604" y="454"/>
                  </a:lnTo>
                  <a:lnTo>
                    <a:pt x="625" y="444"/>
                  </a:lnTo>
                  <a:lnTo>
                    <a:pt x="648" y="459"/>
                  </a:lnTo>
                  <a:lnTo>
                    <a:pt x="671" y="485"/>
                  </a:lnTo>
                  <a:lnTo>
                    <a:pt x="753" y="529"/>
                  </a:lnTo>
                  <a:lnTo>
                    <a:pt x="786" y="501"/>
                  </a:lnTo>
                  <a:lnTo>
                    <a:pt x="788" y="399"/>
                  </a:lnTo>
                  <a:lnTo>
                    <a:pt x="833" y="360"/>
                  </a:lnTo>
                  <a:lnTo>
                    <a:pt x="859" y="300"/>
                  </a:lnTo>
                  <a:lnTo>
                    <a:pt x="851" y="261"/>
                  </a:lnTo>
                  <a:lnTo>
                    <a:pt x="882" y="199"/>
                  </a:lnTo>
                  <a:lnTo>
                    <a:pt x="911" y="134"/>
                  </a:lnTo>
                  <a:lnTo>
                    <a:pt x="861" y="121"/>
                  </a:lnTo>
                  <a:lnTo>
                    <a:pt x="851" y="50"/>
                  </a:lnTo>
                  <a:lnTo>
                    <a:pt x="861" y="3"/>
                  </a:lnTo>
                  <a:lnTo>
                    <a:pt x="858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88</a:t>
              </a:r>
            </a:p>
          </xdr:txBody>
        </xdr:sp>
        <xdr:sp macro="" textlink="">
          <xdr:nvSpPr>
            <xdr:cNvPr id="96" name="FR-91">
              <a:hlinkClick r:id="rId88"/>
            </xdr:cNvPr>
            <xdr:cNvSpPr>
              <a:spLocks noChangeArrowheads="1"/>
            </xdr:cNvSpPr>
          </xdr:nvSpPr>
          <xdr:spPr bwMode="auto">
            <a:xfrm>
              <a:off x="4597944" y="2279265"/>
              <a:ext cx="321515" cy="366183"/>
            </a:xfrm>
            <a:custGeom>
              <a:avLst/>
              <a:gdLst>
                <a:gd name="T0" fmla="*/ 152 w 323"/>
                <a:gd name="T1" fmla="*/ 0 h 364"/>
                <a:gd name="T2" fmla="*/ 129 w 323"/>
                <a:gd name="T3" fmla="*/ 10 h 364"/>
                <a:gd name="T4" fmla="*/ 104 w 323"/>
                <a:gd name="T5" fmla="*/ 20 h 364"/>
                <a:gd name="T6" fmla="*/ 99 w 323"/>
                <a:gd name="T7" fmla="*/ 49 h 364"/>
                <a:gd name="T8" fmla="*/ 60 w 323"/>
                <a:gd name="T9" fmla="*/ 66 h 364"/>
                <a:gd name="T10" fmla="*/ 55 w 323"/>
                <a:gd name="T11" fmla="*/ 94 h 364"/>
                <a:gd name="T12" fmla="*/ 73 w 323"/>
                <a:gd name="T13" fmla="*/ 125 h 364"/>
                <a:gd name="T14" fmla="*/ 47 w 323"/>
                <a:gd name="T15" fmla="*/ 161 h 364"/>
                <a:gd name="T16" fmla="*/ 9 w 323"/>
                <a:gd name="T17" fmla="*/ 161 h 364"/>
                <a:gd name="T18" fmla="*/ 24 w 323"/>
                <a:gd name="T19" fmla="*/ 184 h 364"/>
                <a:gd name="T20" fmla="*/ 6 w 323"/>
                <a:gd name="T21" fmla="*/ 204 h 364"/>
                <a:gd name="T22" fmla="*/ 0 w 323"/>
                <a:gd name="T23" fmla="*/ 245 h 364"/>
                <a:gd name="T24" fmla="*/ 13 w 323"/>
                <a:gd name="T25" fmla="*/ 248 h 364"/>
                <a:gd name="T26" fmla="*/ 18 w 323"/>
                <a:gd name="T27" fmla="*/ 281 h 364"/>
                <a:gd name="T28" fmla="*/ 23 w 323"/>
                <a:gd name="T29" fmla="*/ 289 h 364"/>
                <a:gd name="T30" fmla="*/ 29 w 323"/>
                <a:gd name="T31" fmla="*/ 359 h 364"/>
                <a:gd name="T32" fmla="*/ 112 w 323"/>
                <a:gd name="T33" fmla="*/ 352 h 364"/>
                <a:gd name="T34" fmla="*/ 146 w 323"/>
                <a:gd name="T35" fmla="*/ 321 h 364"/>
                <a:gd name="T36" fmla="*/ 174 w 323"/>
                <a:gd name="T37" fmla="*/ 344 h 364"/>
                <a:gd name="T38" fmla="*/ 244 w 323"/>
                <a:gd name="T39" fmla="*/ 349 h 364"/>
                <a:gd name="T40" fmla="*/ 254 w 323"/>
                <a:gd name="T41" fmla="*/ 364 h 364"/>
                <a:gd name="T42" fmla="*/ 254 w 323"/>
                <a:gd name="T43" fmla="*/ 311 h 364"/>
                <a:gd name="T44" fmla="*/ 313 w 323"/>
                <a:gd name="T45" fmla="*/ 273 h 364"/>
                <a:gd name="T46" fmla="*/ 295 w 323"/>
                <a:gd name="T47" fmla="*/ 250 h 364"/>
                <a:gd name="T48" fmla="*/ 303 w 323"/>
                <a:gd name="T49" fmla="*/ 181 h 364"/>
                <a:gd name="T50" fmla="*/ 313 w 323"/>
                <a:gd name="T51" fmla="*/ 166 h 364"/>
                <a:gd name="T52" fmla="*/ 300 w 323"/>
                <a:gd name="T53" fmla="*/ 97 h 364"/>
                <a:gd name="T54" fmla="*/ 323 w 323"/>
                <a:gd name="T55" fmla="*/ 79 h 364"/>
                <a:gd name="T56" fmla="*/ 319 w 323"/>
                <a:gd name="T57" fmla="*/ 46 h 364"/>
                <a:gd name="T58" fmla="*/ 290 w 323"/>
                <a:gd name="T59" fmla="*/ 33 h 364"/>
                <a:gd name="T60" fmla="*/ 241 w 323"/>
                <a:gd name="T61" fmla="*/ 33 h 364"/>
                <a:gd name="T62" fmla="*/ 214 w 323"/>
                <a:gd name="T63" fmla="*/ 18 h 364"/>
                <a:gd name="T64" fmla="*/ 193 w 323"/>
                <a:gd name="T65" fmla="*/ 28 h 364"/>
                <a:gd name="T66" fmla="*/ 152 w 323"/>
                <a:gd name="T67" fmla="*/ 0 h 364"/>
                <a:gd name="T68" fmla="*/ 0 w 323"/>
                <a:gd name="T69" fmla="*/ 0 h 364"/>
                <a:gd name="T70" fmla="*/ 323 w 323"/>
                <a:gd name="T71" fmla="*/ 364 h 3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T68" t="T69" r="T70" b="T71"/>
              <a:pathLst>
                <a:path h="364" w="323">
                  <a:moveTo>
                    <a:pt x="152" y="0"/>
                  </a:moveTo>
                  <a:lnTo>
                    <a:pt x="129" y="10"/>
                  </a:lnTo>
                  <a:lnTo>
                    <a:pt x="104" y="20"/>
                  </a:lnTo>
                  <a:lnTo>
                    <a:pt x="99" y="49"/>
                  </a:lnTo>
                  <a:lnTo>
                    <a:pt x="60" y="66"/>
                  </a:lnTo>
                  <a:lnTo>
                    <a:pt x="55" y="94"/>
                  </a:lnTo>
                  <a:lnTo>
                    <a:pt x="73" y="125"/>
                  </a:lnTo>
                  <a:lnTo>
                    <a:pt x="47" y="161"/>
                  </a:lnTo>
                  <a:lnTo>
                    <a:pt x="9" y="161"/>
                  </a:lnTo>
                  <a:lnTo>
                    <a:pt x="24" y="184"/>
                  </a:lnTo>
                  <a:lnTo>
                    <a:pt x="6" y="204"/>
                  </a:lnTo>
                  <a:lnTo>
                    <a:pt x="0" y="245"/>
                  </a:lnTo>
                  <a:lnTo>
                    <a:pt x="13" y="248"/>
                  </a:lnTo>
                  <a:lnTo>
                    <a:pt x="18" y="281"/>
                  </a:lnTo>
                  <a:lnTo>
                    <a:pt x="23" y="289"/>
                  </a:lnTo>
                  <a:lnTo>
                    <a:pt x="29" y="359"/>
                  </a:lnTo>
                  <a:lnTo>
                    <a:pt x="112" y="352"/>
                  </a:lnTo>
                  <a:lnTo>
                    <a:pt x="146" y="321"/>
                  </a:lnTo>
                  <a:lnTo>
                    <a:pt x="174" y="344"/>
                  </a:lnTo>
                  <a:lnTo>
                    <a:pt x="244" y="349"/>
                  </a:lnTo>
                  <a:lnTo>
                    <a:pt x="254" y="364"/>
                  </a:lnTo>
                  <a:lnTo>
                    <a:pt x="254" y="311"/>
                  </a:lnTo>
                  <a:lnTo>
                    <a:pt x="313" y="273"/>
                  </a:lnTo>
                  <a:lnTo>
                    <a:pt x="295" y="250"/>
                  </a:lnTo>
                  <a:lnTo>
                    <a:pt x="303" y="181"/>
                  </a:lnTo>
                  <a:lnTo>
                    <a:pt x="313" y="166"/>
                  </a:lnTo>
                  <a:lnTo>
                    <a:pt x="300" y="97"/>
                  </a:lnTo>
                  <a:lnTo>
                    <a:pt x="323" y="79"/>
                  </a:lnTo>
                  <a:lnTo>
                    <a:pt x="319" y="46"/>
                  </a:lnTo>
                  <a:lnTo>
                    <a:pt x="290" y="33"/>
                  </a:lnTo>
                  <a:lnTo>
                    <a:pt x="241" y="33"/>
                  </a:lnTo>
                  <a:lnTo>
                    <a:pt x="214" y="18"/>
                  </a:lnTo>
                  <a:lnTo>
                    <a:pt x="193" y="28"/>
                  </a:lnTo>
                  <a:lnTo>
                    <a:pt x="152" y="0"/>
                  </a:lnTo>
                  <a:close/>
                </a:path>
              </a:pathLst>
            </a:custGeom>
            <a:solidFill>
              <a:srgbClr val="604A7B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91</a:t>
              </a:r>
            </a:p>
          </xdr:txBody>
        </xdr:sp>
        <xdr:sp macro="" textlink="">
          <xdr:nvSpPr>
            <xdr:cNvPr id="97" name="FR-78">
              <a:hlinkClick r:id="rId89"/>
            </xdr:cNvPr>
            <xdr:cNvSpPr>
              <a:spLocks noChangeArrowheads="1"/>
            </xdr:cNvSpPr>
          </xdr:nvSpPr>
          <xdr:spPr bwMode="auto">
            <a:xfrm>
              <a:off x="4363942" y="2033321"/>
              <a:ext cx="390003" cy="491888"/>
            </a:xfrm>
            <a:custGeom>
              <a:avLst/>
              <a:gdLst>
                <a:gd name="T0" fmla="*/ 84 w 392"/>
                <a:gd name="T1" fmla="*/ 0 h 489"/>
                <a:gd name="T2" fmla="*/ 84 w 392"/>
                <a:gd name="T3" fmla="*/ 2 h 489"/>
                <a:gd name="T4" fmla="*/ 11 w 392"/>
                <a:gd name="T5" fmla="*/ 23 h 489"/>
                <a:gd name="T6" fmla="*/ 0 w 392"/>
                <a:gd name="T7" fmla="*/ 36 h 489"/>
                <a:gd name="T8" fmla="*/ 14 w 392"/>
                <a:gd name="T9" fmla="*/ 57 h 489"/>
                <a:gd name="T10" fmla="*/ 14 w 392"/>
                <a:gd name="T11" fmla="*/ 78 h 489"/>
                <a:gd name="T12" fmla="*/ 37 w 392"/>
                <a:gd name="T13" fmla="*/ 83 h 489"/>
                <a:gd name="T14" fmla="*/ 24 w 392"/>
                <a:gd name="T15" fmla="*/ 96 h 489"/>
                <a:gd name="T16" fmla="*/ 25 w 392"/>
                <a:gd name="T17" fmla="*/ 108 h 489"/>
                <a:gd name="T18" fmla="*/ 26 w 392"/>
                <a:gd name="T19" fmla="*/ 106 h 489"/>
                <a:gd name="T20" fmla="*/ 52 w 392"/>
                <a:gd name="T21" fmla="*/ 132 h 489"/>
                <a:gd name="T22" fmla="*/ 60 w 392"/>
                <a:gd name="T23" fmla="*/ 163 h 489"/>
                <a:gd name="T24" fmla="*/ 81 w 392"/>
                <a:gd name="T25" fmla="*/ 184 h 489"/>
                <a:gd name="T26" fmla="*/ 71 w 392"/>
                <a:gd name="T27" fmla="*/ 213 h 489"/>
                <a:gd name="T28" fmla="*/ 71 w 392"/>
                <a:gd name="T29" fmla="*/ 239 h 489"/>
                <a:gd name="T30" fmla="*/ 89 w 392"/>
                <a:gd name="T31" fmla="*/ 260 h 489"/>
                <a:gd name="T32" fmla="*/ 71 w 392"/>
                <a:gd name="T33" fmla="*/ 291 h 489"/>
                <a:gd name="T34" fmla="*/ 89 w 392"/>
                <a:gd name="T35" fmla="*/ 335 h 489"/>
                <a:gd name="T36" fmla="*/ 125 w 392"/>
                <a:gd name="T37" fmla="*/ 361 h 489"/>
                <a:gd name="T38" fmla="*/ 131 w 392"/>
                <a:gd name="T39" fmla="*/ 390 h 489"/>
                <a:gd name="T40" fmla="*/ 162 w 392"/>
                <a:gd name="T41" fmla="*/ 395 h 489"/>
                <a:gd name="T42" fmla="*/ 169 w 392"/>
                <a:gd name="T43" fmla="*/ 453 h 489"/>
                <a:gd name="T44" fmla="*/ 193 w 392"/>
                <a:gd name="T45" fmla="*/ 481 h 489"/>
                <a:gd name="T46" fmla="*/ 235 w 392"/>
                <a:gd name="T47" fmla="*/ 489 h 489"/>
                <a:gd name="T48" fmla="*/ 241 w 392"/>
                <a:gd name="T49" fmla="*/ 448 h 489"/>
                <a:gd name="T50" fmla="*/ 259 w 392"/>
                <a:gd name="T51" fmla="*/ 428 h 489"/>
                <a:gd name="T52" fmla="*/ 244 w 392"/>
                <a:gd name="T53" fmla="*/ 405 h 489"/>
                <a:gd name="T54" fmla="*/ 282 w 392"/>
                <a:gd name="T55" fmla="*/ 405 h 489"/>
                <a:gd name="T56" fmla="*/ 308 w 392"/>
                <a:gd name="T57" fmla="*/ 369 h 489"/>
                <a:gd name="T58" fmla="*/ 290 w 392"/>
                <a:gd name="T59" fmla="*/ 338 h 489"/>
                <a:gd name="T60" fmla="*/ 295 w 392"/>
                <a:gd name="T61" fmla="*/ 310 h 489"/>
                <a:gd name="T62" fmla="*/ 334 w 392"/>
                <a:gd name="T63" fmla="*/ 293 h 489"/>
                <a:gd name="T64" fmla="*/ 339 w 392"/>
                <a:gd name="T65" fmla="*/ 264 h 489"/>
                <a:gd name="T66" fmla="*/ 364 w 392"/>
                <a:gd name="T67" fmla="*/ 254 h 489"/>
                <a:gd name="T68" fmla="*/ 387 w 392"/>
                <a:gd name="T69" fmla="*/ 244 h 489"/>
                <a:gd name="T70" fmla="*/ 392 w 392"/>
                <a:gd name="T71" fmla="*/ 247 h 489"/>
                <a:gd name="T72" fmla="*/ 392 w 392"/>
                <a:gd name="T73" fmla="*/ 244 h 489"/>
                <a:gd name="T74" fmla="*/ 369 w 392"/>
                <a:gd name="T75" fmla="*/ 218 h 489"/>
                <a:gd name="T76" fmla="*/ 354 w 392"/>
                <a:gd name="T77" fmla="*/ 178 h 489"/>
                <a:gd name="T78" fmla="*/ 377 w 392"/>
                <a:gd name="T79" fmla="*/ 127 h 489"/>
                <a:gd name="T80" fmla="*/ 366 w 392"/>
                <a:gd name="T81" fmla="*/ 89 h 489"/>
                <a:gd name="T82" fmla="*/ 320 w 392"/>
                <a:gd name="T83" fmla="*/ 61 h 489"/>
                <a:gd name="T84" fmla="*/ 256 w 392"/>
                <a:gd name="T85" fmla="*/ 58 h 489"/>
                <a:gd name="T86" fmla="*/ 196 w 392"/>
                <a:gd name="T87" fmla="*/ 20 h 489"/>
                <a:gd name="T88" fmla="*/ 148 w 392"/>
                <a:gd name="T89" fmla="*/ 29 h 489"/>
                <a:gd name="T90" fmla="*/ 84 w 392"/>
                <a:gd name="T91" fmla="*/ 0 h 489"/>
                <a:gd name="T92" fmla="*/ 0 w 392"/>
                <a:gd name="T93" fmla="*/ 0 h 489"/>
                <a:gd name="T94" fmla="*/ 392 w 392"/>
                <a:gd name="T95" fmla="*/ 489 h 4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T92" t="T93" r="T94" b="T95"/>
              <a:pathLst>
                <a:path h="489" w="392">
                  <a:moveTo>
                    <a:pt x="84" y="0"/>
                  </a:moveTo>
                  <a:lnTo>
                    <a:pt x="84" y="2"/>
                  </a:lnTo>
                  <a:lnTo>
                    <a:pt x="11" y="23"/>
                  </a:lnTo>
                  <a:lnTo>
                    <a:pt x="0" y="36"/>
                  </a:lnTo>
                  <a:lnTo>
                    <a:pt x="14" y="57"/>
                  </a:lnTo>
                  <a:lnTo>
                    <a:pt x="14" y="78"/>
                  </a:lnTo>
                  <a:lnTo>
                    <a:pt x="37" y="83"/>
                  </a:lnTo>
                  <a:lnTo>
                    <a:pt x="24" y="96"/>
                  </a:lnTo>
                  <a:lnTo>
                    <a:pt x="25" y="108"/>
                  </a:lnTo>
                  <a:lnTo>
                    <a:pt x="26" y="106"/>
                  </a:lnTo>
                  <a:lnTo>
                    <a:pt x="52" y="132"/>
                  </a:lnTo>
                  <a:lnTo>
                    <a:pt x="60" y="163"/>
                  </a:lnTo>
                  <a:lnTo>
                    <a:pt x="81" y="184"/>
                  </a:lnTo>
                  <a:lnTo>
                    <a:pt x="71" y="213"/>
                  </a:lnTo>
                  <a:lnTo>
                    <a:pt x="71" y="239"/>
                  </a:lnTo>
                  <a:lnTo>
                    <a:pt x="89" y="260"/>
                  </a:lnTo>
                  <a:lnTo>
                    <a:pt x="71" y="291"/>
                  </a:lnTo>
                  <a:lnTo>
                    <a:pt x="89" y="335"/>
                  </a:lnTo>
                  <a:lnTo>
                    <a:pt x="125" y="361"/>
                  </a:lnTo>
                  <a:lnTo>
                    <a:pt x="131" y="390"/>
                  </a:lnTo>
                  <a:lnTo>
                    <a:pt x="162" y="395"/>
                  </a:lnTo>
                  <a:lnTo>
                    <a:pt x="169" y="453"/>
                  </a:lnTo>
                  <a:lnTo>
                    <a:pt x="193" y="481"/>
                  </a:lnTo>
                  <a:lnTo>
                    <a:pt x="235" y="489"/>
                  </a:lnTo>
                  <a:lnTo>
                    <a:pt x="241" y="448"/>
                  </a:lnTo>
                  <a:lnTo>
                    <a:pt x="259" y="428"/>
                  </a:lnTo>
                  <a:lnTo>
                    <a:pt x="244" y="405"/>
                  </a:lnTo>
                  <a:lnTo>
                    <a:pt x="282" y="405"/>
                  </a:lnTo>
                  <a:lnTo>
                    <a:pt x="308" y="369"/>
                  </a:lnTo>
                  <a:lnTo>
                    <a:pt x="290" y="338"/>
                  </a:lnTo>
                  <a:lnTo>
                    <a:pt x="295" y="310"/>
                  </a:lnTo>
                  <a:lnTo>
                    <a:pt x="334" y="293"/>
                  </a:lnTo>
                  <a:lnTo>
                    <a:pt x="339" y="264"/>
                  </a:lnTo>
                  <a:lnTo>
                    <a:pt x="364" y="254"/>
                  </a:lnTo>
                  <a:lnTo>
                    <a:pt x="387" y="244"/>
                  </a:lnTo>
                  <a:lnTo>
                    <a:pt x="392" y="247"/>
                  </a:lnTo>
                  <a:lnTo>
                    <a:pt x="392" y="244"/>
                  </a:lnTo>
                  <a:lnTo>
                    <a:pt x="369" y="218"/>
                  </a:lnTo>
                  <a:lnTo>
                    <a:pt x="354" y="178"/>
                  </a:lnTo>
                  <a:lnTo>
                    <a:pt x="377" y="127"/>
                  </a:lnTo>
                  <a:lnTo>
                    <a:pt x="366" y="89"/>
                  </a:lnTo>
                  <a:lnTo>
                    <a:pt x="320" y="61"/>
                  </a:lnTo>
                  <a:lnTo>
                    <a:pt x="256" y="58"/>
                  </a:lnTo>
                  <a:lnTo>
                    <a:pt x="196" y="20"/>
                  </a:lnTo>
                  <a:lnTo>
                    <a:pt x="148" y="29"/>
                  </a:lnTo>
                  <a:lnTo>
                    <a:pt x="84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78</a:t>
              </a:r>
            </a:p>
          </xdr:txBody>
        </xdr:sp>
        <xdr:sp macro="" textlink="">
          <xdr:nvSpPr>
            <xdr:cNvPr id="98" name="FR-95">
              <a:hlinkClick r:id="rId90"/>
            </xdr:cNvPr>
            <xdr:cNvSpPr>
              <a:spLocks noChangeArrowheads="1"/>
            </xdr:cNvSpPr>
          </xdr:nvSpPr>
          <xdr:spPr bwMode="auto">
            <a:xfrm>
              <a:off x="4447650" y="1922190"/>
              <a:ext cx="485126" cy="240478"/>
            </a:xfrm>
            <a:custGeom>
              <a:avLst/>
              <a:gdLst>
                <a:gd name="T0" fmla="*/ 55 w 485"/>
                <a:gd name="T1" fmla="*/ 0 h 240"/>
                <a:gd name="T2" fmla="*/ 34 w 485"/>
                <a:gd name="T3" fmla="*/ 25 h 240"/>
                <a:gd name="T4" fmla="*/ 18 w 485"/>
                <a:gd name="T5" fmla="*/ 83 h 240"/>
                <a:gd name="T6" fmla="*/ 0 w 485"/>
                <a:gd name="T7" fmla="*/ 112 h 240"/>
                <a:gd name="T8" fmla="*/ 64 w 485"/>
                <a:gd name="T9" fmla="*/ 141 h 240"/>
                <a:gd name="T10" fmla="*/ 112 w 485"/>
                <a:gd name="T11" fmla="*/ 132 h 240"/>
                <a:gd name="T12" fmla="*/ 172 w 485"/>
                <a:gd name="T13" fmla="*/ 170 h 240"/>
                <a:gd name="T14" fmla="*/ 236 w 485"/>
                <a:gd name="T15" fmla="*/ 173 h 240"/>
                <a:gd name="T16" fmla="*/ 282 w 485"/>
                <a:gd name="T17" fmla="*/ 201 h 240"/>
                <a:gd name="T18" fmla="*/ 293 w 485"/>
                <a:gd name="T19" fmla="*/ 239 h 240"/>
                <a:gd name="T20" fmla="*/ 293 w 485"/>
                <a:gd name="T21" fmla="*/ 240 h 240"/>
                <a:gd name="T22" fmla="*/ 298 w 485"/>
                <a:gd name="T23" fmla="*/ 239 h 240"/>
                <a:gd name="T24" fmla="*/ 345 w 485"/>
                <a:gd name="T25" fmla="*/ 214 h 240"/>
                <a:gd name="T26" fmla="*/ 415 w 485"/>
                <a:gd name="T27" fmla="*/ 210 h 240"/>
                <a:gd name="T28" fmla="*/ 453 w 485"/>
                <a:gd name="T29" fmla="*/ 192 h 240"/>
                <a:gd name="T30" fmla="*/ 477 w 485"/>
                <a:gd name="T31" fmla="*/ 175 h 240"/>
                <a:gd name="T32" fmla="*/ 485 w 485"/>
                <a:gd name="T33" fmla="*/ 123 h 240"/>
                <a:gd name="T34" fmla="*/ 468 w 485"/>
                <a:gd name="T35" fmla="*/ 106 h 240"/>
                <a:gd name="T36" fmla="*/ 411 w 485"/>
                <a:gd name="T37" fmla="*/ 72 h 240"/>
                <a:gd name="T38" fmla="*/ 356 w 485"/>
                <a:gd name="T39" fmla="*/ 44 h 240"/>
                <a:gd name="T40" fmla="*/ 328 w 485"/>
                <a:gd name="T41" fmla="*/ 57 h 240"/>
                <a:gd name="T42" fmla="*/ 297 w 485"/>
                <a:gd name="T43" fmla="*/ 65 h 240"/>
                <a:gd name="T44" fmla="*/ 276 w 485"/>
                <a:gd name="T45" fmla="*/ 49 h 240"/>
                <a:gd name="T46" fmla="*/ 234 w 485"/>
                <a:gd name="T47" fmla="*/ 23 h 240"/>
                <a:gd name="T48" fmla="*/ 200 w 485"/>
                <a:gd name="T49" fmla="*/ 49 h 240"/>
                <a:gd name="T50" fmla="*/ 151 w 485"/>
                <a:gd name="T51" fmla="*/ 54 h 240"/>
                <a:gd name="T52" fmla="*/ 80 w 485"/>
                <a:gd name="T53" fmla="*/ 49 h 240"/>
                <a:gd name="T54" fmla="*/ 65 w 485"/>
                <a:gd name="T55" fmla="*/ 23 h 240"/>
                <a:gd name="T56" fmla="*/ 55 w 485"/>
                <a:gd name="T57" fmla="*/ 0 h 240"/>
                <a:gd name="T58" fmla="*/ 0 w 485"/>
                <a:gd name="T59" fmla="*/ 0 h 240"/>
                <a:gd name="T60" fmla="*/ 485 w 485"/>
                <a:gd name="T61" fmla="*/ 240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</a:cxnLst>
              <a:rect l="T58" t="T59" r="T60" b="T61"/>
              <a:pathLst>
                <a:path h="240" w="485">
                  <a:moveTo>
                    <a:pt x="55" y="0"/>
                  </a:moveTo>
                  <a:lnTo>
                    <a:pt x="34" y="25"/>
                  </a:lnTo>
                  <a:lnTo>
                    <a:pt x="18" y="83"/>
                  </a:lnTo>
                  <a:lnTo>
                    <a:pt x="0" y="112"/>
                  </a:lnTo>
                  <a:lnTo>
                    <a:pt x="64" y="141"/>
                  </a:lnTo>
                  <a:lnTo>
                    <a:pt x="112" y="132"/>
                  </a:lnTo>
                  <a:lnTo>
                    <a:pt x="172" y="170"/>
                  </a:lnTo>
                  <a:lnTo>
                    <a:pt x="236" y="173"/>
                  </a:lnTo>
                  <a:lnTo>
                    <a:pt x="282" y="201"/>
                  </a:lnTo>
                  <a:lnTo>
                    <a:pt x="293" y="239"/>
                  </a:lnTo>
                  <a:lnTo>
                    <a:pt x="293" y="240"/>
                  </a:lnTo>
                  <a:lnTo>
                    <a:pt x="298" y="239"/>
                  </a:lnTo>
                  <a:lnTo>
                    <a:pt x="345" y="214"/>
                  </a:lnTo>
                  <a:lnTo>
                    <a:pt x="415" y="210"/>
                  </a:lnTo>
                  <a:lnTo>
                    <a:pt x="453" y="192"/>
                  </a:lnTo>
                  <a:lnTo>
                    <a:pt x="477" y="175"/>
                  </a:lnTo>
                  <a:lnTo>
                    <a:pt x="485" y="123"/>
                  </a:lnTo>
                  <a:lnTo>
                    <a:pt x="468" y="106"/>
                  </a:lnTo>
                  <a:lnTo>
                    <a:pt x="411" y="72"/>
                  </a:lnTo>
                  <a:lnTo>
                    <a:pt x="356" y="44"/>
                  </a:lnTo>
                  <a:lnTo>
                    <a:pt x="328" y="57"/>
                  </a:lnTo>
                  <a:lnTo>
                    <a:pt x="297" y="65"/>
                  </a:lnTo>
                  <a:lnTo>
                    <a:pt x="276" y="49"/>
                  </a:lnTo>
                  <a:lnTo>
                    <a:pt x="234" y="23"/>
                  </a:lnTo>
                  <a:lnTo>
                    <a:pt x="200" y="49"/>
                  </a:lnTo>
                  <a:lnTo>
                    <a:pt x="151" y="54"/>
                  </a:lnTo>
                  <a:lnTo>
                    <a:pt x="80" y="49"/>
                  </a:lnTo>
                  <a:lnTo>
                    <a:pt x="65" y="23"/>
                  </a:lnTo>
                  <a:lnTo>
                    <a:pt x="55" y="0"/>
                  </a:lnTo>
                  <a:close/>
                </a:path>
              </a:pathLst>
            </a:custGeom>
            <a:solidFill>
              <a:srgbClr val="80808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r>
                <a:rPr lang="fr-FR" sz="900" b="1"/>
                <a:t>95</a:t>
              </a:r>
            </a:p>
            <a:p>
              <a:pPr algn="ctr"/>
              <a:endParaRPr lang="fr-FR" sz="900" b="1"/>
            </a:p>
          </xdr:txBody>
        </xdr:sp>
        <xdr:sp macro="" textlink="">
          <xdr:nvSpPr>
            <xdr:cNvPr id="99" name="FR-93"/>
            <xdr:cNvSpPr>
              <a:spLocks noChangeArrowheads="1"/>
            </xdr:cNvSpPr>
          </xdr:nvSpPr>
          <xdr:spPr bwMode="auto">
            <a:xfrm>
              <a:off x="4791994" y="2097084"/>
              <a:ext cx="144586" cy="151210"/>
            </a:xfrm>
            <a:custGeom>
              <a:avLst/>
              <a:gdLst>
                <a:gd name="T0" fmla="*/ 132 w 145"/>
                <a:gd name="T1" fmla="*/ 0 h 150"/>
                <a:gd name="T2" fmla="*/ 108 w 145"/>
                <a:gd name="T3" fmla="*/ 17 h 150"/>
                <a:gd name="T4" fmla="*/ 70 w 145"/>
                <a:gd name="T5" fmla="*/ 35 h 150"/>
                <a:gd name="T6" fmla="*/ 0 w 145"/>
                <a:gd name="T7" fmla="*/ 39 h 150"/>
                <a:gd name="T8" fmla="*/ 2 w 145"/>
                <a:gd name="T9" fmla="*/ 49 h 150"/>
                <a:gd name="T10" fmla="*/ 7 w 145"/>
                <a:gd name="T11" fmla="*/ 50 h 150"/>
                <a:gd name="T12" fmla="*/ 13 w 145"/>
                <a:gd name="T13" fmla="*/ 58 h 150"/>
                <a:gd name="T14" fmla="*/ 7 w 145"/>
                <a:gd name="T15" fmla="*/ 70 h 150"/>
                <a:gd name="T16" fmla="*/ 0 w 145"/>
                <a:gd name="T17" fmla="*/ 71 h 150"/>
                <a:gd name="T18" fmla="*/ 5 w 145"/>
                <a:gd name="T19" fmla="*/ 83 h 150"/>
                <a:gd name="T20" fmla="*/ 39 w 145"/>
                <a:gd name="T21" fmla="*/ 83 h 150"/>
                <a:gd name="T22" fmla="*/ 50 w 145"/>
                <a:gd name="T23" fmla="*/ 100 h 150"/>
                <a:gd name="T24" fmla="*/ 52 w 145"/>
                <a:gd name="T25" fmla="*/ 123 h 150"/>
                <a:gd name="T26" fmla="*/ 64 w 145"/>
                <a:gd name="T27" fmla="*/ 121 h 150"/>
                <a:gd name="T28" fmla="*/ 75 w 145"/>
                <a:gd name="T29" fmla="*/ 112 h 150"/>
                <a:gd name="T30" fmla="*/ 91 w 145"/>
                <a:gd name="T31" fmla="*/ 113 h 150"/>
                <a:gd name="T32" fmla="*/ 111 w 145"/>
                <a:gd name="T33" fmla="*/ 125 h 150"/>
                <a:gd name="T34" fmla="*/ 123 w 145"/>
                <a:gd name="T35" fmla="*/ 138 h 150"/>
                <a:gd name="T36" fmla="*/ 128 w 145"/>
                <a:gd name="T37" fmla="*/ 140 h 150"/>
                <a:gd name="T38" fmla="*/ 132 w 145"/>
                <a:gd name="T39" fmla="*/ 147 h 150"/>
                <a:gd name="T40" fmla="*/ 145 w 145"/>
                <a:gd name="T41" fmla="*/ 150 h 150"/>
                <a:gd name="T42" fmla="*/ 145 w 145"/>
                <a:gd name="T43" fmla="*/ 112 h 150"/>
                <a:gd name="T44" fmla="*/ 129 w 145"/>
                <a:gd name="T45" fmla="*/ 20 h 150"/>
                <a:gd name="T46" fmla="*/ 132 w 145"/>
                <a:gd name="T47" fmla="*/ 0 h 150"/>
                <a:gd name="T48" fmla="*/ 0 w 145"/>
                <a:gd name="T49" fmla="*/ 0 h 150"/>
                <a:gd name="T50" fmla="*/ 145 w 145"/>
                <a:gd name="T51" fmla="*/ 150 h 1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T48" t="T49" r="T50" b="T51"/>
              <a:pathLst>
                <a:path h="150" w="145">
                  <a:moveTo>
                    <a:pt x="132" y="0"/>
                  </a:moveTo>
                  <a:lnTo>
                    <a:pt x="108" y="17"/>
                  </a:lnTo>
                  <a:lnTo>
                    <a:pt x="70" y="35"/>
                  </a:lnTo>
                  <a:lnTo>
                    <a:pt x="0" y="39"/>
                  </a:lnTo>
                  <a:lnTo>
                    <a:pt x="2" y="49"/>
                  </a:lnTo>
                  <a:lnTo>
                    <a:pt x="7" y="50"/>
                  </a:lnTo>
                  <a:lnTo>
                    <a:pt x="13" y="58"/>
                  </a:lnTo>
                  <a:lnTo>
                    <a:pt x="7" y="70"/>
                  </a:lnTo>
                  <a:lnTo>
                    <a:pt x="0" y="71"/>
                  </a:lnTo>
                  <a:lnTo>
                    <a:pt x="5" y="83"/>
                  </a:lnTo>
                  <a:lnTo>
                    <a:pt x="39" y="83"/>
                  </a:lnTo>
                  <a:lnTo>
                    <a:pt x="50" y="100"/>
                  </a:lnTo>
                  <a:lnTo>
                    <a:pt x="52" y="123"/>
                  </a:lnTo>
                  <a:lnTo>
                    <a:pt x="64" y="121"/>
                  </a:lnTo>
                  <a:lnTo>
                    <a:pt x="75" y="112"/>
                  </a:lnTo>
                  <a:lnTo>
                    <a:pt x="91" y="113"/>
                  </a:lnTo>
                  <a:lnTo>
                    <a:pt x="111" y="125"/>
                  </a:lnTo>
                  <a:lnTo>
                    <a:pt x="123" y="138"/>
                  </a:lnTo>
                  <a:lnTo>
                    <a:pt x="128" y="140"/>
                  </a:lnTo>
                  <a:lnTo>
                    <a:pt x="132" y="147"/>
                  </a:lnTo>
                  <a:lnTo>
                    <a:pt x="145" y="150"/>
                  </a:lnTo>
                  <a:lnTo>
                    <a:pt x="145" y="112"/>
                  </a:lnTo>
                  <a:lnTo>
                    <a:pt x="129" y="20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FFFF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0" name="FR-75"/>
            <xdr:cNvSpPr>
              <a:spLocks noChangeArrowheads="1"/>
            </xdr:cNvSpPr>
          </xdr:nvSpPr>
          <xdr:spPr bwMode="auto">
            <a:xfrm>
              <a:off x="4750140" y="2180887"/>
              <a:ext cx="117952" cy="67407"/>
            </a:xfrm>
            <a:custGeom>
              <a:avLst/>
              <a:gdLst>
                <a:gd name="T0" fmla="*/ 81 w 120"/>
                <a:gd name="T1" fmla="*/ 0 h 67"/>
                <a:gd name="T2" fmla="*/ 47 w 120"/>
                <a:gd name="T3" fmla="*/ 0 h 67"/>
                <a:gd name="T4" fmla="*/ 32 w 120"/>
                <a:gd name="T5" fmla="*/ 7 h 67"/>
                <a:gd name="T6" fmla="*/ 26 w 120"/>
                <a:gd name="T7" fmla="*/ 15 h 67"/>
                <a:gd name="T8" fmla="*/ 12 w 120"/>
                <a:gd name="T9" fmla="*/ 16 h 67"/>
                <a:gd name="T10" fmla="*/ 0 w 120"/>
                <a:gd name="T11" fmla="*/ 30 h 67"/>
                <a:gd name="T12" fmla="*/ 0 w 120"/>
                <a:gd name="T13" fmla="*/ 38 h 67"/>
                <a:gd name="T14" fmla="*/ 3 w 120"/>
                <a:gd name="T15" fmla="*/ 47 h 67"/>
                <a:gd name="T16" fmla="*/ 24 w 120"/>
                <a:gd name="T17" fmla="*/ 53 h 67"/>
                <a:gd name="T18" fmla="*/ 49 w 120"/>
                <a:gd name="T19" fmla="*/ 66 h 67"/>
                <a:gd name="T20" fmla="*/ 66 w 120"/>
                <a:gd name="T21" fmla="*/ 67 h 67"/>
                <a:gd name="T22" fmla="*/ 77 w 120"/>
                <a:gd name="T23" fmla="*/ 64 h 67"/>
                <a:gd name="T24" fmla="*/ 88 w 120"/>
                <a:gd name="T25" fmla="*/ 56 h 67"/>
                <a:gd name="T26" fmla="*/ 92 w 120"/>
                <a:gd name="T27" fmla="*/ 59 h 67"/>
                <a:gd name="T28" fmla="*/ 116 w 120"/>
                <a:gd name="T29" fmla="*/ 63 h 67"/>
                <a:gd name="T30" fmla="*/ 120 w 120"/>
                <a:gd name="T31" fmla="*/ 54 h 67"/>
                <a:gd name="T32" fmla="*/ 120 w 120"/>
                <a:gd name="T33" fmla="*/ 45 h 67"/>
                <a:gd name="T34" fmla="*/ 116 w 120"/>
                <a:gd name="T35" fmla="*/ 44 h 67"/>
                <a:gd name="T36" fmla="*/ 99 w 120"/>
                <a:gd name="T37" fmla="*/ 44 h 67"/>
                <a:gd name="T38" fmla="*/ 100 w 120"/>
                <a:gd name="T39" fmla="*/ 49 h 67"/>
                <a:gd name="T40" fmla="*/ 97 w 120"/>
                <a:gd name="T41" fmla="*/ 51 h 67"/>
                <a:gd name="T42" fmla="*/ 92 w 120"/>
                <a:gd name="T43" fmla="*/ 51 h 67"/>
                <a:gd name="T44" fmla="*/ 94 w 120"/>
                <a:gd name="T45" fmla="*/ 46 h 67"/>
                <a:gd name="T46" fmla="*/ 95 w 120"/>
                <a:gd name="T47" fmla="*/ 40 h 67"/>
                <a:gd name="T48" fmla="*/ 94 w 120"/>
                <a:gd name="T49" fmla="*/ 40 h 67"/>
                <a:gd name="T50" fmla="*/ 92 w 120"/>
                <a:gd name="T51" fmla="*/ 17 h 67"/>
                <a:gd name="T52" fmla="*/ 81 w 120"/>
                <a:gd name="T53" fmla="*/ 0 h 67"/>
                <a:gd name="T54" fmla="*/ 0 w 120"/>
                <a:gd name="T55" fmla="*/ 0 h 67"/>
                <a:gd name="T56" fmla="*/ 120 w 120"/>
                <a:gd name="T57" fmla="*/ 67 h 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</a:cxnLst>
              <a:rect l="T54" t="T55" r="T56" b="T57"/>
              <a:pathLst>
                <a:path h="67" w="120">
                  <a:moveTo>
                    <a:pt x="81" y="0"/>
                  </a:moveTo>
                  <a:lnTo>
                    <a:pt x="47" y="0"/>
                  </a:lnTo>
                  <a:lnTo>
                    <a:pt x="32" y="7"/>
                  </a:lnTo>
                  <a:lnTo>
                    <a:pt x="26" y="15"/>
                  </a:lnTo>
                  <a:lnTo>
                    <a:pt x="12" y="16"/>
                  </a:lnTo>
                  <a:lnTo>
                    <a:pt x="0" y="30"/>
                  </a:lnTo>
                  <a:lnTo>
                    <a:pt x="0" y="38"/>
                  </a:lnTo>
                  <a:lnTo>
                    <a:pt x="3" y="47"/>
                  </a:lnTo>
                  <a:lnTo>
                    <a:pt x="24" y="53"/>
                  </a:lnTo>
                  <a:lnTo>
                    <a:pt x="49" y="66"/>
                  </a:lnTo>
                  <a:lnTo>
                    <a:pt x="66" y="67"/>
                  </a:lnTo>
                  <a:lnTo>
                    <a:pt x="77" y="64"/>
                  </a:lnTo>
                  <a:lnTo>
                    <a:pt x="88" y="56"/>
                  </a:lnTo>
                  <a:lnTo>
                    <a:pt x="92" y="59"/>
                  </a:lnTo>
                  <a:lnTo>
                    <a:pt x="116" y="63"/>
                  </a:lnTo>
                  <a:lnTo>
                    <a:pt x="120" y="54"/>
                  </a:lnTo>
                  <a:lnTo>
                    <a:pt x="120" y="45"/>
                  </a:lnTo>
                  <a:lnTo>
                    <a:pt x="116" y="44"/>
                  </a:lnTo>
                  <a:lnTo>
                    <a:pt x="99" y="44"/>
                  </a:lnTo>
                  <a:lnTo>
                    <a:pt x="100" y="49"/>
                  </a:lnTo>
                  <a:lnTo>
                    <a:pt x="97" y="51"/>
                  </a:lnTo>
                  <a:lnTo>
                    <a:pt x="92" y="51"/>
                  </a:lnTo>
                  <a:lnTo>
                    <a:pt x="94" y="46"/>
                  </a:lnTo>
                  <a:lnTo>
                    <a:pt x="95" y="40"/>
                  </a:lnTo>
                  <a:lnTo>
                    <a:pt x="94" y="40"/>
                  </a:lnTo>
                  <a:lnTo>
                    <a:pt x="92" y="17"/>
                  </a:lnTo>
                  <a:lnTo>
                    <a:pt x="81" y="0"/>
                  </a:lnTo>
                  <a:close/>
                </a:path>
              </a:pathLst>
            </a:custGeom>
            <a:solidFill>
              <a:srgbClr val="FFFF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</xdr:txBody>
        </xdr:sp>
        <xdr:sp macro="" textlink="">
          <xdr:nvSpPr>
            <xdr:cNvPr id="101" name="FR-92"/>
            <xdr:cNvSpPr>
              <a:spLocks noChangeArrowheads="1"/>
            </xdr:cNvSpPr>
          </xdr:nvSpPr>
          <xdr:spPr bwMode="auto">
            <a:xfrm>
              <a:off x="4717798" y="2137164"/>
              <a:ext cx="87513" cy="169428"/>
            </a:xfrm>
            <a:custGeom>
              <a:avLst/>
              <a:gdLst>
                <a:gd name="T0" fmla="*/ 75 w 88"/>
                <a:gd name="T1" fmla="*/ 0 h 170"/>
                <a:gd name="T2" fmla="*/ 28 w 88"/>
                <a:gd name="T3" fmla="*/ 25 h 170"/>
                <a:gd name="T4" fmla="*/ 23 w 88"/>
                <a:gd name="T5" fmla="*/ 26 h 170"/>
                <a:gd name="T6" fmla="*/ 0 w 88"/>
                <a:gd name="T7" fmla="*/ 76 h 170"/>
                <a:gd name="T8" fmla="*/ 15 w 88"/>
                <a:gd name="T9" fmla="*/ 116 h 170"/>
                <a:gd name="T10" fmla="*/ 38 w 88"/>
                <a:gd name="T11" fmla="*/ 142 h 170"/>
                <a:gd name="T12" fmla="*/ 38 w 88"/>
                <a:gd name="T13" fmla="*/ 145 h 170"/>
                <a:gd name="T14" fmla="*/ 74 w 88"/>
                <a:gd name="T15" fmla="*/ 170 h 170"/>
                <a:gd name="T16" fmla="*/ 83 w 88"/>
                <a:gd name="T17" fmla="*/ 166 h 170"/>
                <a:gd name="T18" fmla="*/ 76 w 88"/>
                <a:gd name="T19" fmla="*/ 153 h 170"/>
                <a:gd name="T20" fmla="*/ 83 w 88"/>
                <a:gd name="T21" fmla="*/ 133 h 170"/>
                <a:gd name="T22" fmla="*/ 79 w 88"/>
                <a:gd name="T23" fmla="*/ 126 h 170"/>
                <a:gd name="T24" fmla="*/ 83 w 88"/>
                <a:gd name="T25" fmla="*/ 110 h 170"/>
                <a:gd name="T26" fmla="*/ 82 w 88"/>
                <a:gd name="T27" fmla="*/ 110 h 170"/>
                <a:gd name="T28" fmla="*/ 57 w 88"/>
                <a:gd name="T29" fmla="*/ 97 h 170"/>
                <a:gd name="T30" fmla="*/ 36 w 88"/>
                <a:gd name="T31" fmla="*/ 91 h 170"/>
                <a:gd name="T32" fmla="*/ 33 w 88"/>
                <a:gd name="T33" fmla="*/ 82 h 170"/>
                <a:gd name="T34" fmla="*/ 33 w 88"/>
                <a:gd name="T35" fmla="*/ 74 h 170"/>
                <a:gd name="T36" fmla="*/ 45 w 88"/>
                <a:gd name="T37" fmla="*/ 60 h 170"/>
                <a:gd name="T38" fmla="*/ 59 w 88"/>
                <a:gd name="T39" fmla="*/ 59 h 170"/>
                <a:gd name="T40" fmla="*/ 65 w 88"/>
                <a:gd name="T41" fmla="*/ 51 h 170"/>
                <a:gd name="T42" fmla="*/ 80 w 88"/>
                <a:gd name="T43" fmla="*/ 44 h 170"/>
                <a:gd name="T44" fmla="*/ 75 w 88"/>
                <a:gd name="T45" fmla="*/ 32 h 170"/>
                <a:gd name="T46" fmla="*/ 82 w 88"/>
                <a:gd name="T47" fmla="*/ 31 h 170"/>
                <a:gd name="T48" fmla="*/ 88 w 88"/>
                <a:gd name="T49" fmla="*/ 19 h 170"/>
                <a:gd name="T50" fmla="*/ 82 w 88"/>
                <a:gd name="T51" fmla="*/ 11 h 170"/>
                <a:gd name="T52" fmla="*/ 77 w 88"/>
                <a:gd name="T53" fmla="*/ 10 h 170"/>
                <a:gd name="T54" fmla="*/ 75 w 88"/>
                <a:gd name="T55" fmla="*/ 0 h 170"/>
                <a:gd name="T56" fmla="*/ 0 w 88"/>
                <a:gd name="T57" fmla="*/ 0 h 170"/>
                <a:gd name="T58" fmla="*/ 88 w 88"/>
                <a:gd name="T59" fmla="*/ 170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</a:cxnLst>
              <a:rect l="T56" t="T57" r="T58" b="T59"/>
              <a:pathLst>
                <a:path h="170" w="88">
                  <a:moveTo>
                    <a:pt x="75" y="0"/>
                  </a:moveTo>
                  <a:lnTo>
                    <a:pt x="28" y="25"/>
                  </a:lnTo>
                  <a:lnTo>
                    <a:pt x="23" y="26"/>
                  </a:lnTo>
                  <a:lnTo>
                    <a:pt x="0" y="76"/>
                  </a:lnTo>
                  <a:lnTo>
                    <a:pt x="15" y="116"/>
                  </a:lnTo>
                  <a:lnTo>
                    <a:pt x="38" y="142"/>
                  </a:lnTo>
                  <a:lnTo>
                    <a:pt x="38" y="145"/>
                  </a:lnTo>
                  <a:lnTo>
                    <a:pt x="74" y="170"/>
                  </a:lnTo>
                  <a:lnTo>
                    <a:pt x="83" y="166"/>
                  </a:lnTo>
                  <a:lnTo>
                    <a:pt x="76" y="153"/>
                  </a:lnTo>
                  <a:lnTo>
                    <a:pt x="83" y="133"/>
                  </a:lnTo>
                  <a:lnTo>
                    <a:pt x="79" y="126"/>
                  </a:lnTo>
                  <a:lnTo>
                    <a:pt x="83" y="110"/>
                  </a:lnTo>
                  <a:lnTo>
                    <a:pt x="82" y="110"/>
                  </a:lnTo>
                  <a:lnTo>
                    <a:pt x="57" y="97"/>
                  </a:lnTo>
                  <a:lnTo>
                    <a:pt x="36" y="91"/>
                  </a:lnTo>
                  <a:lnTo>
                    <a:pt x="33" y="82"/>
                  </a:lnTo>
                  <a:lnTo>
                    <a:pt x="33" y="74"/>
                  </a:lnTo>
                  <a:lnTo>
                    <a:pt x="45" y="60"/>
                  </a:lnTo>
                  <a:lnTo>
                    <a:pt x="59" y="59"/>
                  </a:lnTo>
                  <a:lnTo>
                    <a:pt x="65" y="51"/>
                  </a:lnTo>
                  <a:lnTo>
                    <a:pt x="80" y="44"/>
                  </a:lnTo>
                  <a:lnTo>
                    <a:pt x="75" y="32"/>
                  </a:lnTo>
                  <a:lnTo>
                    <a:pt x="82" y="31"/>
                  </a:lnTo>
                  <a:lnTo>
                    <a:pt x="88" y="19"/>
                  </a:lnTo>
                  <a:lnTo>
                    <a:pt x="82" y="11"/>
                  </a:lnTo>
                  <a:lnTo>
                    <a:pt x="77" y="10"/>
                  </a:lnTo>
                  <a:lnTo>
                    <a:pt x="75" y="0"/>
                  </a:lnTo>
                  <a:close/>
                </a:path>
              </a:pathLst>
            </a:custGeom>
            <a:solidFill>
              <a:srgbClr val="FFFF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</xdr:txBody>
        </xdr:sp>
        <xdr:sp macro="" textlink="">
          <xdr:nvSpPr>
            <xdr:cNvPr id="102" name="FR-94"/>
            <xdr:cNvSpPr>
              <a:spLocks noChangeArrowheads="1"/>
            </xdr:cNvSpPr>
          </xdr:nvSpPr>
          <xdr:spPr bwMode="auto">
            <a:xfrm>
              <a:off x="4793896" y="2210036"/>
              <a:ext cx="142684" cy="114774"/>
            </a:xfrm>
            <a:custGeom>
              <a:avLst/>
              <a:gdLst>
                <a:gd name="T0" fmla="*/ 74 w 144"/>
                <a:gd name="T1" fmla="*/ 0 h 115"/>
                <a:gd name="T2" fmla="*/ 63 w 144"/>
                <a:gd name="T3" fmla="*/ 9 h 115"/>
                <a:gd name="T4" fmla="*/ 52 w 144"/>
                <a:gd name="T5" fmla="*/ 11 h 115"/>
                <a:gd name="T6" fmla="*/ 51 w 144"/>
                <a:gd name="T7" fmla="*/ 17 h 115"/>
                <a:gd name="T8" fmla="*/ 49 w 144"/>
                <a:gd name="T9" fmla="*/ 22 h 115"/>
                <a:gd name="T10" fmla="*/ 54 w 144"/>
                <a:gd name="T11" fmla="*/ 22 h 115"/>
                <a:gd name="T12" fmla="*/ 57 w 144"/>
                <a:gd name="T13" fmla="*/ 20 h 115"/>
                <a:gd name="T14" fmla="*/ 56 w 144"/>
                <a:gd name="T15" fmla="*/ 15 h 115"/>
                <a:gd name="T16" fmla="*/ 73 w 144"/>
                <a:gd name="T17" fmla="*/ 15 h 115"/>
                <a:gd name="T18" fmla="*/ 77 w 144"/>
                <a:gd name="T19" fmla="*/ 16 h 115"/>
                <a:gd name="T20" fmla="*/ 77 w 144"/>
                <a:gd name="T21" fmla="*/ 25 h 115"/>
                <a:gd name="T22" fmla="*/ 73 w 144"/>
                <a:gd name="T23" fmla="*/ 34 h 115"/>
                <a:gd name="T24" fmla="*/ 49 w 144"/>
                <a:gd name="T25" fmla="*/ 30 h 115"/>
                <a:gd name="T26" fmla="*/ 45 w 144"/>
                <a:gd name="T27" fmla="*/ 27 h 115"/>
                <a:gd name="T28" fmla="*/ 34 w 144"/>
                <a:gd name="T29" fmla="*/ 35 h 115"/>
                <a:gd name="T30" fmla="*/ 23 w 144"/>
                <a:gd name="T31" fmla="*/ 38 h 115"/>
                <a:gd name="T32" fmla="*/ 7 w 144"/>
                <a:gd name="T33" fmla="*/ 37 h 115"/>
                <a:gd name="T34" fmla="*/ 3 w 144"/>
                <a:gd name="T35" fmla="*/ 53 h 115"/>
                <a:gd name="T36" fmla="*/ 7 w 144"/>
                <a:gd name="T37" fmla="*/ 60 h 115"/>
                <a:gd name="T38" fmla="*/ 0 w 144"/>
                <a:gd name="T39" fmla="*/ 80 h 115"/>
                <a:gd name="T40" fmla="*/ 7 w 144"/>
                <a:gd name="T41" fmla="*/ 93 h 115"/>
                <a:gd name="T42" fmla="*/ 19 w 144"/>
                <a:gd name="T43" fmla="*/ 87 h 115"/>
                <a:gd name="T44" fmla="*/ 46 w 144"/>
                <a:gd name="T45" fmla="*/ 102 h 115"/>
                <a:gd name="T46" fmla="*/ 95 w 144"/>
                <a:gd name="T47" fmla="*/ 102 h 115"/>
                <a:gd name="T48" fmla="*/ 124 w 144"/>
                <a:gd name="T49" fmla="*/ 115 h 115"/>
                <a:gd name="T50" fmla="*/ 123 w 144"/>
                <a:gd name="T51" fmla="*/ 113 h 115"/>
                <a:gd name="T52" fmla="*/ 144 w 144"/>
                <a:gd name="T53" fmla="*/ 61 h 115"/>
                <a:gd name="T54" fmla="*/ 144 w 144"/>
                <a:gd name="T55" fmla="*/ 38 h 115"/>
                <a:gd name="T56" fmla="*/ 131 w 144"/>
                <a:gd name="T57" fmla="*/ 35 h 115"/>
                <a:gd name="T58" fmla="*/ 127 w 144"/>
                <a:gd name="T59" fmla="*/ 28 h 115"/>
                <a:gd name="T60" fmla="*/ 122 w 144"/>
                <a:gd name="T61" fmla="*/ 26 h 115"/>
                <a:gd name="T62" fmla="*/ 110 w 144"/>
                <a:gd name="T63" fmla="*/ 13 h 115"/>
                <a:gd name="T64" fmla="*/ 90 w 144"/>
                <a:gd name="T65" fmla="*/ 1 h 115"/>
                <a:gd name="T66" fmla="*/ 74 w 144"/>
                <a:gd name="T67" fmla="*/ 0 h 115"/>
                <a:gd name="T68" fmla="*/ 0 w 144"/>
                <a:gd name="T69" fmla="*/ 0 h 115"/>
                <a:gd name="T70" fmla="*/ 144 w 144"/>
                <a:gd name="T71" fmla="*/ 115 h 1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T68" t="T69" r="T70" b="T71"/>
              <a:pathLst>
                <a:path h="115" w="144">
                  <a:moveTo>
                    <a:pt x="74" y="0"/>
                  </a:moveTo>
                  <a:lnTo>
                    <a:pt x="63" y="9"/>
                  </a:lnTo>
                  <a:lnTo>
                    <a:pt x="52" y="11"/>
                  </a:lnTo>
                  <a:lnTo>
                    <a:pt x="51" y="17"/>
                  </a:lnTo>
                  <a:lnTo>
                    <a:pt x="49" y="22"/>
                  </a:lnTo>
                  <a:lnTo>
                    <a:pt x="54" y="22"/>
                  </a:lnTo>
                  <a:lnTo>
                    <a:pt x="57" y="20"/>
                  </a:lnTo>
                  <a:lnTo>
                    <a:pt x="56" y="15"/>
                  </a:lnTo>
                  <a:lnTo>
                    <a:pt x="73" y="15"/>
                  </a:lnTo>
                  <a:lnTo>
                    <a:pt x="77" y="16"/>
                  </a:lnTo>
                  <a:lnTo>
                    <a:pt x="77" y="25"/>
                  </a:lnTo>
                  <a:lnTo>
                    <a:pt x="73" y="34"/>
                  </a:lnTo>
                  <a:lnTo>
                    <a:pt x="49" y="30"/>
                  </a:lnTo>
                  <a:lnTo>
                    <a:pt x="45" y="27"/>
                  </a:lnTo>
                  <a:lnTo>
                    <a:pt x="34" y="35"/>
                  </a:lnTo>
                  <a:lnTo>
                    <a:pt x="23" y="38"/>
                  </a:lnTo>
                  <a:lnTo>
                    <a:pt x="7" y="37"/>
                  </a:lnTo>
                  <a:lnTo>
                    <a:pt x="3" y="53"/>
                  </a:lnTo>
                  <a:lnTo>
                    <a:pt x="7" y="60"/>
                  </a:lnTo>
                  <a:lnTo>
                    <a:pt x="0" y="80"/>
                  </a:lnTo>
                  <a:lnTo>
                    <a:pt x="7" y="93"/>
                  </a:lnTo>
                  <a:lnTo>
                    <a:pt x="19" y="87"/>
                  </a:lnTo>
                  <a:lnTo>
                    <a:pt x="46" y="102"/>
                  </a:lnTo>
                  <a:lnTo>
                    <a:pt x="95" y="102"/>
                  </a:lnTo>
                  <a:lnTo>
                    <a:pt x="124" y="115"/>
                  </a:lnTo>
                  <a:lnTo>
                    <a:pt x="123" y="113"/>
                  </a:lnTo>
                  <a:lnTo>
                    <a:pt x="144" y="61"/>
                  </a:lnTo>
                  <a:lnTo>
                    <a:pt x="144" y="38"/>
                  </a:lnTo>
                  <a:lnTo>
                    <a:pt x="131" y="35"/>
                  </a:lnTo>
                  <a:lnTo>
                    <a:pt x="127" y="28"/>
                  </a:lnTo>
                  <a:lnTo>
                    <a:pt x="122" y="26"/>
                  </a:lnTo>
                  <a:lnTo>
                    <a:pt x="110" y="13"/>
                  </a:lnTo>
                  <a:lnTo>
                    <a:pt x="90" y="1"/>
                  </a:lnTo>
                  <a:lnTo>
                    <a:pt x="74" y="0"/>
                  </a:lnTo>
                  <a:close/>
                </a:path>
              </a:pathLst>
            </a:custGeom>
            <a:solidFill>
              <a:srgbClr val="FFFF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" name="FR-25">
              <a:hlinkClick r:id="rId91"/>
            </xdr:cNvPr>
            <xdr:cNvSpPr>
              <a:spLocks noChangeArrowheads="1"/>
            </xdr:cNvSpPr>
          </xdr:nvSpPr>
          <xdr:spPr bwMode="auto">
            <a:xfrm>
              <a:off x="6553665" y="3128226"/>
              <a:ext cx="690590" cy="766981"/>
            </a:xfrm>
            <a:custGeom>
              <a:avLst/>
              <a:gdLst>
                <a:gd name="T0" fmla="*/ 505 w 692"/>
                <a:gd name="T1" fmla="*/ 0 h 764"/>
                <a:gd name="T2" fmla="*/ 503 w 692"/>
                <a:gd name="T3" fmla="*/ 3 h 764"/>
                <a:gd name="T4" fmla="*/ 473 w 692"/>
                <a:gd name="T5" fmla="*/ 3 h 764"/>
                <a:gd name="T6" fmla="*/ 458 w 692"/>
                <a:gd name="T7" fmla="*/ 24 h 764"/>
                <a:gd name="T8" fmla="*/ 438 w 692"/>
                <a:gd name="T9" fmla="*/ 35 h 764"/>
                <a:gd name="T10" fmla="*/ 438 w 692"/>
                <a:gd name="T11" fmla="*/ 62 h 764"/>
                <a:gd name="T12" fmla="*/ 389 w 692"/>
                <a:gd name="T13" fmla="*/ 67 h 764"/>
                <a:gd name="T14" fmla="*/ 363 w 692"/>
                <a:gd name="T15" fmla="*/ 49 h 764"/>
                <a:gd name="T16" fmla="*/ 328 w 692"/>
                <a:gd name="T17" fmla="*/ 54 h 764"/>
                <a:gd name="T18" fmla="*/ 294 w 692"/>
                <a:gd name="T19" fmla="*/ 80 h 764"/>
                <a:gd name="T20" fmla="*/ 270 w 692"/>
                <a:gd name="T21" fmla="*/ 122 h 764"/>
                <a:gd name="T22" fmla="*/ 245 w 692"/>
                <a:gd name="T23" fmla="*/ 129 h 764"/>
                <a:gd name="T24" fmla="*/ 234 w 692"/>
                <a:gd name="T25" fmla="*/ 157 h 764"/>
                <a:gd name="T26" fmla="*/ 204 w 692"/>
                <a:gd name="T27" fmla="*/ 162 h 764"/>
                <a:gd name="T28" fmla="*/ 163 w 692"/>
                <a:gd name="T29" fmla="*/ 196 h 764"/>
                <a:gd name="T30" fmla="*/ 109 w 692"/>
                <a:gd name="T31" fmla="*/ 195 h 764"/>
                <a:gd name="T32" fmla="*/ 92 w 692"/>
                <a:gd name="T33" fmla="*/ 207 h 764"/>
                <a:gd name="T34" fmla="*/ 77 w 692"/>
                <a:gd name="T35" fmla="*/ 207 h 764"/>
                <a:gd name="T36" fmla="*/ 25 w 692"/>
                <a:gd name="T37" fmla="*/ 250 h 764"/>
                <a:gd name="T38" fmla="*/ 1 w 692"/>
                <a:gd name="T39" fmla="*/ 250 h 764"/>
                <a:gd name="T40" fmla="*/ 0 w 692"/>
                <a:gd name="T41" fmla="*/ 265 h 764"/>
                <a:gd name="T42" fmla="*/ 4 w 692"/>
                <a:gd name="T43" fmla="*/ 293 h 764"/>
                <a:gd name="T44" fmla="*/ 38 w 692"/>
                <a:gd name="T45" fmla="*/ 316 h 764"/>
                <a:gd name="T46" fmla="*/ 57 w 692"/>
                <a:gd name="T47" fmla="*/ 340 h 764"/>
                <a:gd name="T48" fmla="*/ 51 w 692"/>
                <a:gd name="T49" fmla="*/ 366 h 764"/>
                <a:gd name="T50" fmla="*/ 34 w 692"/>
                <a:gd name="T51" fmla="*/ 406 h 764"/>
                <a:gd name="T52" fmla="*/ 23 w 692"/>
                <a:gd name="T53" fmla="*/ 432 h 764"/>
                <a:gd name="T54" fmla="*/ 96 w 692"/>
                <a:gd name="T55" fmla="*/ 456 h 764"/>
                <a:gd name="T56" fmla="*/ 143 w 692"/>
                <a:gd name="T57" fmla="*/ 452 h 764"/>
                <a:gd name="T58" fmla="*/ 146 w 692"/>
                <a:gd name="T59" fmla="*/ 492 h 764"/>
                <a:gd name="T60" fmla="*/ 146 w 692"/>
                <a:gd name="T61" fmla="*/ 544 h 764"/>
                <a:gd name="T62" fmla="*/ 204 w 692"/>
                <a:gd name="T63" fmla="*/ 563 h 764"/>
                <a:gd name="T64" fmla="*/ 230 w 692"/>
                <a:gd name="T65" fmla="*/ 570 h 764"/>
                <a:gd name="T66" fmla="*/ 268 w 692"/>
                <a:gd name="T67" fmla="*/ 606 h 764"/>
                <a:gd name="T68" fmla="*/ 264 w 692"/>
                <a:gd name="T69" fmla="*/ 636 h 764"/>
                <a:gd name="T70" fmla="*/ 247 w 692"/>
                <a:gd name="T71" fmla="*/ 660 h 764"/>
                <a:gd name="T72" fmla="*/ 200 w 692"/>
                <a:gd name="T73" fmla="*/ 675 h 764"/>
                <a:gd name="T74" fmla="*/ 212 w 692"/>
                <a:gd name="T75" fmla="*/ 701 h 764"/>
                <a:gd name="T76" fmla="*/ 217 w 692"/>
                <a:gd name="T77" fmla="*/ 722 h 764"/>
                <a:gd name="T78" fmla="*/ 197 w 692"/>
                <a:gd name="T79" fmla="*/ 742 h 764"/>
                <a:gd name="T80" fmla="*/ 199 w 692"/>
                <a:gd name="T81" fmla="*/ 761 h 764"/>
                <a:gd name="T82" fmla="*/ 230 w 692"/>
                <a:gd name="T83" fmla="*/ 764 h 764"/>
                <a:gd name="T84" fmla="*/ 231 w 692"/>
                <a:gd name="T85" fmla="*/ 761 h 764"/>
                <a:gd name="T86" fmla="*/ 392 w 692"/>
                <a:gd name="T87" fmla="*/ 610 h 764"/>
                <a:gd name="T88" fmla="*/ 387 w 692"/>
                <a:gd name="T89" fmla="*/ 485 h 764"/>
                <a:gd name="T90" fmla="*/ 444 w 692"/>
                <a:gd name="T91" fmla="*/ 457 h 764"/>
                <a:gd name="T92" fmla="*/ 483 w 692"/>
                <a:gd name="T93" fmla="*/ 438 h 764"/>
                <a:gd name="T94" fmla="*/ 520 w 692"/>
                <a:gd name="T95" fmla="*/ 405 h 764"/>
                <a:gd name="T96" fmla="*/ 523 w 692"/>
                <a:gd name="T97" fmla="*/ 355 h 764"/>
                <a:gd name="T98" fmla="*/ 559 w 692"/>
                <a:gd name="T99" fmla="*/ 337 h 764"/>
                <a:gd name="T100" fmla="*/ 642 w 692"/>
                <a:gd name="T101" fmla="*/ 240 h 764"/>
                <a:gd name="T102" fmla="*/ 629 w 692"/>
                <a:gd name="T103" fmla="*/ 209 h 764"/>
                <a:gd name="T104" fmla="*/ 658 w 692"/>
                <a:gd name="T105" fmla="*/ 196 h 764"/>
                <a:gd name="T106" fmla="*/ 692 w 692"/>
                <a:gd name="T107" fmla="*/ 155 h 764"/>
                <a:gd name="T108" fmla="*/ 673 w 692"/>
                <a:gd name="T109" fmla="*/ 136 h 764"/>
                <a:gd name="T110" fmla="*/ 611 w 692"/>
                <a:gd name="T111" fmla="*/ 149 h 764"/>
                <a:gd name="T112" fmla="*/ 608 w 692"/>
                <a:gd name="T113" fmla="*/ 139 h 764"/>
                <a:gd name="T114" fmla="*/ 666 w 692"/>
                <a:gd name="T115" fmla="*/ 72 h 764"/>
                <a:gd name="T116" fmla="*/ 505 w 692"/>
                <a:gd name="T117" fmla="*/ 0 h 764"/>
                <a:gd name="T118" fmla="*/ 0 w 692"/>
                <a:gd name="T119" fmla="*/ 0 h 764"/>
                <a:gd name="T120" fmla="*/ 692 w 692"/>
                <a:gd name="T121" fmla="*/ 764 h 7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</a:cxnLst>
              <a:rect l="T118" t="T119" r="T120" b="T121"/>
              <a:pathLst>
                <a:path h="764" w="692">
                  <a:moveTo>
                    <a:pt x="505" y="0"/>
                  </a:moveTo>
                  <a:lnTo>
                    <a:pt x="503" y="3"/>
                  </a:lnTo>
                  <a:lnTo>
                    <a:pt x="473" y="3"/>
                  </a:lnTo>
                  <a:lnTo>
                    <a:pt x="458" y="24"/>
                  </a:lnTo>
                  <a:lnTo>
                    <a:pt x="438" y="35"/>
                  </a:lnTo>
                  <a:lnTo>
                    <a:pt x="438" y="62"/>
                  </a:lnTo>
                  <a:lnTo>
                    <a:pt x="389" y="67"/>
                  </a:lnTo>
                  <a:lnTo>
                    <a:pt x="363" y="49"/>
                  </a:lnTo>
                  <a:lnTo>
                    <a:pt x="328" y="54"/>
                  </a:lnTo>
                  <a:lnTo>
                    <a:pt x="294" y="80"/>
                  </a:lnTo>
                  <a:lnTo>
                    <a:pt x="270" y="122"/>
                  </a:lnTo>
                  <a:lnTo>
                    <a:pt x="245" y="129"/>
                  </a:lnTo>
                  <a:lnTo>
                    <a:pt x="234" y="157"/>
                  </a:lnTo>
                  <a:lnTo>
                    <a:pt x="204" y="162"/>
                  </a:lnTo>
                  <a:lnTo>
                    <a:pt x="163" y="196"/>
                  </a:lnTo>
                  <a:lnTo>
                    <a:pt x="109" y="195"/>
                  </a:lnTo>
                  <a:lnTo>
                    <a:pt x="92" y="207"/>
                  </a:lnTo>
                  <a:lnTo>
                    <a:pt x="77" y="207"/>
                  </a:lnTo>
                  <a:lnTo>
                    <a:pt x="25" y="250"/>
                  </a:lnTo>
                  <a:lnTo>
                    <a:pt x="1" y="250"/>
                  </a:lnTo>
                  <a:lnTo>
                    <a:pt x="0" y="265"/>
                  </a:lnTo>
                  <a:lnTo>
                    <a:pt x="4" y="293"/>
                  </a:lnTo>
                  <a:lnTo>
                    <a:pt x="38" y="316"/>
                  </a:lnTo>
                  <a:lnTo>
                    <a:pt x="57" y="340"/>
                  </a:lnTo>
                  <a:lnTo>
                    <a:pt x="51" y="366"/>
                  </a:lnTo>
                  <a:lnTo>
                    <a:pt x="34" y="406"/>
                  </a:lnTo>
                  <a:lnTo>
                    <a:pt x="23" y="432"/>
                  </a:lnTo>
                  <a:lnTo>
                    <a:pt x="96" y="456"/>
                  </a:lnTo>
                  <a:lnTo>
                    <a:pt x="143" y="452"/>
                  </a:lnTo>
                  <a:lnTo>
                    <a:pt x="146" y="492"/>
                  </a:lnTo>
                  <a:lnTo>
                    <a:pt x="146" y="544"/>
                  </a:lnTo>
                  <a:lnTo>
                    <a:pt x="204" y="563"/>
                  </a:lnTo>
                  <a:lnTo>
                    <a:pt x="230" y="570"/>
                  </a:lnTo>
                  <a:lnTo>
                    <a:pt x="268" y="606"/>
                  </a:lnTo>
                  <a:lnTo>
                    <a:pt x="264" y="636"/>
                  </a:lnTo>
                  <a:lnTo>
                    <a:pt x="247" y="660"/>
                  </a:lnTo>
                  <a:lnTo>
                    <a:pt x="200" y="675"/>
                  </a:lnTo>
                  <a:lnTo>
                    <a:pt x="212" y="701"/>
                  </a:lnTo>
                  <a:lnTo>
                    <a:pt x="217" y="722"/>
                  </a:lnTo>
                  <a:lnTo>
                    <a:pt x="197" y="742"/>
                  </a:lnTo>
                  <a:lnTo>
                    <a:pt x="199" y="761"/>
                  </a:lnTo>
                  <a:lnTo>
                    <a:pt x="230" y="764"/>
                  </a:lnTo>
                  <a:lnTo>
                    <a:pt x="231" y="761"/>
                  </a:lnTo>
                  <a:lnTo>
                    <a:pt x="392" y="610"/>
                  </a:lnTo>
                  <a:lnTo>
                    <a:pt x="387" y="485"/>
                  </a:lnTo>
                  <a:lnTo>
                    <a:pt x="444" y="457"/>
                  </a:lnTo>
                  <a:lnTo>
                    <a:pt x="483" y="438"/>
                  </a:lnTo>
                  <a:lnTo>
                    <a:pt x="520" y="405"/>
                  </a:lnTo>
                  <a:lnTo>
                    <a:pt x="523" y="355"/>
                  </a:lnTo>
                  <a:lnTo>
                    <a:pt x="559" y="337"/>
                  </a:lnTo>
                  <a:lnTo>
                    <a:pt x="642" y="240"/>
                  </a:lnTo>
                  <a:lnTo>
                    <a:pt x="629" y="209"/>
                  </a:lnTo>
                  <a:lnTo>
                    <a:pt x="658" y="196"/>
                  </a:lnTo>
                  <a:lnTo>
                    <a:pt x="692" y="155"/>
                  </a:lnTo>
                  <a:lnTo>
                    <a:pt x="673" y="136"/>
                  </a:lnTo>
                  <a:lnTo>
                    <a:pt x="611" y="149"/>
                  </a:lnTo>
                  <a:lnTo>
                    <a:pt x="608" y="139"/>
                  </a:lnTo>
                  <a:lnTo>
                    <a:pt x="666" y="72"/>
                  </a:lnTo>
                  <a:lnTo>
                    <a:pt x="505" y="0"/>
                  </a:lnTo>
                  <a:close/>
                </a:path>
              </a:pathLst>
            </a:custGeom>
            <a:solidFill>
              <a:srgbClr val="FF9900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25</a:t>
              </a:r>
            </a:p>
          </xdr:txBody>
        </xdr:sp>
        <xdr:sp macro="" textlink="">
          <xdr:nvSpPr>
            <xdr:cNvPr id="104" name="FR-90">
              <a:hlinkClick r:id="rId92"/>
            </xdr:cNvPr>
            <xdr:cNvSpPr>
              <a:spLocks noChangeArrowheads="1"/>
            </xdr:cNvSpPr>
          </xdr:nvSpPr>
          <xdr:spPr bwMode="auto">
            <a:xfrm>
              <a:off x="7000742" y="2944224"/>
              <a:ext cx="313905" cy="255053"/>
            </a:xfrm>
            <a:custGeom>
              <a:avLst/>
              <a:gdLst>
                <a:gd name="T0" fmla="*/ 54 w 205"/>
                <a:gd name="T1" fmla="*/ 0 h 255"/>
                <a:gd name="T2" fmla="*/ 30 w 205"/>
                <a:gd name="T3" fmla="*/ 13 h 255"/>
                <a:gd name="T4" fmla="*/ 10 w 205"/>
                <a:gd name="T5" fmla="*/ 28 h 255"/>
                <a:gd name="T6" fmla="*/ 10 w 205"/>
                <a:gd name="T7" fmla="*/ 61 h 255"/>
                <a:gd name="T8" fmla="*/ 21 w 205"/>
                <a:gd name="T9" fmla="*/ 101 h 255"/>
                <a:gd name="T10" fmla="*/ 21 w 205"/>
                <a:gd name="T11" fmla="*/ 127 h 255"/>
                <a:gd name="T12" fmla="*/ 15 w 205"/>
                <a:gd name="T13" fmla="*/ 168 h 255"/>
                <a:gd name="T14" fmla="*/ 0 w 205"/>
                <a:gd name="T15" fmla="*/ 183 h 255"/>
                <a:gd name="T16" fmla="*/ 161 w 205"/>
                <a:gd name="T17" fmla="*/ 255 h 255"/>
                <a:gd name="T18" fmla="*/ 171 w 205"/>
                <a:gd name="T19" fmla="*/ 244 h 255"/>
                <a:gd name="T20" fmla="*/ 205 w 205"/>
                <a:gd name="T21" fmla="*/ 238 h 255"/>
                <a:gd name="T22" fmla="*/ 193 w 205"/>
                <a:gd name="T23" fmla="*/ 183 h 255"/>
                <a:gd name="T24" fmla="*/ 185 w 205"/>
                <a:gd name="T25" fmla="*/ 154 h 255"/>
                <a:gd name="T26" fmla="*/ 148 w 205"/>
                <a:gd name="T27" fmla="*/ 160 h 255"/>
                <a:gd name="T28" fmla="*/ 143 w 205"/>
                <a:gd name="T29" fmla="*/ 128 h 255"/>
                <a:gd name="T30" fmla="*/ 156 w 205"/>
                <a:gd name="T31" fmla="*/ 105 h 255"/>
                <a:gd name="T32" fmla="*/ 158 w 205"/>
                <a:gd name="T33" fmla="*/ 73 h 255"/>
                <a:gd name="T34" fmla="*/ 151 w 205"/>
                <a:gd name="T35" fmla="*/ 55 h 255"/>
                <a:gd name="T36" fmla="*/ 104 w 205"/>
                <a:gd name="T37" fmla="*/ 19 h 255"/>
                <a:gd name="T38" fmla="*/ 62 w 205"/>
                <a:gd name="T39" fmla="*/ 16 h 255"/>
                <a:gd name="T40" fmla="*/ 54 w 205"/>
                <a:gd name="T41" fmla="*/ 0 h 255"/>
                <a:gd name="T42" fmla="*/ 0 w 205"/>
                <a:gd name="T43" fmla="*/ 0 h 255"/>
                <a:gd name="T44" fmla="*/ 205 w 205"/>
                <a:gd name="T45" fmla="*/ 255 h 2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</a:cxnLst>
              <a:rect l="T42" t="T43" r="T44" b="T45"/>
              <a:pathLst>
                <a:path h="255" w="205">
                  <a:moveTo>
                    <a:pt x="54" y="0"/>
                  </a:moveTo>
                  <a:lnTo>
                    <a:pt x="30" y="13"/>
                  </a:lnTo>
                  <a:lnTo>
                    <a:pt x="10" y="28"/>
                  </a:lnTo>
                  <a:lnTo>
                    <a:pt x="10" y="61"/>
                  </a:lnTo>
                  <a:lnTo>
                    <a:pt x="21" y="101"/>
                  </a:lnTo>
                  <a:lnTo>
                    <a:pt x="21" y="127"/>
                  </a:lnTo>
                  <a:lnTo>
                    <a:pt x="15" y="168"/>
                  </a:lnTo>
                  <a:lnTo>
                    <a:pt x="0" y="183"/>
                  </a:lnTo>
                  <a:lnTo>
                    <a:pt x="161" y="255"/>
                  </a:lnTo>
                  <a:lnTo>
                    <a:pt x="171" y="244"/>
                  </a:lnTo>
                  <a:lnTo>
                    <a:pt x="205" y="238"/>
                  </a:lnTo>
                  <a:lnTo>
                    <a:pt x="193" y="183"/>
                  </a:lnTo>
                  <a:lnTo>
                    <a:pt x="185" y="154"/>
                  </a:lnTo>
                  <a:lnTo>
                    <a:pt x="148" y="160"/>
                  </a:lnTo>
                  <a:lnTo>
                    <a:pt x="143" y="128"/>
                  </a:lnTo>
                  <a:lnTo>
                    <a:pt x="156" y="105"/>
                  </a:lnTo>
                  <a:lnTo>
                    <a:pt x="158" y="73"/>
                  </a:lnTo>
                  <a:lnTo>
                    <a:pt x="151" y="55"/>
                  </a:lnTo>
                  <a:lnTo>
                    <a:pt x="104" y="19"/>
                  </a:lnTo>
                  <a:lnTo>
                    <a:pt x="62" y="16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r>
                <a:rPr lang="fr-FR" sz="800" b="1"/>
                <a:t>90</a:t>
              </a:r>
            </a:p>
            <a:p>
              <a:pPr algn="ctr"/>
              <a:endParaRPr lang="fr-FR" sz="900" b="1"/>
            </a:p>
          </xdr:txBody>
        </xdr:sp>
      </xdr:grpSp>
      <xdr:grpSp>
        <xdr:nvGrpSpPr>
          <xdr:cNvPr id="4" name="Groupe 6"/>
          <xdr:cNvGrpSpPr/>
        </xdr:nvGrpSpPr>
        <xdr:grpSpPr>
          <a:xfrm>
            <a:off x="8039492" y="400050"/>
            <a:ext cx="1334937" cy="1391544"/>
            <a:chOff x="8039100" y="400050"/>
            <a:chExt cx="1335329" cy="1390650"/>
          </a:xfrm>
        </xdr:grpSpPr>
        <xdr:sp macro="" textlink="">
          <xdr:nvSpPr>
            <xdr:cNvPr id="5" name="FR-193">
              <a:hlinkClick r:id="rId93"/>
            </xdr:cNvPr>
            <xdr:cNvSpPr>
              <a:spLocks noChangeArrowheads="1"/>
            </xdr:cNvSpPr>
          </xdr:nvSpPr>
          <xdr:spPr bwMode="auto">
            <a:xfrm>
              <a:off x="8490107" y="400050"/>
              <a:ext cx="884322" cy="919915"/>
            </a:xfrm>
            <a:custGeom>
              <a:avLst/>
              <a:gdLst>
                <a:gd name="T0" fmla="*/ 132 w 145"/>
                <a:gd name="T1" fmla="*/ 0 h 150"/>
                <a:gd name="T2" fmla="*/ 108 w 145"/>
                <a:gd name="T3" fmla="*/ 17 h 150"/>
                <a:gd name="T4" fmla="*/ 70 w 145"/>
                <a:gd name="T5" fmla="*/ 35 h 150"/>
                <a:gd name="T6" fmla="*/ 0 w 145"/>
                <a:gd name="T7" fmla="*/ 39 h 150"/>
                <a:gd name="T8" fmla="*/ 2 w 145"/>
                <a:gd name="T9" fmla="*/ 49 h 150"/>
                <a:gd name="T10" fmla="*/ 7 w 145"/>
                <a:gd name="T11" fmla="*/ 50 h 150"/>
                <a:gd name="T12" fmla="*/ 13 w 145"/>
                <a:gd name="T13" fmla="*/ 58 h 150"/>
                <a:gd name="T14" fmla="*/ 7 w 145"/>
                <a:gd name="T15" fmla="*/ 70 h 150"/>
                <a:gd name="T16" fmla="*/ 0 w 145"/>
                <a:gd name="T17" fmla="*/ 71 h 150"/>
                <a:gd name="T18" fmla="*/ 5 w 145"/>
                <a:gd name="T19" fmla="*/ 83 h 150"/>
                <a:gd name="T20" fmla="*/ 39 w 145"/>
                <a:gd name="T21" fmla="*/ 83 h 150"/>
                <a:gd name="T22" fmla="*/ 50 w 145"/>
                <a:gd name="T23" fmla="*/ 100 h 150"/>
                <a:gd name="T24" fmla="*/ 52 w 145"/>
                <a:gd name="T25" fmla="*/ 123 h 150"/>
                <a:gd name="T26" fmla="*/ 64 w 145"/>
                <a:gd name="T27" fmla="*/ 121 h 150"/>
                <a:gd name="T28" fmla="*/ 75 w 145"/>
                <a:gd name="T29" fmla="*/ 112 h 150"/>
                <a:gd name="T30" fmla="*/ 91 w 145"/>
                <a:gd name="T31" fmla="*/ 113 h 150"/>
                <a:gd name="T32" fmla="*/ 111 w 145"/>
                <a:gd name="T33" fmla="*/ 125 h 150"/>
                <a:gd name="T34" fmla="*/ 123 w 145"/>
                <a:gd name="T35" fmla="*/ 138 h 150"/>
                <a:gd name="T36" fmla="*/ 128 w 145"/>
                <a:gd name="T37" fmla="*/ 140 h 150"/>
                <a:gd name="T38" fmla="*/ 132 w 145"/>
                <a:gd name="T39" fmla="*/ 147 h 150"/>
                <a:gd name="T40" fmla="*/ 145 w 145"/>
                <a:gd name="T41" fmla="*/ 150 h 150"/>
                <a:gd name="T42" fmla="*/ 145 w 145"/>
                <a:gd name="T43" fmla="*/ 112 h 150"/>
                <a:gd name="T44" fmla="*/ 129 w 145"/>
                <a:gd name="T45" fmla="*/ 20 h 150"/>
                <a:gd name="T46" fmla="*/ 132 w 145"/>
                <a:gd name="T47" fmla="*/ 0 h 150"/>
                <a:gd name="T48" fmla="*/ 0 w 145"/>
                <a:gd name="T49" fmla="*/ 0 h 150"/>
                <a:gd name="T50" fmla="*/ 145 w 145"/>
                <a:gd name="T51" fmla="*/ 150 h 1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T48" t="T49" r="T50" b="T51"/>
              <a:pathLst>
                <a:path h="150" w="145">
                  <a:moveTo>
                    <a:pt x="132" y="0"/>
                  </a:moveTo>
                  <a:lnTo>
                    <a:pt x="108" y="17"/>
                  </a:lnTo>
                  <a:lnTo>
                    <a:pt x="70" y="35"/>
                  </a:lnTo>
                  <a:lnTo>
                    <a:pt x="0" y="39"/>
                  </a:lnTo>
                  <a:lnTo>
                    <a:pt x="2" y="49"/>
                  </a:lnTo>
                  <a:lnTo>
                    <a:pt x="7" y="50"/>
                  </a:lnTo>
                  <a:lnTo>
                    <a:pt x="13" y="58"/>
                  </a:lnTo>
                  <a:lnTo>
                    <a:pt x="7" y="70"/>
                  </a:lnTo>
                  <a:lnTo>
                    <a:pt x="0" y="71"/>
                  </a:lnTo>
                  <a:lnTo>
                    <a:pt x="5" y="83"/>
                  </a:lnTo>
                  <a:lnTo>
                    <a:pt x="39" y="83"/>
                  </a:lnTo>
                  <a:lnTo>
                    <a:pt x="50" y="100"/>
                  </a:lnTo>
                  <a:lnTo>
                    <a:pt x="52" y="123"/>
                  </a:lnTo>
                  <a:lnTo>
                    <a:pt x="64" y="121"/>
                  </a:lnTo>
                  <a:lnTo>
                    <a:pt x="75" y="112"/>
                  </a:lnTo>
                  <a:lnTo>
                    <a:pt x="91" y="113"/>
                  </a:lnTo>
                  <a:lnTo>
                    <a:pt x="111" y="125"/>
                  </a:lnTo>
                  <a:lnTo>
                    <a:pt x="123" y="138"/>
                  </a:lnTo>
                  <a:lnTo>
                    <a:pt x="128" y="140"/>
                  </a:lnTo>
                  <a:lnTo>
                    <a:pt x="132" y="147"/>
                  </a:lnTo>
                  <a:lnTo>
                    <a:pt x="145" y="150"/>
                  </a:lnTo>
                  <a:lnTo>
                    <a:pt x="145" y="112"/>
                  </a:lnTo>
                  <a:lnTo>
                    <a:pt x="129" y="20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93</a:t>
              </a:r>
            </a:p>
          </xdr:txBody>
        </xdr:sp>
        <xdr:sp macro="" textlink="">
          <xdr:nvSpPr>
            <xdr:cNvPr id="6" name="FR-175">
              <a:hlinkClick r:id="rId94"/>
            </xdr:cNvPr>
            <xdr:cNvSpPr>
              <a:spLocks noChangeArrowheads="1"/>
            </xdr:cNvSpPr>
          </xdr:nvSpPr>
          <xdr:spPr bwMode="auto">
            <a:xfrm>
              <a:off x="8234392" y="910766"/>
              <a:ext cx="726085" cy="405374"/>
            </a:xfrm>
            <a:custGeom>
              <a:avLst/>
              <a:gdLst>
                <a:gd name="T0" fmla="*/ 81 w 120"/>
                <a:gd name="T1" fmla="*/ 0 h 67"/>
                <a:gd name="T2" fmla="*/ 47 w 120"/>
                <a:gd name="T3" fmla="*/ 0 h 67"/>
                <a:gd name="T4" fmla="*/ 32 w 120"/>
                <a:gd name="T5" fmla="*/ 7 h 67"/>
                <a:gd name="T6" fmla="*/ 26 w 120"/>
                <a:gd name="T7" fmla="*/ 15 h 67"/>
                <a:gd name="T8" fmla="*/ 12 w 120"/>
                <a:gd name="T9" fmla="*/ 16 h 67"/>
                <a:gd name="T10" fmla="*/ 0 w 120"/>
                <a:gd name="T11" fmla="*/ 30 h 67"/>
                <a:gd name="T12" fmla="*/ 0 w 120"/>
                <a:gd name="T13" fmla="*/ 38 h 67"/>
                <a:gd name="T14" fmla="*/ 3 w 120"/>
                <a:gd name="T15" fmla="*/ 47 h 67"/>
                <a:gd name="T16" fmla="*/ 24 w 120"/>
                <a:gd name="T17" fmla="*/ 53 h 67"/>
                <a:gd name="T18" fmla="*/ 49 w 120"/>
                <a:gd name="T19" fmla="*/ 66 h 67"/>
                <a:gd name="T20" fmla="*/ 66 w 120"/>
                <a:gd name="T21" fmla="*/ 67 h 67"/>
                <a:gd name="T22" fmla="*/ 77 w 120"/>
                <a:gd name="T23" fmla="*/ 64 h 67"/>
                <a:gd name="T24" fmla="*/ 88 w 120"/>
                <a:gd name="T25" fmla="*/ 56 h 67"/>
                <a:gd name="T26" fmla="*/ 92 w 120"/>
                <a:gd name="T27" fmla="*/ 59 h 67"/>
                <a:gd name="T28" fmla="*/ 116 w 120"/>
                <a:gd name="T29" fmla="*/ 63 h 67"/>
                <a:gd name="T30" fmla="*/ 120 w 120"/>
                <a:gd name="T31" fmla="*/ 54 h 67"/>
                <a:gd name="T32" fmla="*/ 120 w 120"/>
                <a:gd name="T33" fmla="*/ 45 h 67"/>
                <a:gd name="T34" fmla="*/ 116 w 120"/>
                <a:gd name="T35" fmla="*/ 44 h 67"/>
                <a:gd name="T36" fmla="*/ 99 w 120"/>
                <a:gd name="T37" fmla="*/ 44 h 67"/>
                <a:gd name="T38" fmla="*/ 100 w 120"/>
                <a:gd name="T39" fmla="*/ 49 h 67"/>
                <a:gd name="T40" fmla="*/ 97 w 120"/>
                <a:gd name="T41" fmla="*/ 51 h 67"/>
                <a:gd name="T42" fmla="*/ 92 w 120"/>
                <a:gd name="T43" fmla="*/ 51 h 67"/>
                <a:gd name="T44" fmla="*/ 94 w 120"/>
                <a:gd name="T45" fmla="*/ 46 h 67"/>
                <a:gd name="T46" fmla="*/ 95 w 120"/>
                <a:gd name="T47" fmla="*/ 40 h 67"/>
                <a:gd name="T48" fmla="*/ 94 w 120"/>
                <a:gd name="T49" fmla="*/ 40 h 67"/>
                <a:gd name="T50" fmla="*/ 92 w 120"/>
                <a:gd name="T51" fmla="*/ 17 h 67"/>
                <a:gd name="T52" fmla="*/ 81 w 120"/>
                <a:gd name="T53" fmla="*/ 0 h 67"/>
                <a:gd name="T54" fmla="*/ 0 w 120"/>
                <a:gd name="T55" fmla="*/ 0 h 67"/>
                <a:gd name="T56" fmla="*/ 120 w 120"/>
                <a:gd name="T57" fmla="*/ 67 h 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</a:cxnLst>
              <a:rect l="T54" t="T55" r="T56" b="T57"/>
              <a:pathLst>
                <a:path h="67" w="120">
                  <a:moveTo>
                    <a:pt x="81" y="0"/>
                  </a:moveTo>
                  <a:lnTo>
                    <a:pt x="47" y="0"/>
                  </a:lnTo>
                  <a:lnTo>
                    <a:pt x="32" y="7"/>
                  </a:lnTo>
                  <a:lnTo>
                    <a:pt x="26" y="15"/>
                  </a:lnTo>
                  <a:lnTo>
                    <a:pt x="12" y="16"/>
                  </a:lnTo>
                  <a:lnTo>
                    <a:pt x="0" y="30"/>
                  </a:lnTo>
                  <a:lnTo>
                    <a:pt x="0" y="38"/>
                  </a:lnTo>
                  <a:lnTo>
                    <a:pt x="3" y="47"/>
                  </a:lnTo>
                  <a:lnTo>
                    <a:pt x="24" y="53"/>
                  </a:lnTo>
                  <a:lnTo>
                    <a:pt x="49" y="66"/>
                  </a:lnTo>
                  <a:lnTo>
                    <a:pt x="66" y="67"/>
                  </a:lnTo>
                  <a:lnTo>
                    <a:pt x="77" y="64"/>
                  </a:lnTo>
                  <a:lnTo>
                    <a:pt x="88" y="56"/>
                  </a:lnTo>
                  <a:lnTo>
                    <a:pt x="92" y="59"/>
                  </a:lnTo>
                  <a:lnTo>
                    <a:pt x="116" y="63"/>
                  </a:lnTo>
                  <a:lnTo>
                    <a:pt x="120" y="54"/>
                  </a:lnTo>
                  <a:lnTo>
                    <a:pt x="120" y="45"/>
                  </a:lnTo>
                  <a:lnTo>
                    <a:pt x="116" y="44"/>
                  </a:lnTo>
                  <a:lnTo>
                    <a:pt x="99" y="44"/>
                  </a:lnTo>
                  <a:lnTo>
                    <a:pt x="100" y="49"/>
                  </a:lnTo>
                  <a:lnTo>
                    <a:pt x="97" y="51"/>
                  </a:lnTo>
                  <a:lnTo>
                    <a:pt x="92" y="51"/>
                  </a:lnTo>
                  <a:lnTo>
                    <a:pt x="94" y="46"/>
                  </a:lnTo>
                  <a:lnTo>
                    <a:pt x="95" y="40"/>
                  </a:lnTo>
                  <a:lnTo>
                    <a:pt x="94" y="40"/>
                  </a:lnTo>
                  <a:lnTo>
                    <a:pt x="92" y="17"/>
                  </a:lnTo>
                  <a:lnTo>
                    <a:pt x="81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75</a:t>
              </a:r>
            </a:p>
          </xdr:txBody>
        </xdr:sp>
        <xdr:sp macro="" textlink="">
          <xdr:nvSpPr>
            <xdr:cNvPr id="7" name="FR-192">
              <a:hlinkClick r:id="rId95"/>
            </xdr:cNvPr>
            <xdr:cNvSpPr>
              <a:spLocks noChangeArrowheads="1"/>
            </xdr:cNvSpPr>
          </xdr:nvSpPr>
          <xdr:spPr bwMode="auto">
            <a:xfrm>
              <a:off x="8039100" y="640632"/>
              <a:ext cx="531461" cy="1040554"/>
            </a:xfrm>
            <a:custGeom>
              <a:avLst/>
              <a:gdLst>
                <a:gd name="T0" fmla="*/ 75 w 88"/>
                <a:gd name="T1" fmla="*/ 0 h 170"/>
                <a:gd name="T2" fmla="*/ 28 w 88"/>
                <a:gd name="T3" fmla="*/ 25 h 170"/>
                <a:gd name="T4" fmla="*/ 23 w 88"/>
                <a:gd name="T5" fmla="*/ 26 h 170"/>
                <a:gd name="T6" fmla="*/ 0 w 88"/>
                <a:gd name="T7" fmla="*/ 76 h 170"/>
                <a:gd name="T8" fmla="*/ 15 w 88"/>
                <a:gd name="T9" fmla="*/ 116 h 170"/>
                <a:gd name="T10" fmla="*/ 38 w 88"/>
                <a:gd name="T11" fmla="*/ 142 h 170"/>
                <a:gd name="T12" fmla="*/ 38 w 88"/>
                <a:gd name="T13" fmla="*/ 145 h 170"/>
                <a:gd name="T14" fmla="*/ 74 w 88"/>
                <a:gd name="T15" fmla="*/ 170 h 170"/>
                <a:gd name="T16" fmla="*/ 83 w 88"/>
                <a:gd name="T17" fmla="*/ 166 h 170"/>
                <a:gd name="T18" fmla="*/ 76 w 88"/>
                <a:gd name="T19" fmla="*/ 153 h 170"/>
                <a:gd name="T20" fmla="*/ 83 w 88"/>
                <a:gd name="T21" fmla="*/ 133 h 170"/>
                <a:gd name="T22" fmla="*/ 79 w 88"/>
                <a:gd name="T23" fmla="*/ 126 h 170"/>
                <a:gd name="T24" fmla="*/ 83 w 88"/>
                <a:gd name="T25" fmla="*/ 110 h 170"/>
                <a:gd name="T26" fmla="*/ 82 w 88"/>
                <a:gd name="T27" fmla="*/ 110 h 170"/>
                <a:gd name="T28" fmla="*/ 57 w 88"/>
                <a:gd name="T29" fmla="*/ 97 h 170"/>
                <a:gd name="T30" fmla="*/ 36 w 88"/>
                <a:gd name="T31" fmla="*/ 91 h 170"/>
                <a:gd name="T32" fmla="*/ 33 w 88"/>
                <a:gd name="T33" fmla="*/ 82 h 170"/>
                <a:gd name="T34" fmla="*/ 33 w 88"/>
                <a:gd name="T35" fmla="*/ 74 h 170"/>
                <a:gd name="T36" fmla="*/ 45 w 88"/>
                <a:gd name="T37" fmla="*/ 60 h 170"/>
                <a:gd name="T38" fmla="*/ 59 w 88"/>
                <a:gd name="T39" fmla="*/ 59 h 170"/>
                <a:gd name="T40" fmla="*/ 65 w 88"/>
                <a:gd name="T41" fmla="*/ 51 h 170"/>
                <a:gd name="T42" fmla="*/ 80 w 88"/>
                <a:gd name="T43" fmla="*/ 44 h 170"/>
                <a:gd name="T44" fmla="*/ 75 w 88"/>
                <a:gd name="T45" fmla="*/ 32 h 170"/>
                <a:gd name="T46" fmla="*/ 82 w 88"/>
                <a:gd name="T47" fmla="*/ 31 h 170"/>
                <a:gd name="T48" fmla="*/ 88 w 88"/>
                <a:gd name="T49" fmla="*/ 19 h 170"/>
                <a:gd name="T50" fmla="*/ 82 w 88"/>
                <a:gd name="T51" fmla="*/ 11 h 170"/>
                <a:gd name="T52" fmla="*/ 77 w 88"/>
                <a:gd name="T53" fmla="*/ 10 h 170"/>
                <a:gd name="T54" fmla="*/ 75 w 88"/>
                <a:gd name="T55" fmla="*/ 0 h 170"/>
                <a:gd name="T56" fmla="*/ 0 w 88"/>
                <a:gd name="T57" fmla="*/ 0 h 170"/>
                <a:gd name="T58" fmla="*/ 88 w 88"/>
                <a:gd name="T59" fmla="*/ 170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</a:cxnLst>
              <a:rect l="T56" t="T57" r="T58" b="T59"/>
              <a:pathLst>
                <a:path h="170" w="88">
                  <a:moveTo>
                    <a:pt x="75" y="0"/>
                  </a:moveTo>
                  <a:lnTo>
                    <a:pt x="28" y="25"/>
                  </a:lnTo>
                  <a:lnTo>
                    <a:pt x="23" y="26"/>
                  </a:lnTo>
                  <a:lnTo>
                    <a:pt x="0" y="76"/>
                  </a:lnTo>
                  <a:lnTo>
                    <a:pt x="15" y="116"/>
                  </a:lnTo>
                  <a:lnTo>
                    <a:pt x="38" y="142"/>
                  </a:lnTo>
                  <a:lnTo>
                    <a:pt x="38" y="145"/>
                  </a:lnTo>
                  <a:lnTo>
                    <a:pt x="74" y="170"/>
                  </a:lnTo>
                  <a:lnTo>
                    <a:pt x="83" y="166"/>
                  </a:lnTo>
                  <a:lnTo>
                    <a:pt x="76" y="153"/>
                  </a:lnTo>
                  <a:lnTo>
                    <a:pt x="83" y="133"/>
                  </a:lnTo>
                  <a:lnTo>
                    <a:pt x="79" y="126"/>
                  </a:lnTo>
                  <a:lnTo>
                    <a:pt x="83" y="110"/>
                  </a:lnTo>
                  <a:lnTo>
                    <a:pt x="82" y="110"/>
                  </a:lnTo>
                  <a:lnTo>
                    <a:pt x="57" y="97"/>
                  </a:lnTo>
                  <a:lnTo>
                    <a:pt x="36" y="91"/>
                  </a:lnTo>
                  <a:lnTo>
                    <a:pt x="33" y="82"/>
                  </a:lnTo>
                  <a:lnTo>
                    <a:pt x="33" y="74"/>
                  </a:lnTo>
                  <a:lnTo>
                    <a:pt x="45" y="60"/>
                  </a:lnTo>
                  <a:lnTo>
                    <a:pt x="59" y="59"/>
                  </a:lnTo>
                  <a:lnTo>
                    <a:pt x="65" y="51"/>
                  </a:lnTo>
                  <a:lnTo>
                    <a:pt x="80" y="44"/>
                  </a:lnTo>
                  <a:lnTo>
                    <a:pt x="75" y="32"/>
                  </a:lnTo>
                  <a:lnTo>
                    <a:pt x="82" y="31"/>
                  </a:lnTo>
                  <a:lnTo>
                    <a:pt x="88" y="19"/>
                  </a:lnTo>
                  <a:lnTo>
                    <a:pt x="82" y="11"/>
                  </a:lnTo>
                  <a:lnTo>
                    <a:pt x="77" y="10"/>
                  </a:lnTo>
                  <a:lnTo>
                    <a:pt x="75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r>
                <a:rPr lang="fr-FR" sz="900" b="1"/>
                <a:t>92</a:t>
              </a:r>
            </a:p>
          </xdr:txBody>
        </xdr:sp>
        <xdr:sp macro="" textlink="">
          <xdr:nvSpPr>
            <xdr:cNvPr id="8" name="FR-194">
              <a:hlinkClick r:id="rId96"/>
            </xdr:cNvPr>
            <xdr:cNvSpPr>
              <a:spLocks noChangeArrowheads="1"/>
            </xdr:cNvSpPr>
          </xdr:nvSpPr>
          <xdr:spPr bwMode="auto">
            <a:xfrm>
              <a:off x="8498119" y="1085988"/>
              <a:ext cx="876310" cy="704712"/>
            </a:xfrm>
            <a:custGeom>
              <a:avLst/>
              <a:gdLst>
                <a:gd name="T0" fmla="*/ 74 w 144"/>
                <a:gd name="T1" fmla="*/ 0 h 115"/>
                <a:gd name="T2" fmla="*/ 63 w 144"/>
                <a:gd name="T3" fmla="*/ 9 h 115"/>
                <a:gd name="T4" fmla="*/ 52 w 144"/>
                <a:gd name="T5" fmla="*/ 11 h 115"/>
                <a:gd name="T6" fmla="*/ 51 w 144"/>
                <a:gd name="T7" fmla="*/ 17 h 115"/>
                <a:gd name="T8" fmla="*/ 49 w 144"/>
                <a:gd name="T9" fmla="*/ 22 h 115"/>
                <a:gd name="T10" fmla="*/ 54 w 144"/>
                <a:gd name="T11" fmla="*/ 22 h 115"/>
                <a:gd name="T12" fmla="*/ 57 w 144"/>
                <a:gd name="T13" fmla="*/ 20 h 115"/>
                <a:gd name="T14" fmla="*/ 56 w 144"/>
                <a:gd name="T15" fmla="*/ 15 h 115"/>
                <a:gd name="T16" fmla="*/ 73 w 144"/>
                <a:gd name="T17" fmla="*/ 15 h 115"/>
                <a:gd name="T18" fmla="*/ 77 w 144"/>
                <a:gd name="T19" fmla="*/ 16 h 115"/>
                <a:gd name="T20" fmla="*/ 77 w 144"/>
                <a:gd name="T21" fmla="*/ 25 h 115"/>
                <a:gd name="T22" fmla="*/ 73 w 144"/>
                <a:gd name="T23" fmla="*/ 34 h 115"/>
                <a:gd name="T24" fmla="*/ 49 w 144"/>
                <a:gd name="T25" fmla="*/ 30 h 115"/>
                <a:gd name="T26" fmla="*/ 45 w 144"/>
                <a:gd name="T27" fmla="*/ 27 h 115"/>
                <a:gd name="T28" fmla="*/ 34 w 144"/>
                <a:gd name="T29" fmla="*/ 35 h 115"/>
                <a:gd name="T30" fmla="*/ 23 w 144"/>
                <a:gd name="T31" fmla="*/ 38 h 115"/>
                <a:gd name="T32" fmla="*/ 7 w 144"/>
                <a:gd name="T33" fmla="*/ 37 h 115"/>
                <a:gd name="T34" fmla="*/ 3 w 144"/>
                <a:gd name="T35" fmla="*/ 53 h 115"/>
                <a:gd name="T36" fmla="*/ 7 w 144"/>
                <a:gd name="T37" fmla="*/ 60 h 115"/>
                <a:gd name="T38" fmla="*/ 0 w 144"/>
                <a:gd name="T39" fmla="*/ 80 h 115"/>
                <a:gd name="T40" fmla="*/ 7 w 144"/>
                <a:gd name="T41" fmla="*/ 93 h 115"/>
                <a:gd name="T42" fmla="*/ 19 w 144"/>
                <a:gd name="T43" fmla="*/ 87 h 115"/>
                <a:gd name="T44" fmla="*/ 46 w 144"/>
                <a:gd name="T45" fmla="*/ 102 h 115"/>
                <a:gd name="T46" fmla="*/ 95 w 144"/>
                <a:gd name="T47" fmla="*/ 102 h 115"/>
                <a:gd name="T48" fmla="*/ 124 w 144"/>
                <a:gd name="T49" fmla="*/ 115 h 115"/>
                <a:gd name="T50" fmla="*/ 123 w 144"/>
                <a:gd name="T51" fmla="*/ 113 h 115"/>
                <a:gd name="T52" fmla="*/ 144 w 144"/>
                <a:gd name="T53" fmla="*/ 61 h 115"/>
                <a:gd name="T54" fmla="*/ 144 w 144"/>
                <a:gd name="T55" fmla="*/ 38 h 115"/>
                <a:gd name="T56" fmla="*/ 131 w 144"/>
                <a:gd name="T57" fmla="*/ 35 h 115"/>
                <a:gd name="T58" fmla="*/ 127 w 144"/>
                <a:gd name="T59" fmla="*/ 28 h 115"/>
                <a:gd name="T60" fmla="*/ 122 w 144"/>
                <a:gd name="T61" fmla="*/ 26 h 115"/>
                <a:gd name="T62" fmla="*/ 110 w 144"/>
                <a:gd name="T63" fmla="*/ 13 h 115"/>
                <a:gd name="T64" fmla="*/ 90 w 144"/>
                <a:gd name="T65" fmla="*/ 1 h 115"/>
                <a:gd name="T66" fmla="*/ 74 w 144"/>
                <a:gd name="T67" fmla="*/ 0 h 115"/>
                <a:gd name="T68" fmla="*/ 0 w 144"/>
                <a:gd name="T69" fmla="*/ 0 h 115"/>
                <a:gd name="T70" fmla="*/ 144 w 144"/>
                <a:gd name="T71" fmla="*/ 115 h 1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T68" t="T69" r="T70" b="T71"/>
              <a:pathLst>
                <a:path h="115" w="144">
                  <a:moveTo>
                    <a:pt x="74" y="0"/>
                  </a:moveTo>
                  <a:lnTo>
                    <a:pt x="63" y="9"/>
                  </a:lnTo>
                  <a:lnTo>
                    <a:pt x="52" y="11"/>
                  </a:lnTo>
                  <a:lnTo>
                    <a:pt x="51" y="17"/>
                  </a:lnTo>
                  <a:lnTo>
                    <a:pt x="49" y="22"/>
                  </a:lnTo>
                  <a:lnTo>
                    <a:pt x="54" y="22"/>
                  </a:lnTo>
                  <a:lnTo>
                    <a:pt x="57" y="20"/>
                  </a:lnTo>
                  <a:lnTo>
                    <a:pt x="56" y="15"/>
                  </a:lnTo>
                  <a:lnTo>
                    <a:pt x="73" y="15"/>
                  </a:lnTo>
                  <a:lnTo>
                    <a:pt x="77" y="16"/>
                  </a:lnTo>
                  <a:lnTo>
                    <a:pt x="77" y="25"/>
                  </a:lnTo>
                  <a:lnTo>
                    <a:pt x="73" y="34"/>
                  </a:lnTo>
                  <a:lnTo>
                    <a:pt x="49" y="30"/>
                  </a:lnTo>
                  <a:lnTo>
                    <a:pt x="45" y="27"/>
                  </a:lnTo>
                  <a:lnTo>
                    <a:pt x="34" y="35"/>
                  </a:lnTo>
                  <a:lnTo>
                    <a:pt x="23" y="38"/>
                  </a:lnTo>
                  <a:lnTo>
                    <a:pt x="7" y="37"/>
                  </a:lnTo>
                  <a:lnTo>
                    <a:pt x="3" y="53"/>
                  </a:lnTo>
                  <a:lnTo>
                    <a:pt x="7" y="60"/>
                  </a:lnTo>
                  <a:lnTo>
                    <a:pt x="0" y="80"/>
                  </a:lnTo>
                  <a:lnTo>
                    <a:pt x="7" y="93"/>
                  </a:lnTo>
                  <a:lnTo>
                    <a:pt x="19" y="87"/>
                  </a:lnTo>
                  <a:lnTo>
                    <a:pt x="46" y="102"/>
                  </a:lnTo>
                  <a:lnTo>
                    <a:pt x="95" y="102"/>
                  </a:lnTo>
                  <a:lnTo>
                    <a:pt x="124" y="115"/>
                  </a:lnTo>
                  <a:lnTo>
                    <a:pt x="123" y="113"/>
                  </a:lnTo>
                  <a:lnTo>
                    <a:pt x="144" y="61"/>
                  </a:lnTo>
                  <a:lnTo>
                    <a:pt x="144" y="38"/>
                  </a:lnTo>
                  <a:lnTo>
                    <a:pt x="131" y="35"/>
                  </a:lnTo>
                  <a:lnTo>
                    <a:pt x="127" y="28"/>
                  </a:lnTo>
                  <a:lnTo>
                    <a:pt x="122" y="26"/>
                  </a:lnTo>
                  <a:lnTo>
                    <a:pt x="110" y="13"/>
                  </a:lnTo>
                  <a:lnTo>
                    <a:pt x="90" y="1"/>
                  </a:lnTo>
                  <a:lnTo>
                    <a:pt x="74" y="0"/>
                  </a:lnTo>
                  <a:close/>
                </a:path>
              </a:pathLst>
            </a:custGeom>
            <a:solidFill>
              <a:srgbClr val="00CCFF"/>
            </a:solidFill>
            <a:ln w="9360">
              <a:solidFill>
                <a:srgbClr val="000000"/>
              </a:solidFill>
              <a:round/>
              <a:headEnd type="none"/>
              <a:tailEnd type="none"/>
            </a:ln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pPr algn="ctr"/>
              <a:endParaRPr lang="fr-FR" sz="900" b="1"/>
            </a:p>
            <a:p>
              <a:pPr algn="ctr"/>
              <a:endParaRPr lang="fr-FR" sz="900" b="1"/>
            </a:p>
            <a:p>
              <a:pPr algn="ctr"/>
              <a:r>
                <a:rPr lang="fr-FR" sz="900" b="1"/>
                <a:t>94</a:t>
              </a:r>
            </a:p>
          </xdr:txBody>
        </xdr:sp>
      </xdr:grpSp>
    </xdr:grpSp>
    <xdr:clientData/>
  </xdr:twoCellAnchor>
  <xdr:twoCellAnchor editAs="absolute">
    <xdr:from>
      <xdr:col>13</xdr:col>
      <xdr:colOff>352425</xdr:colOff>
      <xdr:row>37</xdr:row>
      <xdr:rowOff>85725</xdr:rowOff>
    </xdr:from>
    <xdr:to>
      <xdr:col>14</xdr:col>
      <xdr:colOff>552450</xdr:colOff>
      <xdr:row>42</xdr:row>
      <xdr:rowOff>76200</xdr:rowOff>
    </xdr:to>
    <xdr:sp macro="" textlink="">
      <xdr:nvSpPr>
        <xdr:cNvPr id="116" name="Rectangle Saint-Pierre-et-Miquelon"/>
        <xdr:cNvSpPr>
          <a:spLocks noChangeArrowheads="1"/>
        </xdr:cNvSpPr>
      </xdr:nvSpPr>
      <xdr:spPr bwMode="auto">
        <a:xfrm>
          <a:off x="10258425" y="7143750"/>
          <a:ext cx="962025" cy="942975"/>
        </a:xfrm>
        <a:prstGeom prst="rect">
          <a:avLst/>
        </a:prstGeom>
        <a:solidFill>
          <a:srgbClr val="FFFFFF"/>
        </a:solidFill>
        <a:ln w="3175" algn="ctr">
          <a:solidFill>
            <a:schemeClr val="accent1"/>
          </a:solidFill>
          <a:miter lim="800000"/>
          <a:headEnd type="none"/>
          <a:tailEnd type="none"/>
        </a:ln>
      </xdr:spPr>
      <xdr:txBody>
        <a:bodyPr vertOverflow="clip" wrap="square" lIns="108000" tIns="72000" rIns="72000" bIns="72000" anchor="t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Saint-Pierre-et-Miquelon</a:t>
          </a:r>
        </a:p>
      </xdr:txBody>
    </xdr:sp>
    <xdr:clientData/>
  </xdr:twoCellAnchor>
  <xdr:twoCellAnchor editAs="absolute">
    <xdr:from>
      <xdr:col>12</xdr:col>
      <xdr:colOff>0</xdr:colOff>
      <xdr:row>25</xdr:row>
      <xdr:rowOff>152400</xdr:rowOff>
    </xdr:from>
    <xdr:to>
      <xdr:col>13</xdr:col>
      <xdr:colOff>200025</xdr:colOff>
      <xdr:row>30</xdr:row>
      <xdr:rowOff>152400</xdr:rowOff>
    </xdr:to>
    <xdr:sp macro="" textlink="">
      <xdr:nvSpPr>
        <xdr:cNvPr id="118" name="Rectangle Saint-Bartélemy"/>
        <xdr:cNvSpPr>
          <a:spLocks noChangeArrowheads="1"/>
        </xdr:cNvSpPr>
      </xdr:nvSpPr>
      <xdr:spPr bwMode="auto">
        <a:xfrm>
          <a:off x="9144000" y="4924425"/>
          <a:ext cx="962025" cy="952500"/>
        </a:xfrm>
        <a:prstGeom prst="rect">
          <a:avLst/>
        </a:prstGeom>
        <a:solidFill>
          <a:srgbClr val="FFFFFF"/>
        </a:solidFill>
        <a:ln w="3175" algn="ctr">
          <a:solidFill>
            <a:schemeClr val="accent1"/>
          </a:solidFill>
          <a:miter lim="800000"/>
          <a:headEnd type="none"/>
          <a:tailEnd type="none"/>
        </a:ln>
      </xdr:spPr>
      <xdr:txBody>
        <a:bodyPr vertOverflow="clip" wrap="square" lIns="108000" tIns="72000" rIns="72000" bIns="72000" anchor="t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Wallis et Fortuna</a:t>
          </a:r>
        </a:p>
      </xdr:txBody>
    </xdr:sp>
    <xdr:clientData/>
  </xdr:twoCellAnchor>
  <xdr:twoCellAnchor editAs="absolute">
    <xdr:from>
      <xdr:col>13</xdr:col>
      <xdr:colOff>352425</xdr:colOff>
      <xdr:row>43</xdr:row>
      <xdr:rowOff>47625</xdr:rowOff>
    </xdr:from>
    <xdr:to>
      <xdr:col>14</xdr:col>
      <xdr:colOff>552450</xdr:colOff>
      <xdr:row>48</xdr:row>
      <xdr:rowOff>47625</xdr:rowOff>
    </xdr:to>
    <xdr:sp macro="" textlink="">
      <xdr:nvSpPr>
        <xdr:cNvPr id="119" name="Rectangle Nouvelle-Calédonie"/>
        <xdr:cNvSpPr>
          <a:spLocks noChangeArrowheads="1"/>
        </xdr:cNvSpPr>
      </xdr:nvSpPr>
      <xdr:spPr bwMode="auto">
        <a:xfrm>
          <a:off x="10258425" y="8248650"/>
          <a:ext cx="962025" cy="952500"/>
        </a:xfrm>
        <a:prstGeom prst="rect">
          <a:avLst/>
        </a:prstGeom>
        <a:solidFill>
          <a:srgbClr val="FFFFFF"/>
        </a:solidFill>
        <a:ln w="3175" algn="ctr">
          <a:solidFill>
            <a:schemeClr val="accent1"/>
          </a:solidFill>
          <a:miter lim="800000"/>
          <a:headEnd type="none"/>
          <a:tailEnd type="none"/>
        </a:ln>
      </xdr:spPr>
      <xdr:txBody>
        <a:bodyPr vertOverflow="clip" wrap="square" lIns="108000" tIns="72000" rIns="72000" bIns="72000" anchor="t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Nouvelle-Calédonie</a:t>
          </a:r>
        </a:p>
      </xdr:txBody>
    </xdr:sp>
    <xdr:clientData/>
  </xdr:twoCellAnchor>
  <xdr:twoCellAnchor editAs="absolute">
    <xdr:from>
      <xdr:col>13</xdr:col>
      <xdr:colOff>352425</xdr:colOff>
      <xdr:row>31</xdr:row>
      <xdr:rowOff>123825</xdr:rowOff>
    </xdr:from>
    <xdr:to>
      <xdr:col>14</xdr:col>
      <xdr:colOff>552450</xdr:colOff>
      <xdr:row>36</xdr:row>
      <xdr:rowOff>123825</xdr:rowOff>
    </xdr:to>
    <xdr:sp macro="" textlink="">
      <xdr:nvSpPr>
        <xdr:cNvPr id="120" name="Rectangle Mayotte"/>
        <xdr:cNvSpPr>
          <a:spLocks noChangeArrowheads="1"/>
        </xdr:cNvSpPr>
      </xdr:nvSpPr>
      <xdr:spPr bwMode="auto">
        <a:xfrm>
          <a:off x="10258425" y="6038850"/>
          <a:ext cx="962025" cy="952500"/>
        </a:xfrm>
        <a:prstGeom prst="rect">
          <a:avLst/>
        </a:prstGeom>
        <a:solidFill>
          <a:srgbClr val="FFFFFF"/>
        </a:solidFill>
        <a:ln w="3175" algn="ctr">
          <a:solidFill>
            <a:schemeClr val="accent1"/>
          </a:solidFill>
          <a:miter lim="800000"/>
          <a:headEnd type="none"/>
          <a:tailEnd type="none"/>
        </a:ln>
      </xdr:spPr>
      <xdr:txBody>
        <a:bodyPr vertOverflow="clip" wrap="square" lIns="108000" tIns="72000" rIns="72000" bIns="72000" anchor="t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Mayotte</a:t>
          </a:r>
        </a:p>
      </xdr:txBody>
    </xdr:sp>
    <xdr:clientData/>
  </xdr:twoCellAnchor>
  <xdr:twoCellAnchor editAs="absolute">
    <xdr:from>
      <xdr:col>13</xdr:col>
      <xdr:colOff>352425</xdr:colOff>
      <xdr:row>25</xdr:row>
      <xdr:rowOff>152400</xdr:rowOff>
    </xdr:from>
    <xdr:to>
      <xdr:col>14</xdr:col>
      <xdr:colOff>552450</xdr:colOff>
      <xdr:row>30</xdr:row>
      <xdr:rowOff>152400</xdr:rowOff>
    </xdr:to>
    <xdr:sp macro="" textlink="">
      <xdr:nvSpPr>
        <xdr:cNvPr id="121" name="Rectangle Martinique"/>
        <xdr:cNvSpPr>
          <a:spLocks noChangeArrowheads="1"/>
        </xdr:cNvSpPr>
      </xdr:nvSpPr>
      <xdr:spPr bwMode="auto">
        <a:xfrm>
          <a:off x="10258425" y="4924425"/>
          <a:ext cx="962025" cy="952500"/>
        </a:xfrm>
        <a:prstGeom prst="rect">
          <a:avLst/>
        </a:prstGeom>
        <a:solidFill>
          <a:srgbClr val="FFFFFF"/>
        </a:solidFill>
        <a:ln w="3175" algn="ctr">
          <a:solidFill>
            <a:schemeClr val="accent1"/>
          </a:solidFill>
          <a:miter lim="800000"/>
          <a:headEnd type="none"/>
          <a:tailEnd type="none"/>
        </a:ln>
      </xdr:spPr>
      <xdr:txBody>
        <a:bodyPr vertOverflow="clip" wrap="square" lIns="108000" tIns="72000" rIns="72000" bIns="72000" anchor="t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Martinique</a:t>
          </a:r>
        </a:p>
      </xdr:txBody>
    </xdr:sp>
    <xdr:clientData/>
  </xdr:twoCellAnchor>
  <xdr:twoCellAnchor editAs="absolute">
    <xdr:from>
      <xdr:col>12</xdr:col>
      <xdr:colOff>0</xdr:colOff>
      <xdr:row>37</xdr:row>
      <xdr:rowOff>85725</xdr:rowOff>
    </xdr:from>
    <xdr:to>
      <xdr:col>13</xdr:col>
      <xdr:colOff>200025</xdr:colOff>
      <xdr:row>42</xdr:row>
      <xdr:rowOff>76200</xdr:rowOff>
    </xdr:to>
    <xdr:sp macro="" textlink="">
      <xdr:nvSpPr>
        <xdr:cNvPr id="122" name="Rectangle La Réunion"/>
        <xdr:cNvSpPr>
          <a:spLocks noChangeArrowheads="1"/>
        </xdr:cNvSpPr>
      </xdr:nvSpPr>
      <xdr:spPr bwMode="auto">
        <a:xfrm>
          <a:off x="9144000" y="7143750"/>
          <a:ext cx="962025" cy="942975"/>
        </a:xfrm>
        <a:prstGeom prst="rect">
          <a:avLst/>
        </a:prstGeom>
        <a:solidFill>
          <a:srgbClr val="FFFFFF"/>
        </a:solidFill>
        <a:ln w="3175" algn="ctr">
          <a:solidFill>
            <a:schemeClr val="accent1"/>
          </a:solidFill>
          <a:miter lim="800000"/>
          <a:headEnd type="none"/>
          <a:tailEnd type="none"/>
        </a:ln>
      </xdr:spPr>
      <xdr:txBody>
        <a:bodyPr vertOverflow="clip" wrap="square" lIns="108000" tIns="72000" rIns="72000" bIns="72000" anchor="t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Réunion</a:t>
          </a:r>
        </a:p>
      </xdr:txBody>
    </xdr:sp>
    <xdr:clientData/>
  </xdr:twoCellAnchor>
  <xdr:twoCellAnchor editAs="absolute">
    <xdr:from>
      <xdr:col>12</xdr:col>
      <xdr:colOff>0</xdr:colOff>
      <xdr:row>31</xdr:row>
      <xdr:rowOff>123825</xdr:rowOff>
    </xdr:from>
    <xdr:to>
      <xdr:col>13</xdr:col>
      <xdr:colOff>200025</xdr:colOff>
      <xdr:row>36</xdr:row>
      <xdr:rowOff>114300</xdr:rowOff>
    </xdr:to>
    <xdr:sp macro="" textlink="">
      <xdr:nvSpPr>
        <xdr:cNvPr id="123" name="Rectangle Guyane"/>
        <xdr:cNvSpPr>
          <a:spLocks noChangeArrowheads="1"/>
        </xdr:cNvSpPr>
      </xdr:nvSpPr>
      <xdr:spPr bwMode="auto">
        <a:xfrm>
          <a:off x="9144000" y="6038850"/>
          <a:ext cx="962025" cy="942975"/>
        </a:xfrm>
        <a:prstGeom prst="rect">
          <a:avLst/>
        </a:prstGeom>
        <a:solidFill>
          <a:srgbClr val="FFFFFF"/>
        </a:solidFill>
        <a:ln w="3175" algn="ctr">
          <a:solidFill>
            <a:schemeClr val="accent1"/>
          </a:solidFill>
          <a:miter lim="800000"/>
          <a:headEnd type="none"/>
          <a:tailEnd type="none"/>
        </a:ln>
      </xdr:spPr>
      <xdr:txBody>
        <a:bodyPr vertOverflow="clip" wrap="square" lIns="108000" tIns="72000" rIns="72000" bIns="72000" anchor="t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Guyane</a:t>
          </a:r>
        </a:p>
      </xdr:txBody>
    </xdr:sp>
    <xdr:clientData/>
  </xdr:twoCellAnchor>
  <xdr:twoCellAnchor editAs="absolute">
    <xdr:from>
      <xdr:col>12</xdr:col>
      <xdr:colOff>0</xdr:colOff>
      <xdr:row>20</xdr:row>
      <xdr:rowOff>0</xdr:rowOff>
    </xdr:from>
    <xdr:to>
      <xdr:col>13</xdr:col>
      <xdr:colOff>200025</xdr:colOff>
      <xdr:row>25</xdr:row>
      <xdr:rowOff>0</xdr:rowOff>
    </xdr:to>
    <xdr:sp macro="" textlink="">
      <xdr:nvSpPr>
        <xdr:cNvPr id="124" name="Rectangle Guadeloupe"/>
        <xdr:cNvSpPr>
          <a:spLocks noChangeArrowheads="1"/>
        </xdr:cNvSpPr>
      </xdr:nvSpPr>
      <xdr:spPr bwMode="auto">
        <a:xfrm>
          <a:off x="9144000" y="3819525"/>
          <a:ext cx="962025" cy="952500"/>
        </a:xfrm>
        <a:prstGeom prst="rect">
          <a:avLst/>
        </a:prstGeom>
        <a:solidFill>
          <a:srgbClr val="FFFFFF"/>
        </a:solidFill>
        <a:ln w="3175" algn="ctr">
          <a:solidFill>
            <a:schemeClr val="accent1"/>
          </a:solidFill>
          <a:miter lim="800000"/>
          <a:headEnd type="none"/>
          <a:tailEnd type="none"/>
        </a:ln>
      </xdr:spPr>
      <xdr:txBody>
        <a:bodyPr vertOverflow="clip" wrap="square" lIns="108000" tIns="72000" rIns="72000" bIns="72000" anchor="t"/>
        <a:lstStyle/>
        <a:p>
          <a:pPr algn="l" rtl="0">
            <a:defRPr sz="1000"/>
          </a:pPr>
          <a:r>
            <a:rPr lang="fr-FR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Guadeloupe</a:t>
          </a:r>
        </a:p>
      </xdr:txBody>
    </xdr:sp>
    <xdr:clientData/>
  </xdr:twoCellAnchor>
  <xdr:twoCellAnchor editAs="absolute">
    <xdr:from>
      <xdr:col>13</xdr:col>
      <xdr:colOff>352425</xdr:colOff>
      <xdr:row>20</xdr:row>
      <xdr:rowOff>0</xdr:rowOff>
    </xdr:from>
    <xdr:to>
      <xdr:col>14</xdr:col>
      <xdr:colOff>552450</xdr:colOff>
      <xdr:row>25</xdr:row>
      <xdr:rowOff>0</xdr:rowOff>
    </xdr:to>
    <xdr:sp macro="" textlink="">
      <xdr:nvSpPr>
        <xdr:cNvPr id="117" name="Rectangle Saint-Martin"/>
        <xdr:cNvSpPr>
          <a:spLocks noChangeArrowheads="1"/>
        </xdr:cNvSpPr>
      </xdr:nvSpPr>
      <xdr:spPr bwMode="auto">
        <a:xfrm>
          <a:off x="10258425" y="3819525"/>
          <a:ext cx="962025" cy="952500"/>
        </a:xfrm>
        <a:prstGeom prst="rect">
          <a:avLst/>
        </a:prstGeom>
        <a:solidFill>
          <a:srgbClr val="FFFFFF"/>
        </a:solidFill>
        <a:ln w="3175" algn="ctr">
          <a:solidFill>
            <a:schemeClr val="accent1"/>
          </a:solidFill>
          <a:miter lim="800000"/>
          <a:headEnd type="none"/>
          <a:tailEnd type="none"/>
        </a:ln>
      </xdr:spPr>
      <xdr:txBody>
        <a:bodyPr vertOverflow="clip" wrap="square" lIns="108000" tIns="72000" rIns="72000" bIns="72000" anchor="t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Polynésie Francaise</a:t>
          </a:r>
        </a:p>
      </xdr:txBody>
    </xdr:sp>
    <xdr:clientData/>
  </xdr:twoCellAnchor>
  <xdr:twoCellAnchor editAs="absolute">
    <xdr:from>
      <xdr:col>14</xdr:col>
      <xdr:colOff>0</xdr:colOff>
      <xdr:row>39</xdr:row>
      <xdr:rowOff>9525</xdr:rowOff>
    </xdr:from>
    <xdr:to>
      <xdr:col>14</xdr:col>
      <xdr:colOff>171450</xdr:colOff>
      <xdr:row>42</xdr:row>
      <xdr:rowOff>9525</xdr:rowOff>
    </xdr:to>
    <xdr:sp macro="" textlink="">
      <xdr:nvSpPr>
        <xdr:cNvPr id="126" name="Saint-Pierre-et-Miquelon">
          <a:hlinkClick r:id="rId97"/>
        </xdr:cNvPr>
        <xdr:cNvSpPr>
          <a:spLocks noChangeAspect="1"/>
        </xdr:cNvSpPr>
      </xdr:nvSpPr>
      <xdr:spPr bwMode="auto">
        <a:xfrm>
          <a:off x="10668000" y="7448550"/>
          <a:ext cx="171450" cy="571500"/>
        </a:xfrm>
        <a:custGeom>
          <a:avLst/>
          <a:gdLst>
            <a:gd name="T0" fmla="*/ 0 w 179"/>
            <a:gd name="T1" fmla="*/ 0 h 656"/>
            <a:gd name="T2" fmla="*/ 0 w 179"/>
            <a:gd name="T3" fmla="*/ 0 h 656"/>
            <a:gd name="T4" fmla="*/ 0 w 179"/>
            <a:gd name="T5" fmla="*/ 0 h 656"/>
            <a:gd name="T6" fmla="*/ 0 w 179"/>
            <a:gd name="T7" fmla="*/ 0 h 656"/>
            <a:gd name="T8" fmla="*/ 0 w 179"/>
            <a:gd name="T9" fmla="*/ 0 h 656"/>
            <a:gd name="T10" fmla="*/ 0 w 179"/>
            <a:gd name="T11" fmla="*/ 0 h 656"/>
            <a:gd name="T12" fmla="*/ 0 w 179"/>
            <a:gd name="T13" fmla="*/ 0 h 656"/>
            <a:gd name="T14" fmla="*/ 0 w 179"/>
            <a:gd name="T15" fmla="*/ 0 h 656"/>
            <a:gd name="T16" fmla="*/ 0 w 179"/>
            <a:gd name="T17" fmla="*/ 2085 h 656"/>
            <a:gd name="T18" fmla="*/ 0 w 179"/>
            <a:gd name="T19" fmla="*/ 2085 h 656"/>
            <a:gd name="T20" fmla="*/ 0 w 179"/>
            <a:gd name="T21" fmla="*/ 2085 h 656"/>
            <a:gd name="T22" fmla="*/ 0 w 179"/>
            <a:gd name="T23" fmla="*/ 2085 h 656"/>
            <a:gd name="T24" fmla="*/ 0 w 179"/>
            <a:gd name="T25" fmla="*/ 2085 h 656"/>
            <a:gd name="T26" fmla="*/ 0 w 179"/>
            <a:gd name="T27" fmla="*/ 2085 h 656"/>
            <a:gd name="T28" fmla="*/ 0 w 179"/>
            <a:gd name="T29" fmla="*/ 2085 h 656"/>
            <a:gd name="T30" fmla="*/ 0 w 179"/>
            <a:gd name="T31" fmla="*/ 2085 h 656"/>
            <a:gd name="T32" fmla="*/ 0 w 179"/>
            <a:gd name="T33" fmla="*/ 2085 h 656"/>
            <a:gd name="T34" fmla="*/ 0 w 179"/>
            <a:gd name="T35" fmla="*/ 2085 h 656"/>
            <a:gd name="T36" fmla="*/ 0 w 179"/>
            <a:gd name="T37" fmla="*/ 2085 h 656"/>
            <a:gd name="T38" fmla="*/ 0 w 179"/>
            <a:gd name="T39" fmla="*/ 2085 h 656"/>
            <a:gd name="T40" fmla="*/ 0 w 179"/>
            <a:gd name="T41" fmla="*/ 2085 h 656"/>
            <a:gd name="T42" fmla="*/ 0 w 179"/>
            <a:gd name="T43" fmla="*/ 2085 h 656"/>
            <a:gd name="T44" fmla="*/ 0 w 179"/>
            <a:gd name="T45" fmla="*/ 2085 h 656"/>
            <a:gd name="T46" fmla="*/ 0 w 179"/>
            <a:gd name="T47" fmla="*/ 2085 h 656"/>
            <a:gd name="T48" fmla="*/ 0 w 179"/>
            <a:gd name="T49" fmla="*/ 2085 h 656"/>
            <a:gd name="T50" fmla="*/ 0 w 179"/>
            <a:gd name="T51" fmla="*/ 2085 h 656"/>
            <a:gd name="T52" fmla="*/ 0 w 179"/>
            <a:gd name="T53" fmla="*/ 2085 h 656"/>
            <a:gd name="T54" fmla="*/ 0 w 179"/>
            <a:gd name="T55" fmla="*/ 2085 h 656"/>
            <a:gd name="T56" fmla="*/ 0 w 179"/>
            <a:gd name="T57" fmla="*/ 2085 h 656"/>
            <a:gd name="T58" fmla="*/ 0 w 179"/>
            <a:gd name="T59" fmla="*/ 2085 h 656"/>
            <a:gd name="T60" fmla="*/ 0 w 179"/>
            <a:gd name="T61" fmla="*/ 2085 h 656"/>
            <a:gd name="T62" fmla="*/ 0 w 179"/>
            <a:gd name="T63" fmla="*/ 2085 h 656"/>
            <a:gd name="T64" fmla="*/ 0 w 179"/>
            <a:gd name="T65" fmla="*/ 2085 h 656"/>
            <a:gd name="T66" fmla="*/ 0 w 179"/>
            <a:gd name="T67" fmla="*/ 0 h 656"/>
            <a:gd name="T68" fmla="*/ 0 w 179"/>
            <a:gd name="T69" fmla="*/ 0 h 656"/>
            <a:gd name="T70" fmla="*/ 0 w 179"/>
            <a:gd name="T71" fmla="*/ 0 h 656"/>
            <a:gd name="T72" fmla="*/ 0 w 179"/>
            <a:gd name="T73" fmla="*/ 0 h 656"/>
            <a:gd name="T74" fmla="*/ 0 w 179"/>
            <a:gd name="T75" fmla="*/ 0 h 656"/>
            <a:gd name="T76" fmla="*/ 0 w 179"/>
            <a:gd name="T77" fmla="*/ 0 h 656"/>
            <a:gd name="T78" fmla="*/ 0 w 179"/>
            <a:gd name="T79" fmla="*/ 0 h 656"/>
            <a:gd name="T80" fmla="*/ 0 w 179"/>
            <a:gd name="T81" fmla="*/ 0 h 656"/>
            <a:gd name="T82" fmla="*/ 0 w 179"/>
            <a:gd name="T83" fmla="*/ 0 h 656"/>
            <a:gd name="T84" fmla="*/ 0 w 179"/>
            <a:gd name="T85" fmla="*/ 0 h 656"/>
            <a:gd name="T86" fmla="*/ 0 w 179"/>
            <a:gd name="T87" fmla="*/ 0 h 656"/>
            <a:gd name="T88" fmla="*/ 0 w 179"/>
            <a:gd name="T89" fmla="*/ 0 h 656"/>
            <a:gd name="T90" fmla="*/ 0 w 179"/>
            <a:gd name="T91" fmla="*/ 0 h 656"/>
            <a:gd name="T92" fmla="*/ 0 w 179"/>
            <a:gd name="T93" fmla="*/ 0 h 656"/>
            <a:gd name="T94" fmla="*/ 0 w 179"/>
            <a:gd name="T95" fmla="*/ 0 h 656"/>
            <a:gd name="T96" fmla="*/ 0 w 179"/>
            <a:gd name="T97" fmla="*/ 0 h 656"/>
            <a:gd name="T98" fmla="*/ 0 w 179"/>
            <a:gd name="T99" fmla="*/ 0 h 656"/>
            <a:gd name="T100" fmla="*/ 0 w 179"/>
            <a:gd name="T101" fmla="*/ 0 h 656"/>
            <a:gd name="T102" fmla="*/ 0 w 179"/>
            <a:gd name="T103" fmla="*/ 0 h 656"/>
            <a:gd name="T104" fmla="*/ 0 w 179"/>
            <a:gd name="T105" fmla="*/ 0 h 656"/>
            <a:gd name="T106" fmla="*/ 0 w 179"/>
            <a:gd name="T107" fmla="*/ 0 h 656"/>
            <a:gd name="T108" fmla="*/ 0 w 179"/>
            <a:gd name="T109" fmla="*/ 0 h 656"/>
            <a:gd name="T110" fmla="*/ 0 w 179"/>
            <a:gd name="T111" fmla="*/ 0 h 65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79"/>
            <a:gd name="T169" fmla="*/ 0 h 656"/>
            <a:gd name="T170" fmla="*/ 179 w 179"/>
            <a:gd name="T171" fmla="*/ 656 h 656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h="656" w="179">
              <a:moveTo>
                <a:pt x="58" y="0"/>
              </a:moveTo>
              <a:lnTo>
                <a:pt x="51" y="9"/>
              </a:lnTo>
              <a:lnTo>
                <a:pt x="44" y="10"/>
              </a:lnTo>
              <a:lnTo>
                <a:pt x="40" y="17"/>
              </a:lnTo>
              <a:lnTo>
                <a:pt x="34" y="22"/>
              </a:lnTo>
              <a:lnTo>
                <a:pt x="24" y="20"/>
              </a:lnTo>
              <a:lnTo>
                <a:pt x="14" y="26"/>
              </a:lnTo>
              <a:lnTo>
                <a:pt x="10" y="33"/>
              </a:lnTo>
              <a:lnTo>
                <a:pt x="8" y="53"/>
              </a:lnTo>
              <a:lnTo>
                <a:pt x="2" y="57"/>
              </a:lnTo>
              <a:lnTo>
                <a:pt x="2" y="70"/>
              </a:lnTo>
              <a:lnTo>
                <a:pt x="11" y="80"/>
              </a:lnTo>
              <a:lnTo>
                <a:pt x="12" y="106"/>
              </a:lnTo>
              <a:lnTo>
                <a:pt x="15" y="129"/>
              </a:lnTo>
              <a:lnTo>
                <a:pt x="18" y="148"/>
              </a:lnTo>
              <a:lnTo>
                <a:pt x="18" y="156"/>
              </a:lnTo>
              <a:lnTo>
                <a:pt x="14" y="165"/>
              </a:lnTo>
              <a:lnTo>
                <a:pt x="14" y="172"/>
              </a:lnTo>
              <a:lnTo>
                <a:pt x="20" y="186"/>
              </a:lnTo>
              <a:lnTo>
                <a:pt x="22" y="197"/>
              </a:lnTo>
              <a:lnTo>
                <a:pt x="18" y="208"/>
              </a:lnTo>
              <a:lnTo>
                <a:pt x="15" y="217"/>
              </a:lnTo>
              <a:lnTo>
                <a:pt x="16" y="222"/>
              </a:lnTo>
              <a:lnTo>
                <a:pt x="22" y="229"/>
              </a:lnTo>
              <a:lnTo>
                <a:pt x="26" y="234"/>
              </a:lnTo>
              <a:lnTo>
                <a:pt x="31" y="240"/>
              </a:lnTo>
              <a:lnTo>
                <a:pt x="38" y="245"/>
              </a:lnTo>
              <a:lnTo>
                <a:pt x="43" y="250"/>
              </a:lnTo>
              <a:lnTo>
                <a:pt x="48" y="261"/>
              </a:lnTo>
              <a:lnTo>
                <a:pt x="52" y="276"/>
              </a:lnTo>
              <a:lnTo>
                <a:pt x="56" y="289"/>
              </a:lnTo>
              <a:lnTo>
                <a:pt x="62" y="304"/>
              </a:lnTo>
              <a:lnTo>
                <a:pt x="64" y="320"/>
              </a:lnTo>
              <a:lnTo>
                <a:pt x="67" y="330"/>
              </a:lnTo>
              <a:lnTo>
                <a:pt x="70" y="344"/>
              </a:lnTo>
              <a:lnTo>
                <a:pt x="74" y="358"/>
              </a:lnTo>
              <a:lnTo>
                <a:pt x="75" y="369"/>
              </a:lnTo>
              <a:lnTo>
                <a:pt x="76" y="378"/>
              </a:lnTo>
              <a:lnTo>
                <a:pt x="76" y="392"/>
              </a:lnTo>
              <a:lnTo>
                <a:pt x="76" y="405"/>
              </a:lnTo>
              <a:lnTo>
                <a:pt x="78" y="417"/>
              </a:lnTo>
              <a:lnTo>
                <a:pt x="79" y="432"/>
              </a:lnTo>
              <a:lnTo>
                <a:pt x="79" y="444"/>
              </a:lnTo>
              <a:lnTo>
                <a:pt x="75" y="450"/>
              </a:lnTo>
              <a:lnTo>
                <a:pt x="71" y="458"/>
              </a:lnTo>
              <a:lnTo>
                <a:pt x="67" y="462"/>
              </a:lnTo>
              <a:lnTo>
                <a:pt x="66" y="468"/>
              </a:lnTo>
              <a:lnTo>
                <a:pt x="64" y="478"/>
              </a:lnTo>
              <a:lnTo>
                <a:pt x="66" y="494"/>
              </a:lnTo>
              <a:lnTo>
                <a:pt x="58" y="501"/>
              </a:lnTo>
              <a:lnTo>
                <a:pt x="55" y="510"/>
              </a:lnTo>
              <a:lnTo>
                <a:pt x="51" y="517"/>
              </a:lnTo>
              <a:lnTo>
                <a:pt x="44" y="518"/>
              </a:lnTo>
              <a:lnTo>
                <a:pt x="36" y="518"/>
              </a:lnTo>
              <a:lnTo>
                <a:pt x="28" y="517"/>
              </a:lnTo>
              <a:lnTo>
                <a:pt x="23" y="524"/>
              </a:lnTo>
              <a:lnTo>
                <a:pt x="18" y="532"/>
              </a:lnTo>
              <a:lnTo>
                <a:pt x="14" y="538"/>
              </a:lnTo>
              <a:lnTo>
                <a:pt x="10" y="545"/>
              </a:lnTo>
              <a:lnTo>
                <a:pt x="6" y="550"/>
              </a:lnTo>
              <a:lnTo>
                <a:pt x="0" y="557"/>
              </a:lnTo>
              <a:lnTo>
                <a:pt x="0" y="565"/>
              </a:lnTo>
              <a:lnTo>
                <a:pt x="3" y="568"/>
              </a:lnTo>
              <a:lnTo>
                <a:pt x="2" y="578"/>
              </a:lnTo>
              <a:lnTo>
                <a:pt x="4" y="584"/>
              </a:lnTo>
              <a:lnTo>
                <a:pt x="10" y="578"/>
              </a:lnTo>
              <a:lnTo>
                <a:pt x="16" y="573"/>
              </a:lnTo>
              <a:lnTo>
                <a:pt x="26" y="572"/>
              </a:lnTo>
              <a:lnTo>
                <a:pt x="34" y="574"/>
              </a:lnTo>
              <a:lnTo>
                <a:pt x="40" y="580"/>
              </a:lnTo>
              <a:lnTo>
                <a:pt x="39" y="588"/>
              </a:lnTo>
              <a:lnTo>
                <a:pt x="38" y="598"/>
              </a:lnTo>
              <a:lnTo>
                <a:pt x="32" y="605"/>
              </a:lnTo>
              <a:lnTo>
                <a:pt x="32" y="613"/>
              </a:lnTo>
              <a:lnTo>
                <a:pt x="28" y="621"/>
              </a:lnTo>
              <a:lnTo>
                <a:pt x="32" y="630"/>
              </a:lnTo>
              <a:lnTo>
                <a:pt x="38" y="630"/>
              </a:lnTo>
              <a:lnTo>
                <a:pt x="47" y="624"/>
              </a:lnTo>
              <a:lnTo>
                <a:pt x="54" y="628"/>
              </a:lnTo>
              <a:lnTo>
                <a:pt x="59" y="633"/>
              </a:lnTo>
              <a:lnTo>
                <a:pt x="59" y="648"/>
              </a:lnTo>
              <a:lnTo>
                <a:pt x="62" y="656"/>
              </a:lnTo>
              <a:lnTo>
                <a:pt x="70" y="650"/>
              </a:lnTo>
              <a:lnTo>
                <a:pt x="74" y="645"/>
              </a:lnTo>
              <a:lnTo>
                <a:pt x="78" y="641"/>
              </a:lnTo>
              <a:lnTo>
                <a:pt x="84" y="636"/>
              </a:lnTo>
              <a:lnTo>
                <a:pt x="86" y="628"/>
              </a:lnTo>
              <a:lnTo>
                <a:pt x="90" y="620"/>
              </a:lnTo>
              <a:lnTo>
                <a:pt x="98" y="613"/>
              </a:lnTo>
              <a:lnTo>
                <a:pt x="106" y="609"/>
              </a:lnTo>
              <a:lnTo>
                <a:pt x="115" y="602"/>
              </a:lnTo>
              <a:lnTo>
                <a:pt x="120" y="593"/>
              </a:lnTo>
              <a:lnTo>
                <a:pt x="127" y="586"/>
              </a:lnTo>
              <a:lnTo>
                <a:pt x="134" y="585"/>
              </a:lnTo>
              <a:lnTo>
                <a:pt x="139" y="582"/>
              </a:lnTo>
              <a:lnTo>
                <a:pt x="148" y="576"/>
              </a:lnTo>
              <a:lnTo>
                <a:pt x="158" y="565"/>
              </a:lnTo>
              <a:lnTo>
                <a:pt x="163" y="556"/>
              </a:lnTo>
              <a:lnTo>
                <a:pt x="172" y="545"/>
              </a:lnTo>
              <a:lnTo>
                <a:pt x="178" y="532"/>
              </a:lnTo>
              <a:lnTo>
                <a:pt x="178" y="526"/>
              </a:lnTo>
              <a:lnTo>
                <a:pt x="179" y="517"/>
              </a:lnTo>
              <a:lnTo>
                <a:pt x="179" y="510"/>
              </a:lnTo>
              <a:lnTo>
                <a:pt x="179" y="502"/>
              </a:lnTo>
              <a:lnTo>
                <a:pt x="178" y="494"/>
              </a:lnTo>
              <a:lnTo>
                <a:pt x="174" y="486"/>
              </a:lnTo>
              <a:lnTo>
                <a:pt x="172" y="481"/>
              </a:lnTo>
              <a:lnTo>
                <a:pt x="171" y="472"/>
              </a:lnTo>
              <a:lnTo>
                <a:pt x="163" y="466"/>
              </a:lnTo>
              <a:lnTo>
                <a:pt x="159" y="469"/>
              </a:lnTo>
              <a:lnTo>
                <a:pt x="155" y="468"/>
              </a:lnTo>
              <a:lnTo>
                <a:pt x="152" y="464"/>
              </a:lnTo>
              <a:lnTo>
                <a:pt x="148" y="457"/>
              </a:lnTo>
              <a:lnTo>
                <a:pt x="146" y="452"/>
              </a:lnTo>
              <a:lnTo>
                <a:pt x="132" y="452"/>
              </a:lnTo>
              <a:lnTo>
                <a:pt x="127" y="458"/>
              </a:lnTo>
              <a:lnTo>
                <a:pt x="119" y="458"/>
              </a:lnTo>
              <a:lnTo>
                <a:pt x="115" y="454"/>
              </a:lnTo>
              <a:lnTo>
                <a:pt x="111" y="448"/>
              </a:lnTo>
              <a:lnTo>
                <a:pt x="106" y="445"/>
              </a:lnTo>
              <a:lnTo>
                <a:pt x="100" y="441"/>
              </a:lnTo>
              <a:lnTo>
                <a:pt x="94" y="436"/>
              </a:lnTo>
              <a:lnTo>
                <a:pt x="90" y="428"/>
              </a:lnTo>
              <a:lnTo>
                <a:pt x="88" y="420"/>
              </a:lnTo>
              <a:lnTo>
                <a:pt x="87" y="409"/>
              </a:lnTo>
              <a:lnTo>
                <a:pt x="87" y="401"/>
              </a:lnTo>
              <a:lnTo>
                <a:pt x="87" y="388"/>
              </a:lnTo>
              <a:lnTo>
                <a:pt x="88" y="376"/>
              </a:lnTo>
              <a:lnTo>
                <a:pt x="90" y="366"/>
              </a:lnTo>
              <a:lnTo>
                <a:pt x="90" y="360"/>
              </a:lnTo>
              <a:lnTo>
                <a:pt x="88" y="352"/>
              </a:lnTo>
              <a:lnTo>
                <a:pt x="91" y="342"/>
              </a:lnTo>
              <a:lnTo>
                <a:pt x="92" y="333"/>
              </a:lnTo>
              <a:lnTo>
                <a:pt x="98" y="322"/>
              </a:lnTo>
              <a:lnTo>
                <a:pt x="99" y="314"/>
              </a:lnTo>
              <a:lnTo>
                <a:pt x="102" y="306"/>
              </a:lnTo>
              <a:lnTo>
                <a:pt x="100" y="302"/>
              </a:lnTo>
              <a:lnTo>
                <a:pt x="95" y="298"/>
              </a:lnTo>
              <a:lnTo>
                <a:pt x="90" y="298"/>
              </a:lnTo>
              <a:lnTo>
                <a:pt x="86" y="304"/>
              </a:lnTo>
              <a:lnTo>
                <a:pt x="82" y="312"/>
              </a:lnTo>
              <a:lnTo>
                <a:pt x="74" y="313"/>
              </a:lnTo>
              <a:lnTo>
                <a:pt x="71" y="305"/>
              </a:lnTo>
              <a:lnTo>
                <a:pt x="67" y="296"/>
              </a:lnTo>
              <a:lnTo>
                <a:pt x="64" y="286"/>
              </a:lnTo>
              <a:lnTo>
                <a:pt x="62" y="278"/>
              </a:lnTo>
              <a:lnTo>
                <a:pt x="60" y="269"/>
              </a:lnTo>
              <a:lnTo>
                <a:pt x="58" y="261"/>
              </a:lnTo>
              <a:lnTo>
                <a:pt x="55" y="254"/>
              </a:lnTo>
              <a:lnTo>
                <a:pt x="55" y="252"/>
              </a:lnTo>
              <a:lnTo>
                <a:pt x="60" y="252"/>
              </a:lnTo>
              <a:lnTo>
                <a:pt x="72" y="253"/>
              </a:lnTo>
              <a:lnTo>
                <a:pt x="79" y="258"/>
              </a:lnTo>
              <a:lnTo>
                <a:pt x="88" y="261"/>
              </a:lnTo>
              <a:lnTo>
                <a:pt x="96" y="261"/>
              </a:lnTo>
              <a:lnTo>
                <a:pt x="100" y="257"/>
              </a:lnTo>
              <a:lnTo>
                <a:pt x="104" y="254"/>
              </a:lnTo>
              <a:lnTo>
                <a:pt x="108" y="261"/>
              </a:lnTo>
              <a:lnTo>
                <a:pt x="108" y="272"/>
              </a:lnTo>
              <a:lnTo>
                <a:pt x="111" y="280"/>
              </a:lnTo>
              <a:lnTo>
                <a:pt x="104" y="284"/>
              </a:lnTo>
              <a:lnTo>
                <a:pt x="103" y="290"/>
              </a:lnTo>
              <a:lnTo>
                <a:pt x="110" y="293"/>
              </a:lnTo>
              <a:lnTo>
                <a:pt x="115" y="286"/>
              </a:lnTo>
              <a:lnTo>
                <a:pt x="120" y="281"/>
              </a:lnTo>
              <a:lnTo>
                <a:pt x="127" y="277"/>
              </a:lnTo>
              <a:lnTo>
                <a:pt x="135" y="273"/>
              </a:lnTo>
              <a:lnTo>
                <a:pt x="140" y="265"/>
              </a:lnTo>
              <a:lnTo>
                <a:pt x="144" y="257"/>
              </a:lnTo>
              <a:lnTo>
                <a:pt x="146" y="244"/>
              </a:lnTo>
              <a:lnTo>
                <a:pt x="150" y="233"/>
              </a:lnTo>
              <a:lnTo>
                <a:pt x="154" y="225"/>
              </a:lnTo>
              <a:lnTo>
                <a:pt x="154" y="217"/>
              </a:lnTo>
              <a:lnTo>
                <a:pt x="154" y="209"/>
              </a:lnTo>
              <a:lnTo>
                <a:pt x="158" y="202"/>
              </a:lnTo>
              <a:lnTo>
                <a:pt x="159" y="196"/>
              </a:lnTo>
              <a:lnTo>
                <a:pt x="164" y="188"/>
              </a:lnTo>
              <a:lnTo>
                <a:pt x="164" y="181"/>
              </a:lnTo>
              <a:lnTo>
                <a:pt x="159" y="176"/>
              </a:lnTo>
              <a:lnTo>
                <a:pt x="159" y="169"/>
              </a:lnTo>
              <a:lnTo>
                <a:pt x="160" y="164"/>
              </a:lnTo>
              <a:lnTo>
                <a:pt x="159" y="153"/>
              </a:lnTo>
              <a:lnTo>
                <a:pt x="151" y="152"/>
              </a:lnTo>
              <a:lnTo>
                <a:pt x="144" y="145"/>
              </a:lnTo>
              <a:lnTo>
                <a:pt x="139" y="141"/>
              </a:lnTo>
              <a:lnTo>
                <a:pt x="128" y="138"/>
              </a:lnTo>
              <a:lnTo>
                <a:pt x="118" y="137"/>
              </a:lnTo>
              <a:lnTo>
                <a:pt x="107" y="126"/>
              </a:lnTo>
              <a:lnTo>
                <a:pt x="100" y="120"/>
              </a:lnTo>
              <a:lnTo>
                <a:pt x="94" y="117"/>
              </a:lnTo>
              <a:lnTo>
                <a:pt x="87" y="110"/>
              </a:lnTo>
              <a:lnTo>
                <a:pt x="79" y="101"/>
              </a:lnTo>
              <a:lnTo>
                <a:pt x="71" y="96"/>
              </a:lnTo>
              <a:lnTo>
                <a:pt x="64" y="88"/>
              </a:lnTo>
              <a:lnTo>
                <a:pt x="59" y="82"/>
              </a:lnTo>
              <a:lnTo>
                <a:pt x="52" y="82"/>
              </a:lnTo>
              <a:lnTo>
                <a:pt x="47" y="86"/>
              </a:lnTo>
              <a:lnTo>
                <a:pt x="40" y="90"/>
              </a:lnTo>
              <a:lnTo>
                <a:pt x="36" y="88"/>
              </a:lnTo>
              <a:lnTo>
                <a:pt x="36" y="97"/>
              </a:lnTo>
              <a:lnTo>
                <a:pt x="35" y="106"/>
              </a:lnTo>
              <a:lnTo>
                <a:pt x="31" y="117"/>
              </a:lnTo>
              <a:lnTo>
                <a:pt x="27" y="126"/>
              </a:lnTo>
              <a:lnTo>
                <a:pt x="22" y="134"/>
              </a:lnTo>
              <a:lnTo>
                <a:pt x="22" y="129"/>
              </a:lnTo>
              <a:lnTo>
                <a:pt x="20" y="117"/>
              </a:lnTo>
              <a:lnTo>
                <a:pt x="20" y="108"/>
              </a:lnTo>
              <a:lnTo>
                <a:pt x="19" y="101"/>
              </a:lnTo>
              <a:lnTo>
                <a:pt x="22" y="94"/>
              </a:lnTo>
              <a:lnTo>
                <a:pt x="24" y="90"/>
              </a:lnTo>
              <a:lnTo>
                <a:pt x="31" y="90"/>
              </a:lnTo>
              <a:lnTo>
                <a:pt x="36" y="88"/>
              </a:lnTo>
              <a:lnTo>
                <a:pt x="32" y="82"/>
              </a:lnTo>
              <a:lnTo>
                <a:pt x="30" y="77"/>
              </a:lnTo>
              <a:lnTo>
                <a:pt x="24" y="69"/>
              </a:lnTo>
              <a:lnTo>
                <a:pt x="22" y="61"/>
              </a:lnTo>
              <a:lnTo>
                <a:pt x="24" y="50"/>
              </a:lnTo>
              <a:lnTo>
                <a:pt x="31" y="48"/>
              </a:lnTo>
              <a:lnTo>
                <a:pt x="38" y="45"/>
              </a:lnTo>
              <a:lnTo>
                <a:pt x="42" y="41"/>
              </a:lnTo>
              <a:lnTo>
                <a:pt x="46" y="33"/>
              </a:lnTo>
              <a:lnTo>
                <a:pt x="51" y="26"/>
              </a:lnTo>
              <a:lnTo>
                <a:pt x="56" y="22"/>
              </a:lnTo>
              <a:lnTo>
                <a:pt x="62" y="18"/>
              </a:lnTo>
              <a:lnTo>
                <a:pt x="62" y="2"/>
              </a:lnTo>
              <a:lnTo>
                <a:pt x="58" y="0"/>
              </a:lnTo>
            </a:path>
          </a:pathLst>
        </a:custGeom>
        <a:solidFill>
          <a:srgbClr val="77933C"/>
        </a:solidFill>
        <a:ln w="3175">
          <a:solidFill>
            <a:schemeClr val="accent1"/>
          </a:solidFill>
          <a:round/>
          <a:headEnd type="none"/>
          <a:tailEnd type="none"/>
        </a:ln>
      </xdr:spPr>
    </xdr:sp>
    <xdr:clientData/>
  </xdr:twoCellAnchor>
  <xdr:twoCellAnchor editAs="absolute">
    <xdr:from>
      <xdr:col>13</xdr:col>
      <xdr:colOff>552450</xdr:colOff>
      <xdr:row>21</xdr:row>
      <xdr:rowOff>123825</xdr:rowOff>
    </xdr:from>
    <xdr:to>
      <xdr:col>14</xdr:col>
      <xdr:colOff>381000</xdr:colOff>
      <xdr:row>23</xdr:row>
      <xdr:rowOff>104775</xdr:rowOff>
    </xdr:to>
    <xdr:sp macro="" textlink="">
      <xdr:nvSpPr>
        <xdr:cNvPr id="127" name="Saint-Martin">
          <a:hlinkClick r:id="rId98"/>
        </xdr:cNvPr>
        <xdr:cNvSpPr>
          <a:spLocks/>
        </xdr:cNvSpPr>
      </xdr:nvSpPr>
      <xdr:spPr bwMode="auto">
        <a:xfrm>
          <a:off x="10458450" y="4133850"/>
          <a:ext cx="590550" cy="361950"/>
        </a:xfrm>
        <a:custGeom>
          <a:avLst/>
          <a:gdLst>
            <a:gd name="T0" fmla="*/ 47517025 w 97"/>
            <a:gd name="T1" fmla="*/ 17956076 h 65"/>
            <a:gd name="T2" fmla="*/ 47517025 w 97"/>
            <a:gd name="T3" fmla="*/ 16429337 h 65"/>
            <a:gd name="T4" fmla="*/ 45639630 w 97"/>
            <a:gd name="T5" fmla="*/ 14375671 h 65"/>
            <a:gd name="T6" fmla="*/ 45173920 w 97"/>
            <a:gd name="T7" fmla="*/ 12605732 h 65"/>
            <a:gd name="T8" fmla="*/ 47517025 w 97"/>
            <a:gd name="T9" fmla="*/ 11889651 h 65"/>
            <a:gd name="T10" fmla="*/ 47051315 w 97"/>
            <a:gd name="T11" fmla="*/ 10092693 h 65"/>
            <a:gd name="T12" fmla="*/ 44693656 w 97"/>
            <a:gd name="T13" fmla="*/ 7863384 h 65"/>
            <a:gd name="T14" fmla="*/ 42728941 w 97"/>
            <a:gd name="T15" fmla="*/ 4999058 h 65"/>
            <a:gd name="T16" fmla="*/ 45173920 w 97"/>
            <a:gd name="T17" fmla="*/ 4999058 h 65"/>
            <a:gd name="T18" fmla="*/ 45639630 w 97"/>
            <a:gd name="T19" fmla="*/ 5377365 h 65"/>
            <a:gd name="T20" fmla="*/ 47517025 w 97"/>
            <a:gd name="T21" fmla="*/ 4012758 h 65"/>
            <a:gd name="T22" fmla="*/ 45173920 w 97"/>
            <a:gd name="T23" fmla="*/ 3242632 h 65"/>
            <a:gd name="T24" fmla="*/ 43733129 w 97"/>
            <a:gd name="T25" fmla="*/ 716081 h 65"/>
            <a:gd name="T26" fmla="*/ 42728941 w 97"/>
            <a:gd name="T27" fmla="*/ 0 h 65"/>
            <a:gd name="T28" fmla="*/ 39294327 w 97"/>
            <a:gd name="T29" fmla="*/ 378307 h 65"/>
            <a:gd name="T30" fmla="*/ 38784956 w 97"/>
            <a:gd name="T31" fmla="*/ 1337586 h 65"/>
            <a:gd name="T32" fmla="*/ 35874266 w 97"/>
            <a:gd name="T33" fmla="*/ 1526739 h 65"/>
            <a:gd name="T34" fmla="*/ 33764016 w 97"/>
            <a:gd name="T35" fmla="*/ 1337586 h 65"/>
            <a:gd name="T36" fmla="*/ 33283752 w 97"/>
            <a:gd name="T37" fmla="*/ 3242632 h 65"/>
            <a:gd name="T38" fmla="*/ 31319037 w 97"/>
            <a:gd name="T39" fmla="*/ 4999058 h 65"/>
            <a:gd name="T40" fmla="*/ 29878245 w 97"/>
            <a:gd name="T41" fmla="*/ 4012758 h 65"/>
            <a:gd name="T42" fmla="*/ 26909334 w 97"/>
            <a:gd name="T43" fmla="*/ 5701628 h 65"/>
            <a:gd name="T44" fmla="*/ 25905146 w 97"/>
            <a:gd name="T45" fmla="*/ 7863384 h 65"/>
            <a:gd name="T46" fmla="*/ 23052670 w 97"/>
            <a:gd name="T47" fmla="*/ 10376423 h 65"/>
            <a:gd name="T48" fmla="*/ 23518381 w 97"/>
            <a:gd name="T49" fmla="*/ 12605732 h 65"/>
            <a:gd name="T50" fmla="*/ 23518381 w 97"/>
            <a:gd name="T51" fmla="*/ 15091752 h 65"/>
            <a:gd name="T52" fmla="*/ 22121250 w 97"/>
            <a:gd name="T53" fmla="*/ 16604980 h 65"/>
            <a:gd name="T54" fmla="*/ 19676270 w 97"/>
            <a:gd name="T55" fmla="*/ 17956076 h 65"/>
            <a:gd name="T56" fmla="*/ 16227103 w 97"/>
            <a:gd name="T57" fmla="*/ 16604980 h 65"/>
            <a:gd name="T58" fmla="*/ 13316409 w 97"/>
            <a:gd name="T59" fmla="*/ 15470059 h 65"/>
            <a:gd name="T60" fmla="*/ 11642763 w 97"/>
            <a:gd name="T61" fmla="*/ 12605732 h 65"/>
            <a:gd name="T62" fmla="*/ 8266363 w 97"/>
            <a:gd name="T63" fmla="*/ 13943320 h 65"/>
            <a:gd name="T64" fmla="*/ 5297457 w 97"/>
            <a:gd name="T65" fmla="*/ 13943320 h 65"/>
            <a:gd name="T66" fmla="*/ 3856666 w 97"/>
            <a:gd name="T67" fmla="*/ 11889651 h 65"/>
            <a:gd name="T68" fmla="*/ 1906503 w 97"/>
            <a:gd name="T69" fmla="*/ 13943320 h 65"/>
            <a:gd name="T70" fmla="*/ 0 w 97"/>
            <a:gd name="T71" fmla="*/ 15470059 h 65"/>
            <a:gd name="T72" fmla="*/ 0 w 97"/>
            <a:gd name="T73" fmla="*/ 16604980 h 65"/>
            <a:gd name="T74" fmla="*/ 4351483 w 97"/>
            <a:gd name="T75" fmla="*/ 17604791 h 65"/>
            <a:gd name="T76" fmla="*/ 7786099 w 97"/>
            <a:gd name="T77" fmla="*/ 18334383 h 65"/>
            <a:gd name="T78" fmla="*/ 12355882 w 97"/>
            <a:gd name="T79" fmla="*/ 18334383 h 65"/>
            <a:gd name="T80" fmla="*/ 15732286 w 97"/>
            <a:gd name="T81" fmla="*/ 19145041 h 65"/>
            <a:gd name="T82" fmla="*/ 18235479 w 97"/>
            <a:gd name="T83" fmla="*/ 20469115 h 65"/>
            <a:gd name="T84" fmla="*/ 23052670 w 97"/>
            <a:gd name="T85" fmla="*/ 20469115 h 65"/>
            <a:gd name="T86" fmla="*/ 25905146 w 97"/>
            <a:gd name="T87" fmla="*/ 18942377 h 65"/>
            <a:gd name="T88" fmla="*/ 28815836 w 97"/>
            <a:gd name="T89" fmla="*/ 16429337 h 65"/>
            <a:gd name="T90" fmla="*/ 31319037 w 97"/>
            <a:gd name="T91" fmla="*/ 15699745 h 65"/>
            <a:gd name="T92" fmla="*/ 35874266 w 97"/>
            <a:gd name="T93" fmla="*/ 16996798 h 65"/>
            <a:gd name="T94" fmla="*/ 39294327 w 97"/>
            <a:gd name="T95" fmla="*/ 17956076 h 65"/>
            <a:gd name="T96" fmla="*/ 41753859 w 97"/>
            <a:gd name="T97" fmla="*/ 18942377 h 65"/>
            <a:gd name="T98" fmla="*/ 45639630 w 97"/>
            <a:gd name="T99" fmla="*/ 18942377 h 65"/>
            <a:gd name="T100" fmla="*/ 47517025 w 97"/>
            <a:gd name="T101" fmla="*/ 17956076 h 6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97"/>
            <a:gd name="T154" fmla="*/ 0 h 65"/>
            <a:gd name="T155" fmla="*/ 97 w 97"/>
            <a:gd name="T156" fmla="*/ 65 h 6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h="65" w="97">
              <a:moveTo>
                <a:pt x="97" y="57"/>
              </a:moveTo>
              <a:lnTo>
                <a:pt x="97" y="52"/>
              </a:lnTo>
              <a:lnTo>
                <a:pt x="93" y="46"/>
              </a:lnTo>
              <a:lnTo>
                <a:pt x="92" y="40"/>
              </a:lnTo>
              <a:lnTo>
                <a:pt x="97" y="38"/>
              </a:lnTo>
              <a:lnTo>
                <a:pt x="96" y="32"/>
              </a:lnTo>
              <a:lnTo>
                <a:pt x="91" y="25"/>
              </a:lnTo>
              <a:lnTo>
                <a:pt x="87" y="16"/>
              </a:lnTo>
              <a:lnTo>
                <a:pt x="92" y="16"/>
              </a:lnTo>
              <a:lnTo>
                <a:pt x="93" y="17"/>
              </a:lnTo>
              <a:lnTo>
                <a:pt x="97" y="13"/>
              </a:lnTo>
              <a:lnTo>
                <a:pt x="92" y="10"/>
              </a:lnTo>
              <a:lnTo>
                <a:pt x="89" y="2"/>
              </a:lnTo>
              <a:lnTo>
                <a:pt x="87" y="0"/>
              </a:lnTo>
              <a:lnTo>
                <a:pt x="80" y="1"/>
              </a:lnTo>
              <a:lnTo>
                <a:pt x="79" y="4"/>
              </a:lnTo>
              <a:lnTo>
                <a:pt x="73" y="5"/>
              </a:lnTo>
              <a:lnTo>
                <a:pt x="69" y="4"/>
              </a:lnTo>
              <a:lnTo>
                <a:pt x="68" y="10"/>
              </a:lnTo>
              <a:lnTo>
                <a:pt x="64" y="16"/>
              </a:lnTo>
              <a:lnTo>
                <a:pt x="61" y="13"/>
              </a:lnTo>
              <a:lnTo>
                <a:pt x="55" y="18"/>
              </a:lnTo>
              <a:lnTo>
                <a:pt x="53" y="25"/>
              </a:lnTo>
              <a:lnTo>
                <a:pt x="47" y="33"/>
              </a:lnTo>
              <a:lnTo>
                <a:pt x="48" y="40"/>
              </a:lnTo>
              <a:lnTo>
                <a:pt x="48" y="48"/>
              </a:lnTo>
              <a:lnTo>
                <a:pt x="45" y="53"/>
              </a:lnTo>
              <a:lnTo>
                <a:pt x="40" y="57"/>
              </a:lnTo>
              <a:lnTo>
                <a:pt x="33" y="53"/>
              </a:lnTo>
              <a:lnTo>
                <a:pt x="27" y="49"/>
              </a:lnTo>
              <a:lnTo>
                <a:pt x="24" y="40"/>
              </a:lnTo>
              <a:lnTo>
                <a:pt x="17" y="44"/>
              </a:lnTo>
              <a:lnTo>
                <a:pt x="11" y="44"/>
              </a:lnTo>
              <a:lnTo>
                <a:pt x="8" y="38"/>
              </a:lnTo>
              <a:lnTo>
                <a:pt x="4" y="44"/>
              </a:lnTo>
              <a:lnTo>
                <a:pt x="0" y="49"/>
              </a:lnTo>
              <a:lnTo>
                <a:pt x="0" y="53"/>
              </a:lnTo>
              <a:lnTo>
                <a:pt x="9" y="56"/>
              </a:lnTo>
              <a:lnTo>
                <a:pt x="16" y="58"/>
              </a:lnTo>
              <a:lnTo>
                <a:pt x="25" y="58"/>
              </a:lnTo>
              <a:lnTo>
                <a:pt x="32" y="61"/>
              </a:lnTo>
              <a:lnTo>
                <a:pt x="37" y="65"/>
              </a:lnTo>
              <a:lnTo>
                <a:pt x="47" y="65"/>
              </a:lnTo>
              <a:lnTo>
                <a:pt x="53" y="60"/>
              </a:lnTo>
              <a:lnTo>
                <a:pt x="59" y="52"/>
              </a:lnTo>
              <a:lnTo>
                <a:pt x="64" y="50"/>
              </a:lnTo>
              <a:lnTo>
                <a:pt x="73" y="54"/>
              </a:lnTo>
              <a:lnTo>
                <a:pt x="80" y="57"/>
              </a:lnTo>
              <a:lnTo>
                <a:pt x="85" y="60"/>
              </a:lnTo>
              <a:lnTo>
                <a:pt x="93" y="60"/>
              </a:lnTo>
              <a:lnTo>
                <a:pt x="97" y="57"/>
              </a:lnTo>
            </a:path>
          </a:pathLst>
        </a:custGeom>
        <a:solidFill>
          <a:srgbClr val="77933C"/>
        </a:solidFill>
        <a:ln w="3175">
          <a:solidFill>
            <a:schemeClr val="accent1"/>
          </a:solidFill>
          <a:round/>
          <a:headEnd type="none"/>
          <a:tailEnd type="none"/>
        </a:ln>
      </xdr:spPr>
    </xdr:sp>
    <xdr:clientData/>
  </xdr:twoCellAnchor>
  <xdr:twoCellAnchor editAs="absolute">
    <xdr:from>
      <xdr:col>12</xdr:col>
      <xdr:colOff>171450</xdr:colOff>
      <xdr:row>27</xdr:row>
      <xdr:rowOff>152400</xdr:rowOff>
    </xdr:from>
    <xdr:to>
      <xdr:col>13</xdr:col>
      <xdr:colOff>0</xdr:colOff>
      <xdr:row>29</xdr:row>
      <xdr:rowOff>180975</xdr:rowOff>
    </xdr:to>
    <xdr:sp macro="" textlink="">
      <xdr:nvSpPr>
        <xdr:cNvPr id="128" name="Saint-Bartélemy">
          <a:hlinkClick r:id="rId99"/>
        </xdr:cNvPr>
        <xdr:cNvSpPr>
          <a:spLocks noChangeAspect="1"/>
        </xdr:cNvSpPr>
      </xdr:nvSpPr>
      <xdr:spPr bwMode="auto">
        <a:xfrm>
          <a:off x="9315450" y="5305425"/>
          <a:ext cx="590550" cy="409575"/>
        </a:xfrm>
        <a:custGeom>
          <a:avLst/>
          <a:gdLst>
            <a:gd name="T0" fmla="*/ 489529 w 2073585"/>
            <a:gd name="T1" fmla="*/ 226261 h 1534115"/>
            <a:gd name="T2" fmla="*/ 423564 w 2073585"/>
            <a:gd name="T3" fmla="*/ 150840 h 1534115"/>
            <a:gd name="T4" fmla="*/ 298578 w 2073585"/>
            <a:gd name="T5" fmla="*/ 205955 h 1534115"/>
            <a:gd name="T6" fmla="*/ 215254 w 2073585"/>
            <a:gd name="T7" fmla="*/ 194352 h 1534115"/>
            <a:gd name="T8" fmla="*/ 124986 w 2073585"/>
            <a:gd name="T9" fmla="*/ 92824 h 1534115"/>
            <a:gd name="T10" fmla="*/ 83324 w 2073585"/>
            <a:gd name="T11" fmla="*/ 0 h 1534115"/>
            <a:gd name="T12" fmla="*/ 79852 w 2073585"/>
            <a:gd name="T13" fmla="*/ 55115 h 1534115"/>
            <a:gd name="T14" fmla="*/ 97211 w 2073585"/>
            <a:gd name="T15" fmla="*/ 130535 h 1534115"/>
            <a:gd name="T16" fmla="*/ 0 w 2073585"/>
            <a:gd name="T17" fmla="*/ 156642 h 1534115"/>
            <a:gd name="T18" fmla="*/ 69438 w 2073585"/>
            <a:gd name="T19" fmla="*/ 232062 h 1534115"/>
            <a:gd name="T20" fmla="*/ 149289 w 2073585"/>
            <a:gd name="T21" fmla="*/ 321986 h 1534115"/>
            <a:gd name="T22" fmla="*/ 249972 w 2073585"/>
            <a:gd name="T23" fmla="*/ 435116 h 1534115"/>
            <a:gd name="T24" fmla="*/ 347184 w 2073585"/>
            <a:gd name="T25" fmla="*/ 455421 h 1534115"/>
            <a:gd name="T26" fmla="*/ 423564 w 2073585"/>
            <a:gd name="T27" fmla="*/ 542444 h 1534115"/>
            <a:gd name="T28" fmla="*/ 440924 w 2073585"/>
            <a:gd name="T29" fmla="*/ 597560 h 1534115"/>
            <a:gd name="T30" fmla="*/ 493001 w 2073585"/>
            <a:gd name="T31" fmla="*/ 684582 h 1534115"/>
            <a:gd name="T32" fmla="*/ 409677 w 2073585"/>
            <a:gd name="T33" fmla="*/ 623666 h 1534115"/>
            <a:gd name="T34" fmla="*/ 427036 w 2073585"/>
            <a:gd name="T35" fmla="*/ 710690 h 1534115"/>
            <a:gd name="T36" fmla="*/ 510360 w 2073585"/>
            <a:gd name="T37" fmla="*/ 803514 h 1534115"/>
            <a:gd name="T38" fmla="*/ 604100 w 2073585"/>
            <a:gd name="T39" fmla="*/ 893439 h 1534115"/>
            <a:gd name="T40" fmla="*/ 652706 w 2073585"/>
            <a:gd name="T41" fmla="*/ 1009469 h 1534115"/>
            <a:gd name="T42" fmla="*/ 756860 w 2073585"/>
            <a:gd name="T43" fmla="*/ 989163 h 1534115"/>
            <a:gd name="T44" fmla="*/ 861016 w 2073585"/>
            <a:gd name="T45" fmla="*/ 922446 h 1534115"/>
            <a:gd name="T46" fmla="*/ 944340 w 2073585"/>
            <a:gd name="T47" fmla="*/ 980461 h 1534115"/>
            <a:gd name="T48" fmla="*/ 982531 w 2073585"/>
            <a:gd name="T49" fmla="*/ 942751 h 1534115"/>
            <a:gd name="T50" fmla="*/ 1072798 w 2073585"/>
            <a:gd name="T51" fmla="*/ 855728 h 1534115"/>
            <a:gd name="T52" fmla="*/ 1166537 w 2073585"/>
            <a:gd name="T53" fmla="*/ 916644 h 1534115"/>
            <a:gd name="T54" fmla="*/ 1274163 w 2073585"/>
            <a:gd name="T55" fmla="*/ 922446 h 1534115"/>
            <a:gd name="T56" fmla="*/ 1284579 w 2073585"/>
            <a:gd name="T57" fmla="*/ 789010 h 1534115"/>
            <a:gd name="T58" fmla="*/ 1406093 w 2073585"/>
            <a:gd name="T59" fmla="*/ 728095 h 1534115"/>
            <a:gd name="T60" fmla="*/ 1524136 w 2073585"/>
            <a:gd name="T61" fmla="*/ 655574 h 1534115"/>
            <a:gd name="T62" fmla="*/ 1600515 w 2073585"/>
            <a:gd name="T63" fmla="*/ 704887 h 1534115"/>
            <a:gd name="T64" fmla="*/ 1652593 w 2073585"/>
            <a:gd name="T65" fmla="*/ 661375 h 1534115"/>
            <a:gd name="T66" fmla="*/ 1680368 w 2073585"/>
            <a:gd name="T67" fmla="*/ 536643 h 1534115"/>
            <a:gd name="T68" fmla="*/ 1708143 w 2073585"/>
            <a:gd name="T69" fmla="*/ 423513 h 1534115"/>
            <a:gd name="T70" fmla="*/ 1652593 w 2073585"/>
            <a:gd name="T71" fmla="*/ 420611 h 1534115"/>
            <a:gd name="T72" fmla="*/ 1548438 w 2073585"/>
            <a:gd name="T73" fmla="*/ 481528 h 1534115"/>
            <a:gd name="T74" fmla="*/ 1538023 w 2073585"/>
            <a:gd name="T75" fmla="*/ 350993 h 1534115"/>
            <a:gd name="T76" fmla="*/ 1472058 w 2073585"/>
            <a:gd name="T77" fmla="*/ 414811 h 1534115"/>
            <a:gd name="T78" fmla="*/ 1402621 w 2073585"/>
            <a:gd name="T79" fmla="*/ 371298 h 1534115"/>
            <a:gd name="T80" fmla="*/ 1413036 w 2073585"/>
            <a:gd name="T81" fmla="*/ 313283 h 1534115"/>
            <a:gd name="T82" fmla="*/ 1347072 w 2073585"/>
            <a:gd name="T83" fmla="*/ 371298 h 1534115"/>
            <a:gd name="T84" fmla="*/ 1305410 w 2073585"/>
            <a:gd name="T85" fmla="*/ 330688 h 1534115"/>
            <a:gd name="T86" fmla="*/ 1308882 w 2073585"/>
            <a:gd name="T87" fmla="*/ 232062 h 1534115"/>
            <a:gd name="T88" fmla="*/ 1246389 w 2073585"/>
            <a:gd name="T89" fmla="*/ 287177 h 1534115"/>
            <a:gd name="T90" fmla="*/ 1183895 w 2073585"/>
            <a:gd name="T91" fmla="*/ 200154 h 1534115"/>
            <a:gd name="T92" fmla="*/ 1135289 w 2073585"/>
            <a:gd name="T93" fmla="*/ 319084 h 1534115"/>
            <a:gd name="T94" fmla="*/ 1062382 w 2073585"/>
            <a:gd name="T95" fmla="*/ 429314 h 1534115"/>
            <a:gd name="T96" fmla="*/ 923509 w 2073585"/>
            <a:gd name="T97" fmla="*/ 438017 h 1534115"/>
            <a:gd name="T98" fmla="*/ 843656 w 2073585"/>
            <a:gd name="T99" fmla="*/ 429314 h 1534115"/>
            <a:gd name="T100" fmla="*/ 822825 w 2073585"/>
            <a:gd name="T101" fmla="*/ 507635 h 1534115"/>
            <a:gd name="T102" fmla="*/ 687423 w 2073585"/>
            <a:gd name="T103" fmla="*/ 504734 h 1534115"/>
            <a:gd name="T104" fmla="*/ 659648 w 2073585"/>
            <a:gd name="T105" fmla="*/ 380001 h 1534115"/>
            <a:gd name="T106" fmla="*/ 583269 w 2073585"/>
            <a:gd name="T107" fmla="*/ 333589 h 1534115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2073585"/>
            <a:gd name="T163" fmla="*/ 0 h 1534115"/>
            <a:gd name="T164" fmla="*/ 2073585 w 2073585"/>
            <a:gd name="T165" fmla="*/ 1534115 h 1534115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h="1534115" w="2073585">
              <a:moveTo>
                <a:pt x="703839" y="358241"/>
              </a:moveTo>
              <a:lnTo>
                <a:pt x="644835" y="370885"/>
              </a:lnTo>
              <a:lnTo>
                <a:pt x="619547" y="370885"/>
              </a:lnTo>
              <a:lnTo>
                <a:pt x="594259" y="328739"/>
              </a:lnTo>
              <a:lnTo>
                <a:pt x="594259" y="278164"/>
              </a:lnTo>
              <a:lnTo>
                <a:pt x="568972" y="231803"/>
              </a:lnTo>
              <a:lnTo>
                <a:pt x="547899" y="202301"/>
              </a:lnTo>
              <a:lnTo>
                <a:pt x="514182" y="219159"/>
              </a:lnTo>
              <a:lnTo>
                <a:pt x="480465" y="236018"/>
              </a:lnTo>
              <a:lnTo>
                <a:pt x="455177" y="282378"/>
              </a:lnTo>
              <a:lnTo>
                <a:pt x="417246" y="307666"/>
              </a:lnTo>
              <a:lnTo>
                <a:pt x="362456" y="299237"/>
              </a:lnTo>
              <a:lnTo>
                <a:pt x="324525" y="269735"/>
              </a:lnTo>
              <a:lnTo>
                <a:pt x="290808" y="210730"/>
              </a:lnTo>
              <a:lnTo>
                <a:pt x="261306" y="236018"/>
              </a:lnTo>
              <a:lnTo>
                <a:pt x="261306" y="282378"/>
              </a:lnTo>
              <a:lnTo>
                <a:pt x="236018" y="278164"/>
              </a:lnTo>
              <a:lnTo>
                <a:pt x="206516" y="231803"/>
              </a:lnTo>
              <a:lnTo>
                <a:pt x="198087" y="181228"/>
              </a:lnTo>
              <a:lnTo>
                <a:pt x="151726" y="134867"/>
              </a:lnTo>
              <a:lnTo>
                <a:pt x="164370" y="88507"/>
              </a:lnTo>
              <a:lnTo>
                <a:pt x="151726" y="42146"/>
              </a:lnTo>
              <a:lnTo>
                <a:pt x="139082" y="0"/>
              </a:lnTo>
              <a:lnTo>
                <a:pt x="101151" y="0"/>
              </a:lnTo>
              <a:lnTo>
                <a:pt x="71649" y="16859"/>
              </a:lnTo>
              <a:lnTo>
                <a:pt x="37932" y="33717"/>
              </a:lnTo>
              <a:lnTo>
                <a:pt x="37932" y="75863"/>
              </a:lnTo>
              <a:lnTo>
                <a:pt x="96936" y="80078"/>
              </a:lnTo>
              <a:lnTo>
                <a:pt x="126439" y="122224"/>
              </a:lnTo>
              <a:lnTo>
                <a:pt x="139082" y="130653"/>
              </a:lnTo>
              <a:lnTo>
                <a:pt x="118009" y="155940"/>
              </a:lnTo>
              <a:lnTo>
                <a:pt x="118009" y="189657"/>
              </a:lnTo>
              <a:lnTo>
                <a:pt x="105366" y="223374"/>
              </a:lnTo>
              <a:lnTo>
                <a:pt x="84293" y="236018"/>
              </a:lnTo>
              <a:lnTo>
                <a:pt x="42146" y="227589"/>
              </a:lnTo>
              <a:lnTo>
                <a:pt x="0" y="227589"/>
              </a:lnTo>
              <a:lnTo>
                <a:pt x="0" y="261305"/>
              </a:lnTo>
              <a:lnTo>
                <a:pt x="33717" y="278164"/>
              </a:lnTo>
              <a:lnTo>
                <a:pt x="67434" y="295022"/>
              </a:lnTo>
              <a:lnTo>
                <a:pt x="84293" y="337168"/>
              </a:lnTo>
              <a:lnTo>
                <a:pt x="80078" y="391958"/>
              </a:lnTo>
              <a:lnTo>
                <a:pt x="113795" y="421460"/>
              </a:lnTo>
              <a:lnTo>
                <a:pt x="151726" y="442533"/>
              </a:lnTo>
              <a:lnTo>
                <a:pt x="181228" y="467821"/>
              </a:lnTo>
              <a:lnTo>
                <a:pt x="198087" y="514182"/>
              </a:lnTo>
              <a:lnTo>
                <a:pt x="248662" y="556328"/>
              </a:lnTo>
              <a:lnTo>
                <a:pt x="286593" y="598474"/>
              </a:lnTo>
              <a:lnTo>
                <a:pt x="303452" y="632190"/>
              </a:lnTo>
              <a:lnTo>
                <a:pt x="354027" y="632190"/>
              </a:lnTo>
              <a:lnTo>
                <a:pt x="387744" y="619547"/>
              </a:lnTo>
              <a:lnTo>
                <a:pt x="421461" y="619547"/>
              </a:lnTo>
              <a:lnTo>
                <a:pt x="421461" y="661693"/>
              </a:lnTo>
              <a:lnTo>
                <a:pt x="438319" y="695409"/>
              </a:lnTo>
              <a:lnTo>
                <a:pt x="484680" y="724912"/>
              </a:lnTo>
              <a:lnTo>
                <a:pt x="514182" y="758628"/>
              </a:lnTo>
              <a:lnTo>
                <a:pt x="514182" y="788131"/>
              </a:lnTo>
              <a:lnTo>
                <a:pt x="493109" y="809204"/>
              </a:lnTo>
              <a:lnTo>
                <a:pt x="476250" y="821848"/>
              </a:lnTo>
              <a:lnTo>
                <a:pt x="493109" y="847135"/>
              </a:lnTo>
              <a:lnTo>
                <a:pt x="535255" y="868208"/>
              </a:lnTo>
              <a:lnTo>
                <a:pt x="564757" y="897710"/>
              </a:lnTo>
              <a:lnTo>
                <a:pt x="564757" y="931427"/>
              </a:lnTo>
              <a:lnTo>
                <a:pt x="594259" y="960929"/>
              </a:lnTo>
              <a:lnTo>
                <a:pt x="598474" y="994646"/>
              </a:lnTo>
              <a:lnTo>
                <a:pt x="564757" y="1011505"/>
              </a:lnTo>
              <a:lnTo>
                <a:pt x="543684" y="960929"/>
              </a:lnTo>
              <a:lnTo>
                <a:pt x="543684" y="914569"/>
              </a:lnTo>
              <a:lnTo>
                <a:pt x="497323" y="906140"/>
              </a:lnTo>
              <a:lnTo>
                <a:pt x="476250" y="922998"/>
              </a:lnTo>
              <a:lnTo>
                <a:pt x="472036" y="960929"/>
              </a:lnTo>
              <a:lnTo>
                <a:pt x="484680" y="998861"/>
              </a:lnTo>
              <a:lnTo>
                <a:pt x="518396" y="1032578"/>
              </a:lnTo>
              <a:lnTo>
                <a:pt x="547899" y="1087367"/>
              </a:lnTo>
              <a:lnTo>
                <a:pt x="606903" y="1091582"/>
              </a:lnTo>
              <a:lnTo>
                <a:pt x="636405" y="1125299"/>
              </a:lnTo>
              <a:lnTo>
                <a:pt x="619547" y="1167445"/>
              </a:lnTo>
              <a:lnTo>
                <a:pt x="640620" y="1201162"/>
              </a:lnTo>
              <a:lnTo>
                <a:pt x="661693" y="1230664"/>
              </a:lnTo>
              <a:lnTo>
                <a:pt x="691195" y="1281239"/>
              </a:lnTo>
              <a:lnTo>
                <a:pt x="733341" y="1298098"/>
              </a:lnTo>
              <a:lnTo>
                <a:pt x="754414" y="1344458"/>
              </a:lnTo>
              <a:lnTo>
                <a:pt x="800775" y="1395033"/>
              </a:lnTo>
              <a:lnTo>
                <a:pt x="813419" y="1420321"/>
              </a:lnTo>
              <a:lnTo>
                <a:pt x="792346" y="1466682"/>
              </a:lnTo>
              <a:lnTo>
                <a:pt x="834492" y="1487755"/>
              </a:lnTo>
              <a:lnTo>
                <a:pt x="872423" y="1534115"/>
              </a:lnTo>
              <a:lnTo>
                <a:pt x="910354" y="1504613"/>
              </a:lnTo>
              <a:lnTo>
                <a:pt x="918784" y="1437179"/>
              </a:lnTo>
              <a:lnTo>
                <a:pt x="952500" y="1369746"/>
              </a:lnTo>
              <a:lnTo>
                <a:pt x="986217" y="1323385"/>
              </a:lnTo>
              <a:lnTo>
                <a:pt x="1019934" y="1306527"/>
              </a:lnTo>
              <a:lnTo>
                <a:pt x="1045222" y="1340244"/>
              </a:lnTo>
              <a:lnTo>
                <a:pt x="1062080" y="1390819"/>
              </a:lnTo>
              <a:lnTo>
                <a:pt x="1091582" y="1416106"/>
              </a:lnTo>
              <a:lnTo>
                <a:pt x="1100012" y="1466682"/>
              </a:lnTo>
              <a:lnTo>
                <a:pt x="1146372" y="1424536"/>
              </a:lnTo>
              <a:lnTo>
                <a:pt x="1142158" y="1369746"/>
              </a:lnTo>
              <a:lnTo>
                <a:pt x="1154801" y="1352887"/>
              </a:lnTo>
              <a:lnTo>
                <a:pt x="1180089" y="1382390"/>
              </a:lnTo>
              <a:lnTo>
                <a:pt x="1192733" y="1369746"/>
              </a:lnTo>
              <a:lnTo>
                <a:pt x="1196947" y="1310741"/>
              </a:lnTo>
              <a:lnTo>
                <a:pt x="1222235" y="1268595"/>
              </a:lnTo>
              <a:lnTo>
                <a:pt x="1247523" y="1251737"/>
              </a:lnTo>
              <a:lnTo>
                <a:pt x="1302312" y="1243308"/>
              </a:lnTo>
              <a:lnTo>
                <a:pt x="1348673" y="1234878"/>
              </a:lnTo>
              <a:lnTo>
                <a:pt x="1352888" y="1281239"/>
              </a:lnTo>
              <a:lnTo>
                <a:pt x="1411892" y="1289668"/>
              </a:lnTo>
              <a:lnTo>
                <a:pt x="1416107" y="1331814"/>
              </a:lnTo>
              <a:lnTo>
                <a:pt x="1411892" y="1361317"/>
              </a:lnTo>
              <a:lnTo>
                <a:pt x="1466682" y="1407677"/>
              </a:lnTo>
              <a:lnTo>
                <a:pt x="1525686" y="1369746"/>
              </a:lnTo>
              <a:lnTo>
                <a:pt x="1546759" y="1340244"/>
              </a:lnTo>
              <a:lnTo>
                <a:pt x="1546759" y="1285454"/>
              </a:lnTo>
              <a:lnTo>
                <a:pt x="1542545" y="1234878"/>
              </a:lnTo>
              <a:lnTo>
                <a:pt x="1559403" y="1201162"/>
              </a:lnTo>
              <a:lnTo>
                <a:pt x="1559403" y="1146372"/>
              </a:lnTo>
              <a:lnTo>
                <a:pt x="1584691" y="1108440"/>
              </a:lnTo>
              <a:lnTo>
                <a:pt x="1622622" y="1087367"/>
              </a:lnTo>
              <a:lnTo>
                <a:pt x="1664768" y="1074724"/>
              </a:lnTo>
              <a:lnTo>
                <a:pt x="1706914" y="1057865"/>
              </a:lnTo>
              <a:lnTo>
                <a:pt x="1753275" y="1041007"/>
              </a:lnTo>
              <a:lnTo>
                <a:pt x="1795421" y="1003075"/>
              </a:lnTo>
              <a:lnTo>
                <a:pt x="1820708" y="965144"/>
              </a:lnTo>
              <a:lnTo>
                <a:pt x="1850211" y="952500"/>
              </a:lnTo>
              <a:lnTo>
                <a:pt x="1892357" y="952500"/>
              </a:lnTo>
              <a:lnTo>
                <a:pt x="1934503" y="965144"/>
              </a:lnTo>
              <a:lnTo>
                <a:pt x="1942932" y="990432"/>
              </a:lnTo>
              <a:lnTo>
                <a:pt x="1942932" y="1024148"/>
              </a:lnTo>
              <a:lnTo>
                <a:pt x="1959790" y="1053651"/>
              </a:lnTo>
              <a:lnTo>
                <a:pt x="1989293" y="1053651"/>
              </a:lnTo>
              <a:lnTo>
                <a:pt x="2006151" y="1019934"/>
              </a:lnTo>
              <a:lnTo>
                <a:pt x="2006151" y="960929"/>
              </a:lnTo>
              <a:lnTo>
                <a:pt x="2001936" y="914569"/>
              </a:lnTo>
              <a:lnTo>
                <a:pt x="1997722" y="872423"/>
              </a:lnTo>
              <a:lnTo>
                <a:pt x="2001936" y="809204"/>
              </a:lnTo>
              <a:lnTo>
                <a:pt x="2039868" y="779701"/>
              </a:lnTo>
              <a:lnTo>
                <a:pt x="2052512" y="745985"/>
              </a:lnTo>
              <a:lnTo>
                <a:pt x="2048297" y="682766"/>
              </a:lnTo>
              <a:lnTo>
                <a:pt x="2039868" y="644834"/>
              </a:lnTo>
              <a:lnTo>
                <a:pt x="2073585" y="615332"/>
              </a:lnTo>
              <a:lnTo>
                <a:pt x="2069370" y="568971"/>
              </a:lnTo>
              <a:lnTo>
                <a:pt x="2044082" y="539469"/>
              </a:lnTo>
              <a:lnTo>
                <a:pt x="2023009" y="573186"/>
              </a:lnTo>
              <a:lnTo>
                <a:pt x="2006151" y="611117"/>
              </a:lnTo>
              <a:lnTo>
                <a:pt x="1947146" y="653263"/>
              </a:lnTo>
              <a:lnTo>
                <a:pt x="1947146" y="682766"/>
              </a:lnTo>
              <a:lnTo>
                <a:pt x="1921859" y="716482"/>
              </a:lnTo>
              <a:lnTo>
                <a:pt x="1879713" y="699624"/>
              </a:lnTo>
              <a:lnTo>
                <a:pt x="1858640" y="649049"/>
              </a:lnTo>
              <a:lnTo>
                <a:pt x="1896571" y="606903"/>
              </a:lnTo>
              <a:lnTo>
                <a:pt x="1883927" y="556328"/>
              </a:lnTo>
              <a:lnTo>
                <a:pt x="1867069" y="509967"/>
              </a:lnTo>
              <a:lnTo>
                <a:pt x="1833352" y="493109"/>
              </a:lnTo>
              <a:lnTo>
                <a:pt x="1816494" y="522611"/>
              </a:lnTo>
              <a:lnTo>
                <a:pt x="1816494" y="581615"/>
              </a:lnTo>
              <a:lnTo>
                <a:pt x="1786992" y="602688"/>
              </a:lnTo>
              <a:lnTo>
                <a:pt x="1782777" y="644834"/>
              </a:lnTo>
              <a:lnTo>
                <a:pt x="1744846" y="627976"/>
              </a:lnTo>
              <a:lnTo>
                <a:pt x="1719558" y="581615"/>
              </a:lnTo>
              <a:lnTo>
                <a:pt x="1702700" y="539469"/>
              </a:lnTo>
              <a:lnTo>
                <a:pt x="1740631" y="488894"/>
              </a:lnTo>
              <a:lnTo>
                <a:pt x="1761704" y="484679"/>
              </a:lnTo>
              <a:lnTo>
                <a:pt x="1736416" y="459392"/>
              </a:lnTo>
              <a:lnTo>
                <a:pt x="1715343" y="455177"/>
              </a:lnTo>
              <a:lnTo>
                <a:pt x="1706914" y="480465"/>
              </a:lnTo>
              <a:lnTo>
                <a:pt x="1656339" y="488894"/>
              </a:lnTo>
              <a:lnTo>
                <a:pt x="1639481" y="509967"/>
              </a:lnTo>
              <a:lnTo>
                <a:pt x="1635266" y="539469"/>
              </a:lnTo>
              <a:lnTo>
                <a:pt x="1618408" y="564757"/>
              </a:lnTo>
              <a:lnTo>
                <a:pt x="1580476" y="564757"/>
              </a:lnTo>
              <a:lnTo>
                <a:pt x="1550974" y="514182"/>
              </a:lnTo>
              <a:lnTo>
                <a:pt x="1584691" y="480465"/>
              </a:lnTo>
              <a:lnTo>
                <a:pt x="1618408" y="450963"/>
              </a:lnTo>
              <a:lnTo>
                <a:pt x="1601549" y="391958"/>
              </a:lnTo>
              <a:lnTo>
                <a:pt x="1601549" y="375100"/>
              </a:lnTo>
              <a:lnTo>
                <a:pt x="1588905" y="337168"/>
              </a:lnTo>
              <a:lnTo>
                <a:pt x="1567832" y="362456"/>
              </a:lnTo>
              <a:lnTo>
                <a:pt x="1559403" y="387744"/>
              </a:lnTo>
              <a:lnTo>
                <a:pt x="1534116" y="404602"/>
              </a:lnTo>
              <a:lnTo>
                <a:pt x="1513043" y="417246"/>
              </a:lnTo>
              <a:lnTo>
                <a:pt x="1487755" y="391958"/>
              </a:lnTo>
              <a:lnTo>
                <a:pt x="1466682" y="366671"/>
              </a:lnTo>
              <a:lnTo>
                <a:pt x="1458253" y="328739"/>
              </a:lnTo>
              <a:lnTo>
                <a:pt x="1437180" y="290808"/>
              </a:lnTo>
              <a:lnTo>
                <a:pt x="1403463" y="332954"/>
              </a:lnTo>
              <a:lnTo>
                <a:pt x="1378175" y="358241"/>
              </a:lnTo>
              <a:lnTo>
                <a:pt x="1378175" y="408817"/>
              </a:lnTo>
              <a:lnTo>
                <a:pt x="1378175" y="463606"/>
              </a:lnTo>
              <a:lnTo>
                <a:pt x="1344458" y="505752"/>
              </a:lnTo>
              <a:lnTo>
                <a:pt x="1306527" y="556328"/>
              </a:lnTo>
              <a:lnTo>
                <a:pt x="1289669" y="585830"/>
              </a:lnTo>
              <a:lnTo>
                <a:pt x="1289669" y="623761"/>
              </a:lnTo>
              <a:lnTo>
                <a:pt x="1251737" y="661693"/>
              </a:lnTo>
              <a:lnTo>
                <a:pt x="1209591" y="678551"/>
              </a:lnTo>
              <a:lnTo>
                <a:pt x="1146372" y="661693"/>
              </a:lnTo>
              <a:lnTo>
                <a:pt x="1121085" y="636405"/>
              </a:lnTo>
              <a:lnTo>
                <a:pt x="1133728" y="598474"/>
              </a:lnTo>
              <a:lnTo>
                <a:pt x="1116870" y="560542"/>
              </a:lnTo>
              <a:lnTo>
                <a:pt x="1057866" y="598474"/>
              </a:lnTo>
              <a:lnTo>
                <a:pt x="1024149" y="623761"/>
              </a:lnTo>
              <a:lnTo>
                <a:pt x="1024149" y="670122"/>
              </a:lnTo>
              <a:lnTo>
                <a:pt x="994646" y="665907"/>
              </a:lnTo>
              <a:lnTo>
                <a:pt x="977788" y="682766"/>
              </a:lnTo>
              <a:lnTo>
                <a:pt x="998861" y="737555"/>
              </a:lnTo>
              <a:lnTo>
                <a:pt x="956715" y="788131"/>
              </a:lnTo>
              <a:lnTo>
                <a:pt x="906140" y="771272"/>
              </a:lnTo>
              <a:lnTo>
                <a:pt x="880852" y="767058"/>
              </a:lnTo>
              <a:lnTo>
                <a:pt x="834492" y="733341"/>
              </a:lnTo>
              <a:lnTo>
                <a:pt x="809204" y="695409"/>
              </a:lnTo>
              <a:lnTo>
                <a:pt x="809204" y="649049"/>
              </a:lnTo>
              <a:lnTo>
                <a:pt x="813419" y="594259"/>
              </a:lnTo>
              <a:lnTo>
                <a:pt x="800775" y="552113"/>
              </a:lnTo>
              <a:lnTo>
                <a:pt x="779702" y="547898"/>
              </a:lnTo>
              <a:lnTo>
                <a:pt x="754414" y="568971"/>
              </a:lnTo>
              <a:lnTo>
                <a:pt x="724912" y="522611"/>
              </a:lnTo>
              <a:lnTo>
                <a:pt x="708054" y="484679"/>
              </a:lnTo>
              <a:lnTo>
                <a:pt x="699624" y="446748"/>
              </a:lnTo>
              <a:lnTo>
                <a:pt x="733341" y="413031"/>
              </a:lnTo>
              <a:lnTo>
                <a:pt x="703839" y="358241"/>
              </a:lnTo>
              <a:close/>
            </a:path>
          </a:pathLst>
        </a:custGeom>
        <a:solidFill>
          <a:srgbClr val="77933C"/>
        </a:solidFill>
        <a:ln w="3175" cap="flat" cmpd="sng" algn="ctr">
          <a:solidFill>
            <a:schemeClr val="accent1"/>
          </a:solidFill>
          <a:prstDash val="solid"/>
          <a:round/>
          <a:headEnd type="none"/>
          <a:tailEnd type="none"/>
        </a:ln>
      </xdr:spPr>
    </xdr:sp>
    <xdr:clientData/>
  </xdr:twoCellAnchor>
  <xdr:twoCellAnchor editAs="absolute">
    <xdr:from>
      <xdr:col>13</xdr:col>
      <xdr:colOff>552450</xdr:colOff>
      <xdr:row>45</xdr:row>
      <xdr:rowOff>38100</xdr:rowOff>
    </xdr:from>
    <xdr:to>
      <xdr:col>14</xdr:col>
      <xdr:colOff>381000</xdr:colOff>
      <xdr:row>47</xdr:row>
      <xdr:rowOff>142875</xdr:rowOff>
    </xdr:to>
    <xdr:sp macro="" textlink="">
      <xdr:nvSpPr>
        <xdr:cNvPr id="129" name="Nouvelle-Calédonie">
          <a:hlinkClick r:id="rId100"/>
        </xdr:cNvPr>
        <xdr:cNvSpPr>
          <a:spLocks noChangeAspect="1"/>
        </xdr:cNvSpPr>
      </xdr:nvSpPr>
      <xdr:spPr bwMode="auto">
        <a:xfrm>
          <a:off x="10458450" y="8620125"/>
          <a:ext cx="590550" cy="485775"/>
        </a:xfrm>
        <a:custGeom>
          <a:avLst/>
          <a:gdLst>
            <a:gd name="T0" fmla="*/ 2147483647 w 458"/>
            <a:gd name="T1" fmla="*/ 2147483647 h 419"/>
            <a:gd name="T2" fmla="*/ 2147483647 w 458"/>
            <a:gd name="T3" fmla="*/ 2147483647 h 419"/>
            <a:gd name="T4" fmla="*/ 2147483647 w 458"/>
            <a:gd name="T5" fmla="*/ 2147483647 h 419"/>
            <a:gd name="T6" fmla="*/ 2147483647 w 458"/>
            <a:gd name="T7" fmla="*/ 2147483647 h 419"/>
            <a:gd name="T8" fmla="*/ 2147483647 w 458"/>
            <a:gd name="T9" fmla="*/ 2147483647 h 419"/>
            <a:gd name="T10" fmla="*/ 2147483647 w 458"/>
            <a:gd name="T11" fmla="*/ 2147483647 h 419"/>
            <a:gd name="T12" fmla="*/ 2147483647 w 458"/>
            <a:gd name="T13" fmla="*/ 2147483647 h 419"/>
            <a:gd name="T14" fmla="*/ 2147483647 w 458"/>
            <a:gd name="T15" fmla="*/ 2147483647 h 419"/>
            <a:gd name="T16" fmla="*/ 2147483647 w 458"/>
            <a:gd name="T17" fmla="*/ 2147483647 h 419"/>
            <a:gd name="T18" fmla="*/ 2147483647 w 458"/>
            <a:gd name="T19" fmla="*/ 2147483647 h 419"/>
            <a:gd name="T20" fmla="*/ 2147483647 w 458"/>
            <a:gd name="T21" fmla="*/ 2147483647 h 419"/>
            <a:gd name="T22" fmla="*/ 2147483647 w 458"/>
            <a:gd name="T23" fmla="*/ 2147483647 h 419"/>
            <a:gd name="T24" fmla="*/ 2147483647 w 458"/>
            <a:gd name="T25" fmla="*/ 2147483647 h 419"/>
            <a:gd name="T26" fmla="*/ 2147483647 w 458"/>
            <a:gd name="T27" fmla="*/ 2147483647 h 419"/>
            <a:gd name="T28" fmla="*/ 2147483647 w 458"/>
            <a:gd name="T29" fmla="*/ 2147483647 h 419"/>
            <a:gd name="T30" fmla="*/ 2147483647 w 458"/>
            <a:gd name="T31" fmla="*/ 2147483647 h 419"/>
            <a:gd name="T32" fmla="*/ 2147483647 w 458"/>
            <a:gd name="T33" fmla="*/ 2147483647 h 419"/>
            <a:gd name="T34" fmla="*/ 2147483647 w 458"/>
            <a:gd name="T35" fmla="*/ 2147483647 h 419"/>
            <a:gd name="T36" fmla="*/ 2147483647 w 458"/>
            <a:gd name="T37" fmla="*/ 2147483647 h 419"/>
            <a:gd name="T38" fmla="*/ 2147483647 w 458"/>
            <a:gd name="T39" fmla="*/ 2147483647 h 419"/>
            <a:gd name="T40" fmla="*/ 2147483647 w 458"/>
            <a:gd name="T41" fmla="*/ 2147483647 h 419"/>
            <a:gd name="T42" fmla="*/ 2147483647 w 458"/>
            <a:gd name="T43" fmla="*/ 2147483647 h 419"/>
            <a:gd name="T44" fmla="*/ 2147483647 w 458"/>
            <a:gd name="T45" fmla="*/ 2147483647 h 419"/>
            <a:gd name="T46" fmla="*/ 2147483647 w 458"/>
            <a:gd name="T47" fmla="*/ 2147483647 h 419"/>
            <a:gd name="T48" fmla="*/ 2147483647 w 458"/>
            <a:gd name="T49" fmla="*/ 2147483647 h 419"/>
            <a:gd name="T50" fmla="*/ 2147483647 w 458"/>
            <a:gd name="T51" fmla="*/ 2147483647 h 419"/>
            <a:gd name="T52" fmla="*/ 2147483647 w 458"/>
            <a:gd name="T53" fmla="*/ 2147483647 h 419"/>
            <a:gd name="T54" fmla="*/ 2147483647 w 458"/>
            <a:gd name="T55" fmla="*/ 2147483647 h 419"/>
            <a:gd name="T56" fmla="*/ 2147483647 w 458"/>
            <a:gd name="T57" fmla="*/ 2147483647 h 419"/>
            <a:gd name="T58" fmla="*/ 2147483647 w 458"/>
            <a:gd name="T59" fmla="*/ 2147483647 h 419"/>
            <a:gd name="T60" fmla="*/ 2147483647 w 458"/>
            <a:gd name="T61" fmla="*/ 2147483647 h 419"/>
            <a:gd name="T62" fmla="*/ 2147483647 w 458"/>
            <a:gd name="T63" fmla="*/ 2147483647 h 419"/>
            <a:gd name="T64" fmla="*/ 2147483647 w 458"/>
            <a:gd name="T65" fmla="*/ 2147483647 h 419"/>
            <a:gd name="T66" fmla="*/ 2147483647 w 458"/>
            <a:gd name="T67" fmla="*/ 2147483647 h 419"/>
            <a:gd name="T68" fmla="*/ 2147483647 w 458"/>
            <a:gd name="T69" fmla="*/ 2147483647 h 419"/>
            <a:gd name="T70" fmla="*/ 2147483647 w 458"/>
            <a:gd name="T71" fmla="*/ 2147483647 h 419"/>
            <a:gd name="T72" fmla="*/ 2147483647 w 458"/>
            <a:gd name="T73" fmla="*/ 2147483647 h 419"/>
            <a:gd name="T74" fmla="*/ 2147483647 w 458"/>
            <a:gd name="T75" fmla="*/ 2147483647 h 419"/>
            <a:gd name="T76" fmla="*/ 2147483647 w 458"/>
            <a:gd name="T77" fmla="*/ 2147483647 h 419"/>
            <a:gd name="T78" fmla="*/ 2147483647 w 458"/>
            <a:gd name="T79" fmla="*/ 2147483647 h 419"/>
            <a:gd name="T80" fmla="*/ 2147483647 w 458"/>
            <a:gd name="T81" fmla="*/ 2147483647 h 419"/>
            <a:gd name="T82" fmla="*/ 2147483647 w 458"/>
            <a:gd name="T83" fmla="*/ 2147483647 h 419"/>
            <a:gd name="T84" fmla="*/ 2147483647 w 458"/>
            <a:gd name="T85" fmla="*/ 2147483647 h 419"/>
            <a:gd name="T86" fmla="*/ 2147483647 w 458"/>
            <a:gd name="T87" fmla="*/ 2147483647 h 419"/>
            <a:gd name="T88" fmla="*/ 2147483647 w 458"/>
            <a:gd name="T89" fmla="*/ 2147483647 h 419"/>
            <a:gd name="T90" fmla="*/ 2147483647 w 458"/>
            <a:gd name="T91" fmla="*/ 2147483647 h 419"/>
            <a:gd name="T92" fmla="*/ 2147483647 w 458"/>
            <a:gd name="T93" fmla="*/ 2147483647 h 419"/>
            <a:gd name="T94" fmla="*/ 2147483647 w 458"/>
            <a:gd name="T95" fmla="*/ 2147483647 h 419"/>
            <a:gd name="T96" fmla="*/ 2147483647 w 458"/>
            <a:gd name="T97" fmla="*/ 2147483647 h 419"/>
            <a:gd name="T98" fmla="*/ 2147483647 w 458"/>
            <a:gd name="T99" fmla="*/ 2147483647 h 419"/>
            <a:gd name="T100" fmla="*/ 2147483647 w 458"/>
            <a:gd name="T101" fmla="*/ 2147483647 h 419"/>
            <a:gd name="T102" fmla="*/ 2147483647 w 458"/>
            <a:gd name="T103" fmla="*/ 2147483647 h 419"/>
            <a:gd name="T104" fmla="*/ 2147483647 w 458"/>
            <a:gd name="T105" fmla="*/ 2147483647 h 419"/>
            <a:gd name="T106" fmla="*/ 2147483647 w 458"/>
            <a:gd name="T107" fmla="*/ 2147483647 h 419"/>
            <a:gd name="T108" fmla="*/ 2147483647 w 458"/>
            <a:gd name="T109" fmla="*/ 2147483647 h 419"/>
            <a:gd name="T110" fmla="*/ 2147483647 w 458"/>
            <a:gd name="T111" fmla="*/ 2147483647 h 419"/>
            <a:gd name="T112" fmla="*/ 2147483647 w 458"/>
            <a:gd name="T113" fmla="*/ 2147483647 h 419"/>
            <a:gd name="T114" fmla="*/ 2147483647 w 458"/>
            <a:gd name="T115" fmla="*/ 2147483647 h 419"/>
            <a:gd name="T116" fmla="*/ 2147483647 w 458"/>
            <a:gd name="T117" fmla="*/ 2147483647 h 419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8"/>
            <a:gd name="T178" fmla="*/ 0 h 419"/>
            <a:gd name="T179" fmla="*/ 458 w 458"/>
            <a:gd name="T180" fmla="*/ 419 h 419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h="419" w="458">
              <a:moveTo>
                <a:pt x="439" y="419"/>
              </a:moveTo>
              <a:lnTo>
                <a:pt x="443" y="408"/>
              </a:lnTo>
              <a:lnTo>
                <a:pt x="451" y="401"/>
              </a:lnTo>
              <a:lnTo>
                <a:pt x="456" y="397"/>
              </a:lnTo>
              <a:lnTo>
                <a:pt x="458" y="377"/>
              </a:lnTo>
              <a:lnTo>
                <a:pt x="448" y="368"/>
              </a:lnTo>
              <a:lnTo>
                <a:pt x="446" y="356"/>
              </a:lnTo>
              <a:lnTo>
                <a:pt x="444" y="349"/>
              </a:lnTo>
              <a:lnTo>
                <a:pt x="439" y="343"/>
              </a:lnTo>
              <a:lnTo>
                <a:pt x="426" y="343"/>
              </a:lnTo>
              <a:lnTo>
                <a:pt x="418" y="336"/>
              </a:lnTo>
              <a:lnTo>
                <a:pt x="410" y="325"/>
              </a:lnTo>
              <a:lnTo>
                <a:pt x="402" y="323"/>
              </a:lnTo>
              <a:lnTo>
                <a:pt x="395" y="315"/>
              </a:lnTo>
              <a:lnTo>
                <a:pt x="387" y="307"/>
              </a:lnTo>
              <a:lnTo>
                <a:pt x="378" y="305"/>
              </a:lnTo>
              <a:lnTo>
                <a:pt x="378" y="296"/>
              </a:lnTo>
              <a:lnTo>
                <a:pt x="372" y="288"/>
              </a:lnTo>
              <a:lnTo>
                <a:pt x="366" y="288"/>
              </a:lnTo>
              <a:lnTo>
                <a:pt x="363" y="283"/>
              </a:lnTo>
              <a:lnTo>
                <a:pt x="356" y="283"/>
              </a:lnTo>
              <a:lnTo>
                <a:pt x="355" y="275"/>
              </a:lnTo>
              <a:lnTo>
                <a:pt x="351" y="269"/>
              </a:lnTo>
              <a:lnTo>
                <a:pt x="343" y="271"/>
              </a:lnTo>
              <a:lnTo>
                <a:pt x="336" y="264"/>
              </a:lnTo>
              <a:lnTo>
                <a:pt x="330" y="257"/>
              </a:lnTo>
              <a:lnTo>
                <a:pt x="324" y="251"/>
              </a:lnTo>
              <a:lnTo>
                <a:pt x="315" y="252"/>
              </a:lnTo>
              <a:lnTo>
                <a:pt x="311" y="244"/>
              </a:lnTo>
              <a:lnTo>
                <a:pt x="303" y="232"/>
              </a:lnTo>
              <a:lnTo>
                <a:pt x="299" y="235"/>
              </a:lnTo>
              <a:lnTo>
                <a:pt x="303" y="243"/>
              </a:lnTo>
              <a:lnTo>
                <a:pt x="300" y="245"/>
              </a:lnTo>
              <a:lnTo>
                <a:pt x="288" y="243"/>
              </a:lnTo>
              <a:lnTo>
                <a:pt x="294" y="233"/>
              </a:lnTo>
              <a:lnTo>
                <a:pt x="290" y="228"/>
              </a:lnTo>
              <a:lnTo>
                <a:pt x="288" y="223"/>
              </a:lnTo>
              <a:lnTo>
                <a:pt x="279" y="233"/>
              </a:lnTo>
              <a:lnTo>
                <a:pt x="276" y="229"/>
              </a:lnTo>
              <a:lnTo>
                <a:pt x="275" y="220"/>
              </a:lnTo>
              <a:lnTo>
                <a:pt x="268" y="212"/>
              </a:lnTo>
              <a:lnTo>
                <a:pt x="256" y="212"/>
              </a:lnTo>
              <a:lnTo>
                <a:pt x="251" y="205"/>
              </a:lnTo>
              <a:lnTo>
                <a:pt x="240" y="201"/>
              </a:lnTo>
              <a:lnTo>
                <a:pt x="239" y="196"/>
              </a:lnTo>
              <a:lnTo>
                <a:pt x="244" y="193"/>
              </a:lnTo>
              <a:lnTo>
                <a:pt x="243" y="188"/>
              </a:lnTo>
              <a:lnTo>
                <a:pt x="235" y="185"/>
              </a:lnTo>
              <a:lnTo>
                <a:pt x="227" y="181"/>
              </a:lnTo>
              <a:lnTo>
                <a:pt x="216" y="172"/>
              </a:lnTo>
              <a:lnTo>
                <a:pt x="212" y="164"/>
              </a:lnTo>
              <a:lnTo>
                <a:pt x="215" y="152"/>
              </a:lnTo>
              <a:lnTo>
                <a:pt x="212" y="147"/>
              </a:lnTo>
              <a:lnTo>
                <a:pt x="206" y="151"/>
              </a:lnTo>
              <a:lnTo>
                <a:pt x="199" y="144"/>
              </a:lnTo>
              <a:lnTo>
                <a:pt x="192" y="135"/>
              </a:lnTo>
              <a:lnTo>
                <a:pt x="190" y="119"/>
              </a:lnTo>
              <a:lnTo>
                <a:pt x="183" y="119"/>
              </a:lnTo>
              <a:lnTo>
                <a:pt x="174" y="120"/>
              </a:lnTo>
              <a:lnTo>
                <a:pt x="167" y="113"/>
              </a:lnTo>
              <a:lnTo>
                <a:pt x="159" y="111"/>
              </a:lnTo>
              <a:lnTo>
                <a:pt x="148" y="99"/>
              </a:lnTo>
              <a:lnTo>
                <a:pt x="132" y="99"/>
              </a:lnTo>
              <a:lnTo>
                <a:pt x="123" y="83"/>
              </a:lnTo>
              <a:lnTo>
                <a:pt x="115" y="71"/>
              </a:lnTo>
              <a:lnTo>
                <a:pt x="104" y="61"/>
              </a:lnTo>
              <a:lnTo>
                <a:pt x="95" y="59"/>
              </a:lnTo>
              <a:lnTo>
                <a:pt x="88" y="56"/>
              </a:lnTo>
              <a:lnTo>
                <a:pt x="90" y="48"/>
              </a:lnTo>
              <a:lnTo>
                <a:pt x="83" y="43"/>
              </a:lnTo>
              <a:lnTo>
                <a:pt x="79" y="35"/>
              </a:lnTo>
              <a:lnTo>
                <a:pt x="78" y="29"/>
              </a:lnTo>
              <a:lnTo>
                <a:pt x="72" y="36"/>
              </a:lnTo>
              <a:lnTo>
                <a:pt x="67" y="35"/>
              </a:lnTo>
              <a:lnTo>
                <a:pt x="63" y="29"/>
              </a:lnTo>
              <a:lnTo>
                <a:pt x="50" y="27"/>
              </a:lnTo>
              <a:lnTo>
                <a:pt x="46" y="28"/>
              </a:lnTo>
              <a:lnTo>
                <a:pt x="48" y="35"/>
              </a:lnTo>
              <a:lnTo>
                <a:pt x="46" y="40"/>
              </a:lnTo>
              <a:lnTo>
                <a:pt x="39" y="35"/>
              </a:lnTo>
              <a:lnTo>
                <a:pt x="35" y="27"/>
              </a:lnTo>
              <a:lnTo>
                <a:pt x="24" y="27"/>
              </a:lnTo>
              <a:lnTo>
                <a:pt x="20" y="19"/>
              </a:lnTo>
              <a:lnTo>
                <a:pt x="16" y="15"/>
              </a:lnTo>
              <a:lnTo>
                <a:pt x="4" y="0"/>
              </a:lnTo>
              <a:lnTo>
                <a:pt x="0" y="4"/>
              </a:lnTo>
              <a:lnTo>
                <a:pt x="3" y="9"/>
              </a:lnTo>
              <a:lnTo>
                <a:pt x="10" y="16"/>
              </a:lnTo>
              <a:lnTo>
                <a:pt x="10" y="23"/>
              </a:lnTo>
              <a:lnTo>
                <a:pt x="4" y="25"/>
              </a:lnTo>
              <a:lnTo>
                <a:pt x="3" y="29"/>
              </a:lnTo>
              <a:lnTo>
                <a:pt x="4" y="41"/>
              </a:lnTo>
              <a:lnTo>
                <a:pt x="12" y="37"/>
              </a:lnTo>
              <a:lnTo>
                <a:pt x="24" y="41"/>
              </a:lnTo>
              <a:lnTo>
                <a:pt x="23" y="48"/>
              </a:lnTo>
              <a:lnTo>
                <a:pt x="28" y="52"/>
              </a:lnTo>
              <a:lnTo>
                <a:pt x="26" y="56"/>
              </a:lnTo>
              <a:lnTo>
                <a:pt x="19" y="51"/>
              </a:lnTo>
              <a:lnTo>
                <a:pt x="18" y="56"/>
              </a:lnTo>
              <a:lnTo>
                <a:pt x="24" y="64"/>
              </a:lnTo>
              <a:lnTo>
                <a:pt x="26" y="77"/>
              </a:lnTo>
              <a:lnTo>
                <a:pt x="35" y="83"/>
              </a:lnTo>
              <a:lnTo>
                <a:pt x="40" y="87"/>
              </a:lnTo>
              <a:lnTo>
                <a:pt x="50" y="93"/>
              </a:lnTo>
              <a:lnTo>
                <a:pt x="54" y="103"/>
              </a:lnTo>
              <a:lnTo>
                <a:pt x="60" y="113"/>
              </a:lnTo>
              <a:lnTo>
                <a:pt x="63" y="119"/>
              </a:lnTo>
              <a:lnTo>
                <a:pt x="60" y="123"/>
              </a:lnTo>
              <a:lnTo>
                <a:pt x="68" y="131"/>
              </a:lnTo>
              <a:lnTo>
                <a:pt x="79" y="144"/>
              </a:lnTo>
              <a:lnTo>
                <a:pt x="86" y="145"/>
              </a:lnTo>
              <a:lnTo>
                <a:pt x="92" y="155"/>
              </a:lnTo>
              <a:lnTo>
                <a:pt x="102" y="155"/>
              </a:lnTo>
              <a:lnTo>
                <a:pt x="100" y="164"/>
              </a:lnTo>
              <a:lnTo>
                <a:pt x="102" y="172"/>
              </a:lnTo>
              <a:lnTo>
                <a:pt x="112" y="172"/>
              </a:lnTo>
              <a:lnTo>
                <a:pt x="122" y="171"/>
              </a:lnTo>
              <a:lnTo>
                <a:pt x="123" y="180"/>
              </a:lnTo>
              <a:lnTo>
                <a:pt x="130" y="188"/>
              </a:lnTo>
              <a:lnTo>
                <a:pt x="131" y="200"/>
              </a:lnTo>
              <a:lnTo>
                <a:pt x="139" y="208"/>
              </a:lnTo>
              <a:lnTo>
                <a:pt x="146" y="223"/>
              </a:lnTo>
              <a:lnTo>
                <a:pt x="152" y="219"/>
              </a:lnTo>
              <a:lnTo>
                <a:pt x="158" y="223"/>
              </a:lnTo>
              <a:lnTo>
                <a:pt x="162" y="227"/>
              </a:lnTo>
              <a:lnTo>
                <a:pt x="170" y="229"/>
              </a:lnTo>
              <a:lnTo>
                <a:pt x="170" y="239"/>
              </a:lnTo>
              <a:lnTo>
                <a:pt x="176" y="244"/>
              </a:lnTo>
              <a:lnTo>
                <a:pt x="182" y="251"/>
              </a:lnTo>
              <a:lnTo>
                <a:pt x="190" y="252"/>
              </a:lnTo>
              <a:lnTo>
                <a:pt x="200" y="259"/>
              </a:lnTo>
              <a:lnTo>
                <a:pt x="203" y="265"/>
              </a:lnTo>
              <a:lnTo>
                <a:pt x="212" y="264"/>
              </a:lnTo>
              <a:lnTo>
                <a:pt x="216" y="263"/>
              </a:lnTo>
              <a:lnTo>
                <a:pt x="228" y="272"/>
              </a:lnTo>
              <a:lnTo>
                <a:pt x="223" y="280"/>
              </a:lnTo>
              <a:lnTo>
                <a:pt x="234" y="283"/>
              </a:lnTo>
              <a:lnTo>
                <a:pt x="242" y="288"/>
              </a:lnTo>
              <a:lnTo>
                <a:pt x="251" y="293"/>
              </a:lnTo>
              <a:lnTo>
                <a:pt x="259" y="293"/>
              </a:lnTo>
              <a:lnTo>
                <a:pt x="263" y="289"/>
              </a:lnTo>
              <a:lnTo>
                <a:pt x="272" y="289"/>
              </a:lnTo>
              <a:lnTo>
                <a:pt x="268" y="293"/>
              </a:lnTo>
              <a:lnTo>
                <a:pt x="263" y="300"/>
              </a:lnTo>
              <a:lnTo>
                <a:pt x="260" y="309"/>
              </a:lnTo>
              <a:lnTo>
                <a:pt x="266" y="312"/>
              </a:lnTo>
              <a:lnTo>
                <a:pt x="275" y="301"/>
              </a:lnTo>
              <a:lnTo>
                <a:pt x="282" y="307"/>
              </a:lnTo>
              <a:lnTo>
                <a:pt x="275" y="311"/>
              </a:lnTo>
              <a:lnTo>
                <a:pt x="278" y="316"/>
              </a:lnTo>
              <a:lnTo>
                <a:pt x="288" y="321"/>
              </a:lnTo>
              <a:lnTo>
                <a:pt x="296" y="324"/>
              </a:lnTo>
              <a:lnTo>
                <a:pt x="304" y="325"/>
              </a:lnTo>
              <a:lnTo>
                <a:pt x="312" y="319"/>
              </a:lnTo>
              <a:lnTo>
                <a:pt x="315" y="324"/>
              </a:lnTo>
              <a:lnTo>
                <a:pt x="315" y="329"/>
              </a:lnTo>
              <a:lnTo>
                <a:pt x="322" y="329"/>
              </a:lnTo>
              <a:lnTo>
                <a:pt x="327" y="339"/>
              </a:lnTo>
              <a:lnTo>
                <a:pt x="323" y="344"/>
              </a:lnTo>
              <a:lnTo>
                <a:pt x="324" y="355"/>
              </a:lnTo>
              <a:lnTo>
                <a:pt x="334" y="360"/>
              </a:lnTo>
              <a:lnTo>
                <a:pt x="342" y="369"/>
              </a:lnTo>
              <a:lnTo>
                <a:pt x="350" y="364"/>
              </a:lnTo>
              <a:lnTo>
                <a:pt x="356" y="364"/>
              </a:lnTo>
              <a:lnTo>
                <a:pt x="360" y="372"/>
              </a:lnTo>
              <a:lnTo>
                <a:pt x="362" y="380"/>
              </a:lnTo>
              <a:lnTo>
                <a:pt x="370" y="389"/>
              </a:lnTo>
              <a:lnTo>
                <a:pt x="380" y="396"/>
              </a:lnTo>
              <a:lnTo>
                <a:pt x="394" y="391"/>
              </a:lnTo>
              <a:lnTo>
                <a:pt x="402" y="389"/>
              </a:lnTo>
              <a:lnTo>
                <a:pt x="411" y="395"/>
              </a:lnTo>
              <a:lnTo>
                <a:pt x="415" y="408"/>
              </a:lnTo>
              <a:lnTo>
                <a:pt x="426" y="407"/>
              </a:lnTo>
              <a:lnTo>
                <a:pt x="427" y="400"/>
              </a:lnTo>
              <a:lnTo>
                <a:pt x="440" y="400"/>
              </a:lnTo>
              <a:lnTo>
                <a:pt x="435" y="409"/>
              </a:lnTo>
              <a:lnTo>
                <a:pt x="439" y="419"/>
              </a:lnTo>
            </a:path>
          </a:pathLst>
        </a:custGeom>
        <a:solidFill>
          <a:srgbClr val="77933C"/>
        </a:solidFill>
        <a:ln w="3175">
          <a:solidFill>
            <a:schemeClr val="accent1"/>
          </a:solidFill>
          <a:round/>
          <a:headEnd type="none"/>
          <a:tailEnd type="none"/>
        </a:ln>
      </xdr:spPr>
    </xdr:sp>
    <xdr:clientData/>
  </xdr:twoCellAnchor>
  <xdr:twoCellAnchor editAs="absolute">
    <xdr:from>
      <xdr:col>13</xdr:col>
      <xdr:colOff>647700</xdr:colOff>
      <xdr:row>33</xdr:row>
      <xdr:rowOff>9525</xdr:rowOff>
    </xdr:from>
    <xdr:to>
      <xdr:col>14</xdr:col>
      <xdr:colOff>180975</xdr:colOff>
      <xdr:row>36</xdr:row>
      <xdr:rowOff>19050</xdr:rowOff>
    </xdr:to>
    <xdr:sp macro="" textlink="">
      <xdr:nvSpPr>
        <xdr:cNvPr id="130" name="Mayotte">
          <a:hlinkClick r:id="rId101"/>
        </xdr:cNvPr>
        <xdr:cNvSpPr>
          <a:spLocks noChangeAspect="1"/>
        </xdr:cNvSpPr>
      </xdr:nvSpPr>
      <xdr:spPr bwMode="auto">
        <a:xfrm>
          <a:off x="10553700" y="6305550"/>
          <a:ext cx="295275" cy="581025"/>
        </a:xfrm>
        <a:custGeom>
          <a:avLst/>
          <a:gdLst>
            <a:gd name="T0" fmla="*/ 2147483647 w 216"/>
            <a:gd name="T1" fmla="*/ 2147483647 h 453"/>
            <a:gd name="T2" fmla="*/ 2147483647 w 216"/>
            <a:gd name="T3" fmla="*/ 2147483647 h 453"/>
            <a:gd name="T4" fmla="*/ 2147483647 w 216"/>
            <a:gd name="T5" fmla="*/ 2147483647 h 453"/>
            <a:gd name="T6" fmla="*/ 2147483647 w 216"/>
            <a:gd name="T7" fmla="*/ 2147483647 h 453"/>
            <a:gd name="T8" fmla="*/ 2147483647 w 216"/>
            <a:gd name="T9" fmla="*/ 2147483647 h 453"/>
            <a:gd name="T10" fmla="*/ 2147483647 w 216"/>
            <a:gd name="T11" fmla="*/ 2147483647 h 453"/>
            <a:gd name="T12" fmla="*/ 2147483647 w 216"/>
            <a:gd name="T13" fmla="*/ 2147483647 h 453"/>
            <a:gd name="T14" fmla="*/ 2147483647 w 216"/>
            <a:gd name="T15" fmla="*/ 2147483647 h 453"/>
            <a:gd name="T16" fmla="*/ 2147483647 w 216"/>
            <a:gd name="T17" fmla="*/ 2147483647 h 453"/>
            <a:gd name="T18" fmla="*/ 2147483647 w 216"/>
            <a:gd name="T19" fmla="*/ 2147483647 h 453"/>
            <a:gd name="T20" fmla="*/ 2147483647 w 216"/>
            <a:gd name="T21" fmla="*/ 2147483647 h 453"/>
            <a:gd name="T22" fmla="*/ 2147483647 w 216"/>
            <a:gd name="T23" fmla="*/ 2147483647 h 453"/>
            <a:gd name="T24" fmla="*/ 2147483647 w 216"/>
            <a:gd name="T25" fmla="*/ 2147483647 h 453"/>
            <a:gd name="T26" fmla="*/ 2147483647 w 216"/>
            <a:gd name="T27" fmla="*/ 2147483647 h 453"/>
            <a:gd name="T28" fmla="*/ 2147483647 w 216"/>
            <a:gd name="T29" fmla="*/ 2147483647 h 453"/>
            <a:gd name="T30" fmla="*/ 2147483647 w 216"/>
            <a:gd name="T31" fmla="*/ 2147483647 h 453"/>
            <a:gd name="T32" fmla="*/ 2147483647 w 216"/>
            <a:gd name="T33" fmla="*/ 2147483647 h 453"/>
            <a:gd name="T34" fmla="*/ 2147483647 w 216"/>
            <a:gd name="T35" fmla="*/ 2147483647 h 453"/>
            <a:gd name="T36" fmla="*/ 2147483647 w 216"/>
            <a:gd name="T37" fmla="*/ 2147483647 h 453"/>
            <a:gd name="T38" fmla="*/ 2147483647 w 216"/>
            <a:gd name="T39" fmla="*/ 2147483647 h 453"/>
            <a:gd name="T40" fmla="*/ 2147483647 w 216"/>
            <a:gd name="T41" fmla="*/ 2147483647 h 453"/>
            <a:gd name="T42" fmla="*/ 2147483647 w 216"/>
            <a:gd name="T43" fmla="*/ 2147483647 h 453"/>
            <a:gd name="T44" fmla="*/ 2147483647 w 216"/>
            <a:gd name="T45" fmla="*/ 2147483647 h 453"/>
            <a:gd name="T46" fmla="*/ 2147483647 w 216"/>
            <a:gd name="T47" fmla="*/ 2147483647 h 453"/>
            <a:gd name="T48" fmla="*/ 2147483647 w 216"/>
            <a:gd name="T49" fmla="*/ 2147483647 h 453"/>
            <a:gd name="T50" fmla="*/ 2147483647 w 216"/>
            <a:gd name="T51" fmla="*/ 2147483647 h 453"/>
            <a:gd name="T52" fmla="*/ 2147483647 w 216"/>
            <a:gd name="T53" fmla="*/ 2147483647 h 453"/>
            <a:gd name="T54" fmla="*/ 2147483647 w 216"/>
            <a:gd name="T55" fmla="*/ 2147483647 h 453"/>
            <a:gd name="T56" fmla="*/ 2147483647 w 216"/>
            <a:gd name="T57" fmla="*/ 2147483647 h 453"/>
            <a:gd name="T58" fmla="*/ 2147483647 w 216"/>
            <a:gd name="T59" fmla="*/ 2147483647 h 453"/>
            <a:gd name="T60" fmla="*/ 2147483647 w 216"/>
            <a:gd name="T61" fmla="*/ 2147483647 h 453"/>
            <a:gd name="T62" fmla="*/ 2147483647 w 216"/>
            <a:gd name="T63" fmla="*/ 2147483647 h 453"/>
            <a:gd name="T64" fmla="*/ 2147483647 w 216"/>
            <a:gd name="T65" fmla="*/ 2147483647 h 453"/>
            <a:gd name="T66" fmla="*/ 2147483647 w 216"/>
            <a:gd name="T67" fmla="*/ 2147483647 h 453"/>
            <a:gd name="T68" fmla="*/ 2147483647 w 216"/>
            <a:gd name="T69" fmla="*/ 2147483647 h 453"/>
            <a:gd name="T70" fmla="*/ 2147483647 w 216"/>
            <a:gd name="T71" fmla="*/ 2147483647 h 453"/>
            <a:gd name="T72" fmla="*/ 2147483647 w 216"/>
            <a:gd name="T73" fmla="*/ 2147483647 h 453"/>
            <a:gd name="T74" fmla="*/ 2147483647 w 216"/>
            <a:gd name="T75" fmla="*/ 2147483647 h 453"/>
            <a:gd name="T76" fmla="*/ 2147483647 w 216"/>
            <a:gd name="T77" fmla="*/ 2147483647 h 453"/>
            <a:gd name="T78" fmla="*/ 2147483647 w 216"/>
            <a:gd name="T79" fmla="*/ 2147483647 h 453"/>
            <a:gd name="T80" fmla="*/ 2147483647 w 216"/>
            <a:gd name="T81" fmla="*/ 2147483647 h 453"/>
            <a:gd name="T82" fmla="*/ 2147483647 w 216"/>
            <a:gd name="T83" fmla="*/ 2147483647 h 453"/>
            <a:gd name="T84" fmla="*/ 2147483647 w 216"/>
            <a:gd name="T85" fmla="*/ 2147483647 h 453"/>
            <a:gd name="T86" fmla="*/ 2147483647 w 216"/>
            <a:gd name="T87" fmla="*/ 2147483647 h 453"/>
            <a:gd name="T88" fmla="*/ 2147483647 w 216"/>
            <a:gd name="T89" fmla="*/ 2147483647 h 453"/>
            <a:gd name="T90" fmla="*/ 2147483647 w 216"/>
            <a:gd name="T91" fmla="*/ 2147483647 h 453"/>
            <a:gd name="T92" fmla="*/ 2147483647 w 216"/>
            <a:gd name="T93" fmla="*/ 2147483647 h 453"/>
            <a:gd name="T94" fmla="*/ 2147483647 w 216"/>
            <a:gd name="T95" fmla="*/ 2147483647 h 453"/>
            <a:gd name="T96" fmla="*/ 2147483647 w 216"/>
            <a:gd name="T97" fmla="*/ 2147483647 h 453"/>
            <a:gd name="T98" fmla="*/ 2147483647 w 216"/>
            <a:gd name="T99" fmla="*/ 2147483647 h 453"/>
            <a:gd name="T100" fmla="*/ 2147483647 w 216"/>
            <a:gd name="T101" fmla="*/ 2147483647 h 453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16"/>
            <a:gd name="T154" fmla="*/ 0 h 453"/>
            <a:gd name="T155" fmla="*/ 216 w 216"/>
            <a:gd name="T156" fmla="*/ 453 h 453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h="453" w="216">
              <a:moveTo>
                <a:pt x="72" y="1"/>
              </a:moveTo>
              <a:lnTo>
                <a:pt x="69" y="0"/>
              </a:lnTo>
              <a:lnTo>
                <a:pt x="65" y="2"/>
              </a:lnTo>
              <a:lnTo>
                <a:pt x="57" y="6"/>
              </a:lnTo>
              <a:lnTo>
                <a:pt x="56" y="10"/>
              </a:lnTo>
              <a:lnTo>
                <a:pt x="52" y="14"/>
              </a:lnTo>
              <a:lnTo>
                <a:pt x="48" y="21"/>
              </a:lnTo>
              <a:lnTo>
                <a:pt x="44" y="26"/>
              </a:lnTo>
              <a:lnTo>
                <a:pt x="45" y="33"/>
              </a:lnTo>
              <a:lnTo>
                <a:pt x="38" y="40"/>
              </a:lnTo>
              <a:lnTo>
                <a:pt x="32" y="40"/>
              </a:lnTo>
              <a:lnTo>
                <a:pt x="32" y="44"/>
              </a:lnTo>
              <a:lnTo>
                <a:pt x="34" y="49"/>
              </a:lnTo>
              <a:lnTo>
                <a:pt x="29" y="54"/>
              </a:lnTo>
              <a:lnTo>
                <a:pt x="24" y="62"/>
              </a:lnTo>
              <a:lnTo>
                <a:pt x="20" y="60"/>
              </a:lnTo>
              <a:lnTo>
                <a:pt x="17" y="62"/>
              </a:lnTo>
              <a:lnTo>
                <a:pt x="10" y="62"/>
              </a:lnTo>
              <a:lnTo>
                <a:pt x="9" y="68"/>
              </a:lnTo>
              <a:lnTo>
                <a:pt x="10" y="72"/>
              </a:lnTo>
              <a:lnTo>
                <a:pt x="5" y="78"/>
              </a:lnTo>
              <a:lnTo>
                <a:pt x="2" y="84"/>
              </a:lnTo>
              <a:lnTo>
                <a:pt x="0" y="86"/>
              </a:lnTo>
              <a:lnTo>
                <a:pt x="0" y="89"/>
              </a:lnTo>
              <a:lnTo>
                <a:pt x="9" y="90"/>
              </a:lnTo>
              <a:lnTo>
                <a:pt x="13" y="92"/>
              </a:lnTo>
              <a:lnTo>
                <a:pt x="16" y="97"/>
              </a:lnTo>
              <a:lnTo>
                <a:pt x="14" y="106"/>
              </a:lnTo>
              <a:lnTo>
                <a:pt x="10" y="112"/>
              </a:lnTo>
              <a:lnTo>
                <a:pt x="4" y="116"/>
              </a:lnTo>
              <a:lnTo>
                <a:pt x="0" y="121"/>
              </a:lnTo>
              <a:lnTo>
                <a:pt x="4" y="125"/>
              </a:lnTo>
              <a:lnTo>
                <a:pt x="8" y="128"/>
              </a:lnTo>
              <a:lnTo>
                <a:pt x="13" y="134"/>
              </a:lnTo>
              <a:lnTo>
                <a:pt x="18" y="130"/>
              </a:lnTo>
              <a:lnTo>
                <a:pt x="22" y="128"/>
              </a:lnTo>
              <a:lnTo>
                <a:pt x="26" y="134"/>
              </a:lnTo>
              <a:lnTo>
                <a:pt x="32" y="138"/>
              </a:lnTo>
              <a:lnTo>
                <a:pt x="40" y="145"/>
              </a:lnTo>
              <a:lnTo>
                <a:pt x="46" y="145"/>
              </a:lnTo>
              <a:lnTo>
                <a:pt x="56" y="150"/>
              </a:lnTo>
              <a:lnTo>
                <a:pt x="58" y="146"/>
              </a:lnTo>
              <a:lnTo>
                <a:pt x="66" y="146"/>
              </a:lnTo>
              <a:lnTo>
                <a:pt x="66" y="153"/>
              </a:lnTo>
              <a:lnTo>
                <a:pt x="66" y="161"/>
              </a:lnTo>
              <a:lnTo>
                <a:pt x="62" y="168"/>
              </a:lnTo>
              <a:lnTo>
                <a:pt x="56" y="172"/>
              </a:lnTo>
              <a:lnTo>
                <a:pt x="62" y="178"/>
              </a:lnTo>
              <a:lnTo>
                <a:pt x="68" y="180"/>
              </a:lnTo>
              <a:lnTo>
                <a:pt x="74" y="178"/>
              </a:lnTo>
              <a:lnTo>
                <a:pt x="77" y="182"/>
              </a:lnTo>
              <a:lnTo>
                <a:pt x="70" y="184"/>
              </a:lnTo>
              <a:lnTo>
                <a:pt x="64" y="186"/>
              </a:lnTo>
              <a:lnTo>
                <a:pt x="64" y="194"/>
              </a:lnTo>
              <a:lnTo>
                <a:pt x="66" y="198"/>
              </a:lnTo>
              <a:lnTo>
                <a:pt x="70" y="205"/>
              </a:lnTo>
              <a:lnTo>
                <a:pt x="69" y="214"/>
              </a:lnTo>
              <a:lnTo>
                <a:pt x="68" y="220"/>
              </a:lnTo>
              <a:lnTo>
                <a:pt x="66" y="224"/>
              </a:lnTo>
              <a:lnTo>
                <a:pt x="68" y="229"/>
              </a:lnTo>
              <a:lnTo>
                <a:pt x="76" y="233"/>
              </a:lnTo>
              <a:lnTo>
                <a:pt x="82" y="237"/>
              </a:lnTo>
              <a:lnTo>
                <a:pt x="78" y="244"/>
              </a:lnTo>
              <a:lnTo>
                <a:pt x="69" y="245"/>
              </a:lnTo>
              <a:lnTo>
                <a:pt x="64" y="252"/>
              </a:lnTo>
              <a:lnTo>
                <a:pt x="60" y="254"/>
              </a:lnTo>
              <a:lnTo>
                <a:pt x="58" y="260"/>
              </a:lnTo>
              <a:lnTo>
                <a:pt x="64" y="264"/>
              </a:lnTo>
              <a:lnTo>
                <a:pt x="70" y="269"/>
              </a:lnTo>
              <a:lnTo>
                <a:pt x="78" y="272"/>
              </a:lnTo>
              <a:lnTo>
                <a:pt x="84" y="280"/>
              </a:lnTo>
              <a:lnTo>
                <a:pt x="86" y="289"/>
              </a:lnTo>
              <a:lnTo>
                <a:pt x="93" y="293"/>
              </a:lnTo>
              <a:lnTo>
                <a:pt x="98" y="300"/>
              </a:lnTo>
              <a:lnTo>
                <a:pt x="106" y="309"/>
              </a:lnTo>
              <a:lnTo>
                <a:pt x="112" y="318"/>
              </a:lnTo>
              <a:lnTo>
                <a:pt x="116" y="325"/>
              </a:lnTo>
              <a:lnTo>
                <a:pt x="121" y="334"/>
              </a:lnTo>
              <a:lnTo>
                <a:pt x="124" y="344"/>
              </a:lnTo>
              <a:lnTo>
                <a:pt x="124" y="350"/>
              </a:lnTo>
              <a:lnTo>
                <a:pt x="121" y="357"/>
              </a:lnTo>
              <a:lnTo>
                <a:pt x="114" y="362"/>
              </a:lnTo>
              <a:lnTo>
                <a:pt x="105" y="364"/>
              </a:lnTo>
              <a:lnTo>
                <a:pt x="96" y="362"/>
              </a:lnTo>
              <a:lnTo>
                <a:pt x="90" y="356"/>
              </a:lnTo>
              <a:lnTo>
                <a:pt x="82" y="350"/>
              </a:lnTo>
              <a:lnTo>
                <a:pt x="73" y="348"/>
              </a:lnTo>
              <a:lnTo>
                <a:pt x="66" y="340"/>
              </a:lnTo>
              <a:lnTo>
                <a:pt x="65" y="329"/>
              </a:lnTo>
              <a:lnTo>
                <a:pt x="66" y="321"/>
              </a:lnTo>
              <a:lnTo>
                <a:pt x="62" y="313"/>
              </a:lnTo>
              <a:lnTo>
                <a:pt x="49" y="314"/>
              </a:lnTo>
              <a:lnTo>
                <a:pt x="40" y="314"/>
              </a:lnTo>
              <a:lnTo>
                <a:pt x="34" y="316"/>
              </a:lnTo>
              <a:lnTo>
                <a:pt x="34" y="320"/>
              </a:lnTo>
              <a:lnTo>
                <a:pt x="42" y="324"/>
              </a:lnTo>
              <a:lnTo>
                <a:pt x="44" y="329"/>
              </a:lnTo>
              <a:lnTo>
                <a:pt x="44" y="337"/>
              </a:lnTo>
              <a:lnTo>
                <a:pt x="49" y="344"/>
              </a:lnTo>
              <a:lnTo>
                <a:pt x="49" y="348"/>
              </a:lnTo>
              <a:lnTo>
                <a:pt x="46" y="352"/>
              </a:lnTo>
              <a:lnTo>
                <a:pt x="56" y="356"/>
              </a:lnTo>
              <a:lnTo>
                <a:pt x="62" y="352"/>
              </a:lnTo>
              <a:lnTo>
                <a:pt x="68" y="356"/>
              </a:lnTo>
              <a:lnTo>
                <a:pt x="66" y="366"/>
              </a:lnTo>
              <a:lnTo>
                <a:pt x="66" y="373"/>
              </a:lnTo>
              <a:lnTo>
                <a:pt x="61" y="380"/>
              </a:lnTo>
              <a:lnTo>
                <a:pt x="53" y="386"/>
              </a:lnTo>
              <a:lnTo>
                <a:pt x="44" y="394"/>
              </a:lnTo>
              <a:lnTo>
                <a:pt x="50" y="400"/>
              </a:lnTo>
              <a:lnTo>
                <a:pt x="60" y="405"/>
              </a:lnTo>
              <a:lnTo>
                <a:pt x="68" y="400"/>
              </a:lnTo>
              <a:lnTo>
                <a:pt x="68" y="393"/>
              </a:lnTo>
              <a:lnTo>
                <a:pt x="77" y="394"/>
              </a:lnTo>
              <a:lnTo>
                <a:pt x="76" y="405"/>
              </a:lnTo>
              <a:lnTo>
                <a:pt x="72" y="412"/>
              </a:lnTo>
              <a:lnTo>
                <a:pt x="70" y="416"/>
              </a:lnTo>
              <a:lnTo>
                <a:pt x="72" y="421"/>
              </a:lnTo>
              <a:lnTo>
                <a:pt x="72" y="426"/>
              </a:lnTo>
              <a:lnTo>
                <a:pt x="70" y="432"/>
              </a:lnTo>
              <a:lnTo>
                <a:pt x="74" y="440"/>
              </a:lnTo>
              <a:lnTo>
                <a:pt x="78" y="430"/>
              </a:lnTo>
              <a:lnTo>
                <a:pt x="80" y="424"/>
              </a:lnTo>
              <a:lnTo>
                <a:pt x="85" y="421"/>
              </a:lnTo>
              <a:lnTo>
                <a:pt x="90" y="421"/>
              </a:lnTo>
              <a:lnTo>
                <a:pt x="92" y="426"/>
              </a:lnTo>
              <a:lnTo>
                <a:pt x="92" y="430"/>
              </a:lnTo>
              <a:lnTo>
                <a:pt x="94" y="440"/>
              </a:lnTo>
              <a:lnTo>
                <a:pt x="100" y="438"/>
              </a:lnTo>
              <a:lnTo>
                <a:pt x="100" y="433"/>
              </a:lnTo>
              <a:lnTo>
                <a:pt x="106" y="434"/>
              </a:lnTo>
              <a:lnTo>
                <a:pt x="108" y="440"/>
              </a:lnTo>
              <a:lnTo>
                <a:pt x="108" y="444"/>
              </a:lnTo>
              <a:lnTo>
                <a:pt x="104" y="448"/>
              </a:lnTo>
              <a:lnTo>
                <a:pt x="105" y="453"/>
              </a:lnTo>
              <a:lnTo>
                <a:pt x="110" y="450"/>
              </a:lnTo>
              <a:lnTo>
                <a:pt x="114" y="445"/>
              </a:lnTo>
              <a:lnTo>
                <a:pt x="121" y="446"/>
              </a:lnTo>
              <a:lnTo>
                <a:pt x="125" y="438"/>
              </a:lnTo>
              <a:lnTo>
                <a:pt x="129" y="433"/>
              </a:lnTo>
              <a:lnTo>
                <a:pt x="129" y="424"/>
              </a:lnTo>
              <a:lnTo>
                <a:pt x="129" y="418"/>
              </a:lnTo>
              <a:lnTo>
                <a:pt x="136" y="414"/>
              </a:lnTo>
              <a:lnTo>
                <a:pt x="141" y="416"/>
              </a:lnTo>
              <a:lnTo>
                <a:pt x="145" y="422"/>
              </a:lnTo>
              <a:lnTo>
                <a:pt x="148" y="424"/>
              </a:lnTo>
              <a:lnTo>
                <a:pt x="145" y="428"/>
              </a:lnTo>
              <a:lnTo>
                <a:pt x="149" y="432"/>
              </a:lnTo>
              <a:lnTo>
                <a:pt x="150" y="438"/>
              </a:lnTo>
              <a:lnTo>
                <a:pt x="153" y="434"/>
              </a:lnTo>
              <a:lnTo>
                <a:pt x="156" y="428"/>
              </a:lnTo>
              <a:lnTo>
                <a:pt x="158" y="425"/>
              </a:lnTo>
              <a:lnTo>
                <a:pt x="164" y="428"/>
              </a:lnTo>
              <a:lnTo>
                <a:pt x="169" y="429"/>
              </a:lnTo>
              <a:lnTo>
                <a:pt x="173" y="422"/>
              </a:lnTo>
              <a:lnTo>
                <a:pt x="176" y="420"/>
              </a:lnTo>
              <a:lnTo>
                <a:pt x="178" y="413"/>
              </a:lnTo>
              <a:lnTo>
                <a:pt x="170" y="412"/>
              </a:lnTo>
              <a:lnTo>
                <a:pt x="164" y="408"/>
              </a:lnTo>
              <a:lnTo>
                <a:pt x="158" y="404"/>
              </a:lnTo>
              <a:lnTo>
                <a:pt x="153" y="402"/>
              </a:lnTo>
              <a:lnTo>
                <a:pt x="149" y="397"/>
              </a:lnTo>
              <a:lnTo>
                <a:pt x="148" y="389"/>
              </a:lnTo>
              <a:lnTo>
                <a:pt x="144" y="384"/>
              </a:lnTo>
              <a:lnTo>
                <a:pt x="142" y="377"/>
              </a:lnTo>
              <a:lnTo>
                <a:pt x="146" y="372"/>
              </a:lnTo>
              <a:lnTo>
                <a:pt x="149" y="373"/>
              </a:lnTo>
              <a:lnTo>
                <a:pt x="152" y="377"/>
              </a:lnTo>
              <a:lnTo>
                <a:pt x="158" y="374"/>
              </a:lnTo>
              <a:lnTo>
                <a:pt x="154" y="366"/>
              </a:lnTo>
              <a:lnTo>
                <a:pt x="150" y="361"/>
              </a:lnTo>
              <a:lnTo>
                <a:pt x="152" y="353"/>
              </a:lnTo>
              <a:lnTo>
                <a:pt x="157" y="350"/>
              </a:lnTo>
              <a:lnTo>
                <a:pt x="160" y="345"/>
              </a:lnTo>
              <a:lnTo>
                <a:pt x="164" y="341"/>
              </a:lnTo>
              <a:lnTo>
                <a:pt x="169" y="341"/>
              </a:lnTo>
              <a:lnTo>
                <a:pt x="173" y="344"/>
              </a:lnTo>
              <a:lnTo>
                <a:pt x="177" y="341"/>
              </a:lnTo>
              <a:lnTo>
                <a:pt x="172" y="333"/>
              </a:lnTo>
              <a:lnTo>
                <a:pt x="170" y="322"/>
              </a:lnTo>
              <a:lnTo>
                <a:pt x="172" y="317"/>
              </a:lnTo>
              <a:lnTo>
                <a:pt x="177" y="309"/>
              </a:lnTo>
              <a:lnTo>
                <a:pt x="182" y="308"/>
              </a:lnTo>
              <a:lnTo>
                <a:pt x="188" y="305"/>
              </a:lnTo>
              <a:lnTo>
                <a:pt x="196" y="300"/>
              </a:lnTo>
              <a:lnTo>
                <a:pt x="192" y="294"/>
              </a:lnTo>
              <a:lnTo>
                <a:pt x="194" y="289"/>
              </a:lnTo>
              <a:lnTo>
                <a:pt x="197" y="284"/>
              </a:lnTo>
              <a:lnTo>
                <a:pt x="189" y="281"/>
              </a:lnTo>
              <a:lnTo>
                <a:pt x="186" y="276"/>
              </a:lnTo>
              <a:lnTo>
                <a:pt x="184" y="269"/>
              </a:lnTo>
              <a:lnTo>
                <a:pt x="178" y="264"/>
              </a:lnTo>
              <a:lnTo>
                <a:pt x="174" y="257"/>
              </a:lnTo>
              <a:lnTo>
                <a:pt x="169" y="248"/>
              </a:lnTo>
              <a:lnTo>
                <a:pt x="166" y="240"/>
              </a:lnTo>
              <a:lnTo>
                <a:pt x="165" y="234"/>
              </a:lnTo>
              <a:lnTo>
                <a:pt x="170" y="230"/>
              </a:lnTo>
              <a:lnTo>
                <a:pt x="168" y="224"/>
              </a:lnTo>
              <a:lnTo>
                <a:pt x="170" y="217"/>
              </a:lnTo>
              <a:lnTo>
                <a:pt x="174" y="218"/>
              </a:lnTo>
              <a:lnTo>
                <a:pt x="181" y="213"/>
              </a:lnTo>
              <a:lnTo>
                <a:pt x="181" y="208"/>
              </a:lnTo>
              <a:lnTo>
                <a:pt x="181" y="198"/>
              </a:lnTo>
              <a:lnTo>
                <a:pt x="186" y="196"/>
              </a:lnTo>
              <a:lnTo>
                <a:pt x="190" y="192"/>
              </a:lnTo>
              <a:lnTo>
                <a:pt x="193" y="182"/>
              </a:lnTo>
              <a:lnTo>
                <a:pt x="197" y="176"/>
              </a:lnTo>
              <a:lnTo>
                <a:pt x="202" y="173"/>
              </a:lnTo>
              <a:lnTo>
                <a:pt x="206" y="172"/>
              </a:lnTo>
              <a:lnTo>
                <a:pt x="214" y="172"/>
              </a:lnTo>
              <a:lnTo>
                <a:pt x="216" y="164"/>
              </a:lnTo>
              <a:lnTo>
                <a:pt x="210" y="162"/>
              </a:lnTo>
              <a:lnTo>
                <a:pt x="209" y="157"/>
              </a:lnTo>
              <a:lnTo>
                <a:pt x="212" y="148"/>
              </a:lnTo>
              <a:lnTo>
                <a:pt x="216" y="142"/>
              </a:lnTo>
              <a:lnTo>
                <a:pt x="214" y="136"/>
              </a:lnTo>
              <a:lnTo>
                <a:pt x="213" y="129"/>
              </a:lnTo>
              <a:lnTo>
                <a:pt x="208" y="125"/>
              </a:lnTo>
              <a:lnTo>
                <a:pt x="202" y="117"/>
              </a:lnTo>
              <a:lnTo>
                <a:pt x="196" y="116"/>
              </a:lnTo>
              <a:lnTo>
                <a:pt x="190" y="110"/>
              </a:lnTo>
              <a:lnTo>
                <a:pt x="185" y="104"/>
              </a:lnTo>
              <a:lnTo>
                <a:pt x="177" y="98"/>
              </a:lnTo>
              <a:lnTo>
                <a:pt x="170" y="98"/>
              </a:lnTo>
              <a:lnTo>
                <a:pt x="166" y="101"/>
              </a:lnTo>
              <a:lnTo>
                <a:pt x="154" y="97"/>
              </a:lnTo>
              <a:lnTo>
                <a:pt x="148" y="98"/>
              </a:lnTo>
              <a:lnTo>
                <a:pt x="144" y="93"/>
              </a:lnTo>
              <a:lnTo>
                <a:pt x="136" y="93"/>
              </a:lnTo>
              <a:lnTo>
                <a:pt x="130" y="98"/>
              </a:lnTo>
              <a:lnTo>
                <a:pt x="126" y="104"/>
              </a:lnTo>
              <a:lnTo>
                <a:pt x="121" y="105"/>
              </a:lnTo>
              <a:lnTo>
                <a:pt x="118" y="98"/>
              </a:lnTo>
              <a:lnTo>
                <a:pt x="109" y="97"/>
              </a:lnTo>
              <a:lnTo>
                <a:pt x="101" y="93"/>
              </a:lnTo>
              <a:lnTo>
                <a:pt x="96" y="86"/>
              </a:lnTo>
              <a:lnTo>
                <a:pt x="96" y="78"/>
              </a:lnTo>
              <a:lnTo>
                <a:pt x="90" y="73"/>
              </a:lnTo>
              <a:lnTo>
                <a:pt x="92" y="68"/>
              </a:lnTo>
              <a:lnTo>
                <a:pt x="98" y="65"/>
              </a:lnTo>
              <a:lnTo>
                <a:pt x="93" y="58"/>
              </a:lnTo>
              <a:lnTo>
                <a:pt x="82" y="53"/>
              </a:lnTo>
              <a:lnTo>
                <a:pt x="78" y="48"/>
              </a:lnTo>
              <a:lnTo>
                <a:pt x="82" y="45"/>
              </a:lnTo>
              <a:lnTo>
                <a:pt x="74" y="41"/>
              </a:lnTo>
              <a:lnTo>
                <a:pt x="68" y="41"/>
              </a:lnTo>
              <a:lnTo>
                <a:pt x="66" y="37"/>
              </a:lnTo>
              <a:lnTo>
                <a:pt x="68" y="33"/>
              </a:lnTo>
              <a:lnTo>
                <a:pt x="62" y="28"/>
              </a:lnTo>
              <a:lnTo>
                <a:pt x="56" y="25"/>
              </a:lnTo>
              <a:lnTo>
                <a:pt x="54" y="20"/>
              </a:lnTo>
              <a:lnTo>
                <a:pt x="61" y="18"/>
              </a:lnTo>
              <a:lnTo>
                <a:pt x="68" y="13"/>
              </a:lnTo>
              <a:lnTo>
                <a:pt x="66" y="8"/>
              </a:lnTo>
              <a:lnTo>
                <a:pt x="72" y="1"/>
              </a:lnTo>
            </a:path>
          </a:pathLst>
        </a:custGeom>
        <a:solidFill>
          <a:srgbClr val="77933C"/>
        </a:solidFill>
        <a:ln w="31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absolute">
    <xdr:from>
      <xdr:col>13</xdr:col>
      <xdr:colOff>609600</xdr:colOff>
      <xdr:row>27</xdr:row>
      <xdr:rowOff>66675</xdr:rowOff>
    </xdr:from>
    <xdr:to>
      <xdr:col>14</xdr:col>
      <xdr:colOff>381000</xdr:colOff>
      <xdr:row>30</xdr:row>
      <xdr:rowOff>76200</xdr:rowOff>
    </xdr:to>
    <xdr:sp macro="" textlink="">
      <xdr:nvSpPr>
        <xdr:cNvPr id="131" name="Martinique">
          <a:hlinkClick r:id="rId102"/>
        </xdr:cNvPr>
        <xdr:cNvSpPr>
          <a:spLocks noChangeAspect="1"/>
        </xdr:cNvSpPr>
      </xdr:nvSpPr>
      <xdr:spPr bwMode="auto">
        <a:xfrm>
          <a:off x="10515600" y="5219700"/>
          <a:ext cx="533400" cy="581025"/>
        </a:xfrm>
        <a:custGeom>
          <a:avLst/>
          <a:gdLst>
            <a:gd name="T0" fmla="*/ 2147483647 w 89"/>
            <a:gd name="T1" fmla="*/ 2147483647 h 105"/>
            <a:gd name="T2" fmla="*/ 2147483647 w 89"/>
            <a:gd name="T3" fmla="*/ 2147483647 h 105"/>
            <a:gd name="T4" fmla="*/ 2147483647 w 89"/>
            <a:gd name="T5" fmla="*/ 2147483647 h 105"/>
            <a:gd name="T6" fmla="*/ 2147483647 w 89"/>
            <a:gd name="T7" fmla="*/ 2147483647 h 105"/>
            <a:gd name="T8" fmla="*/ 2147483647 w 89"/>
            <a:gd name="T9" fmla="*/ 2147483647 h 105"/>
            <a:gd name="T10" fmla="*/ 2147483647 w 89"/>
            <a:gd name="T11" fmla="*/ 2147483647 h 105"/>
            <a:gd name="T12" fmla="*/ 2147483647 w 89"/>
            <a:gd name="T13" fmla="*/ 2147483647 h 105"/>
            <a:gd name="T14" fmla="*/ 2147483647 w 89"/>
            <a:gd name="T15" fmla="*/ 2147483647 h 105"/>
            <a:gd name="T16" fmla="*/ 2147483647 w 89"/>
            <a:gd name="T17" fmla="*/ 2147483647 h 105"/>
            <a:gd name="T18" fmla="*/ 2147483647 w 89"/>
            <a:gd name="T19" fmla="*/ 2147483647 h 105"/>
            <a:gd name="T20" fmla="*/ 2147483647 w 89"/>
            <a:gd name="T21" fmla="*/ 2147483647 h 105"/>
            <a:gd name="T22" fmla="*/ 2147483647 w 89"/>
            <a:gd name="T23" fmla="*/ 2147483647 h 105"/>
            <a:gd name="T24" fmla="*/ 2147483647 w 89"/>
            <a:gd name="T25" fmla="*/ 2147483647 h 105"/>
            <a:gd name="T26" fmla="*/ 2147483647 w 89"/>
            <a:gd name="T27" fmla="*/ 2147483647 h 105"/>
            <a:gd name="T28" fmla="*/ 2147483647 w 89"/>
            <a:gd name="T29" fmla="*/ 2147483647 h 105"/>
            <a:gd name="T30" fmla="*/ 2147483647 w 89"/>
            <a:gd name="T31" fmla="*/ 2147483647 h 105"/>
            <a:gd name="T32" fmla="*/ 2147483647 w 89"/>
            <a:gd name="T33" fmla="*/ 2147483647 h 105"/>
            <a:gd name="T34" fmla="*/ 2147483647 w 89"/>
            <a:gd name="T35" fmla="*/ 2147483647 h 105"/>
            <a:gd name="T36" fmla="*/ 2147483647 w 89"/>
            <a:gd name="T37" fmla="*/ 2147483647 h 105"/>
            <a:gd name="T38" fmla="*/ 2147483647 w 89"/>
            <a:gd name="T39" fmla="*/ 2147483647 h 105"/>
            <a:gd name="T40" fmla="*/ 2147483647 w 89"/>
            <a:gd name="T41" fmla="*/ 2147483647 h 105"/>
            <a:gd name="T42" fmla="*/ 2147483647 w 89"/>
            <a:gd name="T43" fmla="*/ 2147483647 h 105"/>
            <a:gd name="T44" fmla="*/ 2147483647 w 89"/>
            <a:gd name="T45" fmla="*/ 2147483647 h 105"/>
            <a:gd name="T46" fmla="*/ 2147483647 w 89"/>
            <a:gd name="T47" fmla="*/ 2147483647 h 105"/>
            <a:gd name="T48" fmla="*/ 2147483647 w 89"/>
            <a:gd name="T49" fmla="*/ 2147483647 h 105"/>
            <a:gd name="T50" fmla="*/ 2147483647 w 89"/>
            <a:gd name="T51" fmla="*/ 2147483647 h 105"/>
            <a:gd name="T52" fmla="*/ 2147483647 w 89"/>
            <a:gd name="T53" fmla="*/ 2147483647 h 105"/>
            <a:gd name="T54" fmla="*/ 2147483647 w 89"/>
            <a:gd name="T55" fmla="*/ 2147483647 h 105"/>
            <a:gd name="T56" fmla="*/ 2147483647 w 89"/>
            <a:gd name="T57" fmla="*/ 2147483647 h 105"/>
            <a:gd name="T58" fmla="*/ 2147483647 w 89"/>
            <a:gd name="T59" fmla="*/ 2147483647 h 105"/>
            <a:gd name="T60" fmla="*/ 2147483647 w 89"/>
            <a:gd name="T61" fmla="*/ 2147483647 h 105"/>
            <a:gd name="T62" fmla="*/ 2147483647 w 89"/>
            <a:gd name="T63" fmla="*/ 2147483647 h 105"/>
            <a:gd name="T64" fmla="*/ 2147483647 w 89"/>
            <a:gd name="T65" fmla="*/ 2147483647 h 105"/>
            <a:gd name="T66" fmla="*/ 2147483647 w 89"/>
            <a:gd name="T67" fmla="*/ 2147483647 h 105"/>
            <a:gd name="T68" fmla="*/ 2147483647 w 89"/>
            <a:gd name="T69" fmla="*/ 2147483647 h 105"/>
            <a:gd name="T70" fmla="*/ 2147483647 w 89"/>
            <a:gd name="T71" fmla="*/ 2147483647 h 105"/>
            <a:gd name="T72" fmla="*/ 2147483647 w 89"/>
            <a:gd name="T73" fmla="*/ 2147483647 h 105"/>
            <a:gd name="T74" fmla="*/ 2147483647 w 89"/>
            <a:gd name="T75" fmla="*/ 2147483647 h 105"/>
            <a:gd name="T76" fmla="*/ 2147483647 w 89"/>
            <a:gd name="T77" fmla="*/ 2147483647 h 105"/>
            <a:gd name="T78" fmla="*/ 2147483647 w 89"/>
            <a:gd name="T79" fmla="*/ 2147483647 h 105"/>
            <a:gd name="T80" fmla="*/ 2147483647 w 89"/>
            <a:gd name="T81" fmla="*/ 2147483647 h 105"/>
            <a:gd name="T82" fmla="*/ 2147483647 w 89"/>
            <a:gd name="T83" fmla="*/ 2147483647 h 105"/>
            <a:gd name="T84" fmla="*/ 2147483647 w 89"/>
            <a:gd name="T85" fmla="*/ 2147483647 h 105"/>
            <a:gd name="T86" fmla="*/ 2147483647 w 89"/>
            <a:gd name="T87" fmla="*/ 0 h 105"/>
            <a:gd name="T88" fmla="*/ 2147483647 w 89"/>
            <a:gd name="T89" fmla="*/ 2147483647 h 105"/>
            <a:gd name="T90" fmla="*/ 0 w 89"/>
            <a:gd name="T91" fmla="*/ 2147483647 h 105"/>
            <a:gd name="T92" fmla="*/ 2147483647 w 89"/>
            <a:gd name="T93" fmla="*/ 2147483647 h 105"/>
            <a:gd name="T94" fmla="*/ 2147483647 w 89"/>
            <a:gd name="T95" fmla="*/ 2147483647 h 105"/>
            <a:gd name="T96" fmla="*/ 2147483647 w 89"/>
            <a:gd name="T97" fmla="*/ 2147483647 h 105"/>
            <a:gd name="T98" fmla="*/ 2147483647 w 89"/>
            <a:gd name="T99" fmla="*/ 2147483647 h 105"/>
            <a:gd name="T100" fmla="*/ 2147483647 w 89"/>
            <a:gd name="T101" fmla="*/ 2147483647 h 10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89"/>
            <a:gd name="T154" fmla="*/ 0 h 105"/>
            <a:gd name="T155" fmla="*/ 89 w 89"/>
            <a:gd name="T156" fmla="*/ 105 h 10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h="105" w="89">
              <a:moveTo>
                <a:pt x="26" y="57"/>
              </a:moveTo>
              <a:cubicBezTo>
                <a:pt x="26" y="57"/>
                <a:pt x="27" y="59"/>
                <a:pt x="29" y="60"/>
              </a:cubicBezTo>
              <a:cubicBezTo>
                <a:pt x="31" y="61"/>
                <a:pt x="35" y="61"/>
                <a:pt x="36" y="61"/>
              </a:cubicBezTo>
              <a:cubicBezTo>
                <a:pt x="37" y="61"/>
                <a:pt x="37" y="62"/>
                <a:pt x="37" y="62"/>
              </a:cubicBezTo>
              <a:cubicBezTo>
                <a:pt x="37" y="62"/>
                <a:pt x="39" y="61"/>
                <a:pt x="39" y="61"/>
              </a:cubicBezTo>
              <a:cubicBezTo>
                <a:pt x="39" y="61"/>
                <a:pt x="40" y="62"/>
                <a:pt x="40" y="62"/>
              </a:cubicBezTo>
              <a:cubicBezTo>
                <a:pt x="40" y="62"/>
                <a:pt x="41" y="61"/>
                <a:pt x="41" y="61"/>
              </a:cubicBezTo>
              <a:cubicBezTo>
                <a:pt x="41" y="61"/>
                <a:pt x="42" y="60"/>
                <a:pt x="43" y="60"/>
              </a:cubicBezTo>
              <a:cubicBezTo>
                <a:pt x="44" y="60"/>
                <a:pt x="46" y="61"/>
                <a:pt x="47" y="62"/>
              </a:cubicBezTo>
              <a:cubicBezTo>
                <a:pt x="48" y="63"/>
                <a:pt x="47" y="67"/>
                <a:pt x="47" y="68"/>
              </a:cubicBezTo>
              <a:cubicBezTo>
                <a:pt x="47" y="69"/>
                <a:pt x="49" y="68"/>
                <a:pt x="49" y="69"/>
              </a:cubicBezTo>
              <a:cubicBezTo>
                <a:pt x="49" y="70"/>
                <a:pt x="48" y="73"/>
                <a:pt x="47" y="74"/>
              </a:cubicBezTo>
              <a:cubicBezTo>
                <a:pt x="46" y="75"/>
                <a:pt x="44" y="76"/>
                <a:pt x="44" y="76"/>
              </a:cubicBezTo>
              <a:cubicBezTo>
                <a:pt x="44" y="76"/>
                <a:pt x="44" y="74"/>
                <a:pt x="44" y="74"/>
              </a:cubicBezTo>
              <a:cubicBezTo>
                <a:pt x="44" y="74"/>
                <a:pt x="42" y="74"/>
                <a:pt x="41" y="74"/>
              </a:cubicBezTo>
              <a:cubicBezTo>
                <a:pt x="40" y="74"/>
                <a:pt x="37" y="74"/>
                <a:pt x="35" y="74"/>
              </a:cubicBezTo>
              <a:cubicBezTo>
                <a:pt x="33" y="74"/>
                <a:pt x="31" y="75"/>
                <a:pt x="30" y="76"/>
              </a:cubicBezTo>
              <a:cubicBezTo>
                <a:pt x="29" y="77"/>
                <a:pt x="29" y="80"/>
                <a:pt x="29" y="81"/>
              </a:cubicBezTo>
              <a:cubicBezTo>
                <a:pt x="29" y="82"/>
                <a:pt x="32" y="81"/>
                <a:pt x="32" y="82"/>
              </a:cubicBezTo>
              <a:cubicBezTo>
                <a:pt x="32" y="83"/>
                <a:pt x="31" y="86"/>
                <a:pt x="32" y="88"/>
              </a:cubicBezTo>
              <a:cubicBezTo>
                <a:pt x="33" y="90"/>
                <a:pt x="34" y="92"/>
                <a:pt x="36" y="92"/>
              </a:cubicBezTo>
              <a:cubicBezTo>
                <a:pt x="38" y="92"/>
                <a:pt x="41" y="90"/>
                <a:pt x="43" y="89"/>
              </a:cubicBezTo>
              <a:cubicBezTo>
                <a:pt x="45" y="88"/>
                <a:pt x="47" y="88"/>
                <a:pt x="49" y="88"/>
              </a:cubicBezTo>
              <a:cubicBezTo>
                <a:pt x="51" y="88"/>
                <a:pt x="54" y="90"/>
                <a:pt x="56" y="90"/>
              </a:cubicBezTo>
              <a:cubicBezTo>
                <a:pt x="58" y="90"/>
                <a:pt x="61" y="90"/>
                <a:pt x="63" y="90"/>
              </a:cubicBezTo>
              <a:cubicBezTo>
                <a:pt x="65" y="90"/>
                <a:pt x="67" y="90"/>
                <a:pt x="69" y="90"/>
              </a:cubicBezTo>
              <a:cubicBezTo>
                <a:pt x="71" y="90"/>
                <a:pt x="75" y="89"/>
                <a:pt x="76" y="90"/>
              </a:cubicBezTo>
              <a:cubicBezTo>
                <a:pt x="77" y="91"/>
                <a:pt x="75" y="93"/>
                <a:pt x="75" y="94"/>
              </a:cubicBezTo>
              <a:cubicBezTo>
                <a:pt x="75" y="95"/>
                <a:pt x="75" y="96"/>
                <a:pt x="75" y="96"/>
              </a:cubicBezTo>
              <a:cubicBezTo>
                <a:pt x="75" y="96"/>
                <a:pt x="76" y="96"/>
                <a:pt x="76" y="96"/>
              </a:cubicBezTo>
              <a:cubicBezTo>
                <a:pt x="76" y="96"/>
                <a:pt x="75" y="98"/>
                <a:pt x="75" y="99"/>
              </a:cubicBezTo>
              <a:cubicBezTo>
                <a:pt x="75" y="100"/>
                <a:pt x="75" y="101"/>
                <a:pt x="75" y="102"/>
              </a:cubicBezTo>
              <a:cubicBezTo>
                <a:pt x="75" y="103"/>
                <a:pt x="75" y="105"/>
                <a:pt x="76" y="105"/>
              </a:cubicBezTo>
              <a:cubicBezTo>
                <a:pt x="77" y="105"/>
                <a:pt x="82" y="103"/>
                <a:pt x="83" y="102"/>
              </a:cubicBezTo>
              <a:cubicBezTo>
                <a:pt x="84" y="101"/>
                <a:pt x="83" y="102"/>
                <a:pt x="84" y="101"/>
              </a:cubicBezTo>
              <a:cubicBezTo>
                <a:pt x="85" y="100"/>
                <a:pt x="87" y="95"/>
                <a:pt x="88" y="94"/>
              </a:cubicBezTo>
              <a:cubicBezTo>
                <a:pt x="89" y="93"/>
                <a:pt x="89" y="94"/>
                <a:pt x="89" y="93"/>
              </a:cubicBezTo>
              <a:cubicBezTo>
                <a:pt x="89" y="92"/>
                <a:pt x="88" y="91"/>
                <a:pt x="88" y="90"/>
              </a:cubicBezTo>
              <a:cubicBezTo>
                <a:pt x="88" y="89"/>
                <a:pt x="89" y="90"/>
                <a:pt x="89" y="89"/>
              </a:cubicBezTo>
              <a:cubicBezTo>
                <a:pt x="89" y="88"/>
                <a:pt x="89" y="87"/>
                <a:pt x="89" y="86"/>
              </a:cubicBezTo>
              <a:cubicBezTo>
                <a:pt x="89" y="85"/>
                <a:pt x="88" y="86"/>
                <a:pt x="88" y="85"/>
              </a:cubicBezTo>
              <a:cubicBezTo>
                <a:pt x="88" y="84"/>
                <a:pt x="88" y="83"/>
                <a:pt x="88" y="81"/>
              </a:cubicBezTo>
              <a:cubicBezTo>
                <a:pt x="88" y="79"/>
                <a:pt x="88" y="76"/>
                <a:pt x="87" y="74"/>
              </a:cubicBezTo>
              <a:cubicBezTo>
                <a:pt x="86" y="72"/>
                <a:pt x="82" y="69"/>
                <a:pt x="81" y="68"/>
              </a:cubicBezTo>
              <a:cubicBezTo>
                <a:pt x="80" y="67"/>
                <a:pt x="83" y="66"/>
                <a:pt x="83" y="66"/>
              </a:cubicBezTo>
              <a:cubicBezTo>
                <a:pt x="83" y="66"/>
                <a:pt x="83" y="65"/>
                <a:pt x="83" y="65"/>
              </a:cubicBezTo>
              <a:cubicBezTo>
                <a:pt x="83" y="65"/>
                <a:pt x="82" y="65"/>
                <a:pt x="81" y="64"/>
              </a:cubicBezTo>
              <a:cubicBezTo>
                <a:pt x="80" y="63"/>
                <a:pt x="78" y="62"/>
                <a:pt x="77" y="61"/>
              </a:cubicBezTo>
              <a:cubicBezTo>
                <a:pt x="76" y="60"/>
                <a:pt x="76" y="58"/>
                <a:pt x="75" y="57"/>
              </a:cubicBezTo>
              <a:cubicBezTo>
                <a:pt x="74" y="56"/>
                <a:pt x="72" y="56"/>
                <a:pt x="72" y="54"/>
              </a:cubicBezTo>
              <a:cubicBezTo>
                <a:pt x="72" y="52"/>
                <a:pt x="75" y="47"/>
                <a:pt x="75" y="46"/>
              </a:cubicBezTo>
              <a:cubicBezTo>
                <a:pt x="75" y="45"/>
                <a:pt x="72" y="46"/>
                <a:pt x="71" y="46"/>
              </a:cubicBezTo>
              <a:cubicBezTo>
                <a:pt x="70" y="46"/>
                <a:pt x="68" y="46"/>
                <a:pt x="68" y="46"/>
              </a:cubicBezTo>
              <a:cubicBezTo>
                <a:pt x="68" y="46"/>
                <a:pt x="69" y="48"/>
                <a:pt x="68" y="48"/>
              </a:cubicBezTo>
              <a:cubicBezTo>
                <a:pt x="67" y="48"/>
                <a:pt x="65" y="46"/>
                <a:pt x="64" y="46"/>
              </a:cubicBezTo>
              <a:cubicBezTo>
                <a:pt x="63" y="46"/>
                <a:pt x="61" y="46"/>
                <a:pt x="61" y="46"/>
              </a:cubicBezTo>
              <a:cubicBezTo>
                <a:pt x="61" y="46"/>
                <a:pt x="62" y="45"/>
                <a:pt x="63" y="44"/>
              </a:cubicBezTo>
              <a:cubicBezTo>
                <a:pt x="64" y="43"/>
                <a:pt x="64" y="41"/>
                <a:pt x="65" y="41"/>
              </a:cubicBezTo>
              <a:cubicBezTo>
                <a:pt x="66" y="41"/>
                <a:pt x="67" y="42"/>
                <a:pt x="67" y="42"/>
              </a:cubicBezTo>
              <a:cubicBezTo>
                <a:pt x="67" y="42"/>
                <a:pt x="67" y="41"/>
                <a:pt x="67" y="41"/>
              </a:cubicBezTo>
              <a:cubicBezTo>
                <a:pt x="67" y="41"/>
                <a:pt x="69" y="41"/>
                <a:pt x="69" y="41"/>
              </a:cubicBezTo>
              <a:cubicBezTo>
                <a:pt x="69" y="41"/>
                <a:pt x="69" y="39"/>
                <a:pt x="68" y="38"/>
              </a:cubicBezTo>
              <a:cubicBezTo>
                <a:pt x="67" y="37"/>
                <a:pt x="66" y="34"/>
                <a:pt x="65" y="34"/>
              </a:cubicBezTo>
              <a:cubicBezTo>
                <a:pt x="64" y="34"/>
                <a:pt x="64" y="36"/>
                <a:pt x="64" y="36"/>
              </a:cubicBezTo>
              <a:cubicBezTo>
                <a:pt x="64" y="36"/>
                <a:pt x="63" y="34"/>
                <a:pt x="63" y="34"/>
              </a:cubicBezTo>
              <a:cubicBezTo>
                <a:pt x="63" y="34"/>
                <a:pt x="61" y="33"/>
                <a:pt x="61" y="33"/>
              </a:cubicBezTo>
              <a:cubicBezTo>
                <a:pt x="61" y="33"/>
                <a:pt x="63" y="32"/>
                <a:pt x="63" y="32"/>
              </a:cubicBezTo>
              <a:cubicBezTo>
                <a:pt x="63" y="32"/>
                <a:pt x="61" y="30"/>
                <a:pt x="61" y="30"/>
              </a:cubicBezTo>
              <a:cubicBezTo>
                <a:pt x="61" y="30"/>
                <a:pt x="62" y="29"/>
                <a:pt x="63" y="29"/>
              </a:cubicBezTo>
              <a:cubicBezTo>
                <a:pt x="64" y="29"/>
                <a:pt x="67" y="30"/>
                <a:pt x="69" y="30"/>
              </a:cubicBezTo>
              <a:cubicBezTo>
                <a:pt x="71" y="30"/>
                <a:pt x="72" y="27"/>
                <a:pt x="73" y="26"/>
              </a:cubicBezTo>
              <a:cubicBezTo>
                <a:pt x="74" y="25"/>
                <a:pt x="76" y="27"/>
                <a:pt x="76" y="26"/>
              </a:cubicBezTo>
              <a:cubicBezTo>
                <a:pt x="76" y="25"/>
                <a:pt x="74" y="22"/>
                <a:pt x="73" y="22"/>
              </a:cubicBezTo>
              <a:cubicBezTo>
                <a:pt x="72" y="22"/>
                <a:pt x="70" y="23"/>
                <a:pt x="68" y="24"/>
              </a:cubicBezTo>
              <a:cubicBezTo>
                <a:pt x="66" y="25"/>
                <a:pt x="62" y="25"/>
                <a:pt x="61" y="26"/>
              </a:cubicBezTo>
              <a:cubicBezTo>
                <a:pt x="60" y="27"/>
                <a:pt x="61" y="28"/>
                <a:pt x="60" y="28"/>
              </a:cubicBezTo>
              <a:cubicBezTo>
                <a:pt x="59" y="28"/>
                <a:pt x="57" y="26"/>
                <a:pt x="56" y="26"/>
              </a:cubicBezTo>
              <a:cubicBezTo>
                <a:pt x="55" y="26"/>
                <a:pt x="55" y="26"/>
                <a:pt x="55" y="25"/>
              </a:cubicBezTo>
              <a:cubicBezTo>
                <a:pt x="55" y="24"/>
                <a:pt x="54" y="23"/>
                <a:pt x="53" y="21"/>
              </a:cubicBezTo>
              <a:cubicBezTo>
                <a:pt x="52" y="19"/>
                <a:pt x="50" y="15"/>
                <a:pt x="49" y="14"/>
              </a:cubicBezTo>
              <a:cubicBezTo>
                <a:pt x="48" y="13"/>
                <a:pt x="49" y="15"/>
                <a:pt x="48" y="14"/>
              </a:cubicBezTo>
              <a:cubicBezTo>
                <a:pt x="47" y="13"/>
                <a:pt x="43" y="11"/>
                <a:pt x="41" y="10"/>
              </a:cubicBezTo>
              <a:cubicBezTo>
                <a:pt x="39" y="9"/>
                <a:pt x="36" y="9"/>
                <a:pt x="35" y="8"/>
              </a:cubicBezTo>
              <a:cubicBezTo>
                <a:pt x="34" y="7"/>
                <a:pt x="36" y="7"/>
                <a:pt x="35" y="6"/>
              </a:cubicBezTo>
              <a:cubicBezTo>
                <a:pt x="34" y="5"/>
                <a:pt x="29" y="3"/>
                <a:pt x="28" y="2"/>
              </a:cubicBezTo>
              <a:cubicBezTo>
                <a:pt x="27" y="1"/>
                <a:pt x="27" y="1"/>
                <a:pt x="26" y="1"/>
              </a:cubicBezTo>
              <a:cubicBezTo>
                <a:pt x="25" y="1"/>
                <a:pt x="24" y="1"/>
                <a:pt x="22" y="1"/>
              </a:cubicBezTo>
              <a:cubicBezTo>
                <a:pt x="20" y="1"/>
                <a:pt x="16" y="0"/>
                <a:pt x="14" y="0"/>
              </a:cubicBezTo>
              <a:cubicBezTo>
                <a:pt x="12" y="0"/>
                <a:pt x="10" y="1"/>
                <a:pt x="8" y="2"/>
              </a:cubicBezTo>
              <a:cubicBezTo>
                <a:pt x="6" y="3"/>
                <a:pt x="3" y="5"/>
                <a:pt x="2" y="6"/>
              </a:cubicBezTo>
              <a:cubicBezTo>
                <a:pt x="1" y="7"/>
                <a:pt x="2" y="6"/>
                <a:pt x="2" y="8"/>
              </a:cubicBezTo>
              <a:cubicBezTo>
                <a:pt x="2" y="10"/>
                <a:pt x="0" y="14"/>
                <a:pt x="0" y="16"/>
              </a:cubicBezTo>
              <a:cubicBezTo>
                <a:pt x="0" y="18"/>
                <a:pt x="3" y="20"/>
                <a:pt x="4" y="21"/>
              </a:cubicBezTo>
              <a:cubicBezTo>
                <a:pt x="5" y="22"/>
                <a:pt x="4" y="21"/>
                <a:pt x="5" y="22"/>
              </a:cubicBezTo>
              <a:cubicBezTo>
                <a:pt x="6" y="23"/>
                <a:pt x="8" y="24"/>
                <a:pt x="9" y="25"/>
              </a:cubicBezTo>
              <a:cubicBezTo>
                <a:pt x="10" y="26"/>
                <a:pt x="10" y="26"/>
                <a:pt x="10" y="28"/>
              </a:cubicBezTo>
              <a:cubicBezTo>
                <a:pt x="10" y="30"/>
                <a:pt x="9" y="34"/>
                <a:pt x="9" y="36"/>
              </a:cubicBezTo>
              <a:cubicBezTo>
                <a:pt x="9" y="38"/>
                <a:pt x="11" y="40"/>
                <a:pt x="12" y="42"/>
              </a:cubicBezTo>
              <a:cubicBezTo>
                <a:pt x="13" y="44"/>
                <a:pt x="14" y="46"/>
                <a:pt x="16" y="48"/>
              </a:cubicBezTo>
              <a:cubicBezTo>
                <a:pt x="18" y="50"/>
                <a:pt x="23" y="53"/>
                <a:pt x="24" y="54"/>
              </a:cubicBezTo>
              <a:cubicBezTo>
                <a:pt x="25" y="55"/>
                <a:pt x="24" y="56"/>
                <a:pt x="24" y="56"/>
              </a:cubicBezTo>
              <a:cubicBezTo>
                <a:pt x="24" y="56"/>
                <a:pt x="26" y="57"/>
                <a:pt x="26" y="57"/>
              </a:cubicBezTo>
              <a:close/>
            </a:path>
          </a:pathLst>
        </a:custGeom>
        <a:solidFill>
          <a:srgbClr val="77933C"/>
        </a:solidFill>
        <a:ln w="31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absolute">
    <xdr:from>
      <xdr:col>12</xdr:col>
      <xdr:colOff>171450</xdr:colOff>
      <xdr:row>39</xdr:row>
      <xdr:rowOff>57150</xdr:rowOff>
    </xdr:from>
    <xdr:to>
      <xdr:col>13</xdr:col>
      <xdr:colOff>0</xdr:colOff>
      <xdr:row>41</xdr:row>
      <xdr:rowOff>152400</xdr:rowOff>
    </xdr:to>
    <xdr:sp macro="" textlink="">
      <xdr:nvSpPr>
        <xdr:cNvPr id="132" name="La Réunion">
          <a:hlinkClick r:id="rId103"/>
        </xdr:cNvPr>
        <xdr:cNvSpPr>
          <a:spLocks noChangeAspect="1"/>
        </xdr:cNvSpPr>
      </xdr:nvSpPr>
      <xdr:spPr bwMode="auto">
        <a:xfrm>
          <a:off x="9315450" y="7496175"/>
          <a:ext cx="590550" cy="476250"/>
        </a:xfrm>
        <a:custGeom>
          <a:avLst/>
          <a:gdLst>
            <a:gd name="T0" fmla="*/ 2147483647 w 103"/>
            <a:gd name="T1" fmla="*/ 2147483647 h 92"/>
            <a:gd name="T2" fmla="*/ 2147483647 w 103"/>
            <a:gd name="T3" fmla="*/ 2147483647 h 92"/>
            <a:gd name="T4" fmla="*/ 2147483647 w 103"/>
            <a:gd name="T5" fmla="*/ 2147483647 h 92"/>
            <a:gd name="T6" fmla="*/ 2147483647 w 103"/>
            <a:gd name="T7" fmla="*/ 2147483647 h 92"/>
            <a:gd name="T8" fmla="*/ 2147483647 w 103"/>
            <a:gd name="T9" fmla="*/ 2147483647 h 92"/>
            <a:gd name="T10" fmla="*/ 2147483647 w 103"/>
            <a:gd name="T11" fmla="*/ 2147483647 h 92"/>
            <a:gd name="T12" fmla="*/ 2147483647 w 103"/>
            <a:gd name="T13" fmla="*/ 2147483647 h 92"/>
            <a:gd name="T14" fmla="*/ 2147483647 w 103"/>
            <a:gd name="T15" fmla="*/ 2147483647 h 92"/>
            <a:gd name="T16" fmla="*/ 2147483647 w 103"/>
            <a:gd name="T17" fmla="*/ 2147483647 h 92"/>
            <a:gd name="T18" fmla="*/ 2147483647 w 103"/>
            <a:gd name="T19" fmla="*/ 2147483647 h 92"/>
            <a:gd name="T20" fmla="*/ 2147483647 w 103"/>
            <a:gd name="T21" fmla="*/ 2147483647 h 92"/>
            <a:gd name="T22" fmla="*/ 2147483647 w 103"/>
            <a:gd name="T23" fmla="*/ 2147483647 h 92"/>
            <a:gd name="T24" fmla="*/ 2147483647 w 103"/>
            <a:gd name="T25" fmla="*/ 2147483647 h 92"/>
            <a:gd name="T26" fmla="*/ 2147483647 w 103"/>
            <a:gd name="T27" fmla="*/ 2147483647 h 92"/>
            <a:gd name="T28" fmla="*/ 2147483647 w 103"/>
            <a:gd name="T29" fmla="*/ 2147483647 h 92"/>
            <a:gd name="T30" fmla="*/ 2147483647 w 103"/>
            <a:gd name="T31" fmla="*/ 2147483647 h 92"/>
            <a:gd name="T32" fmla="*/ 2147483647 w 103"/>
            <a:gd name="T33" fmla="*/ 2147483647 h 92"/>
            <a:gd name="T34" fmla="*/ 2147483647 w 103"/>
            <a:gd name="T35" fmla="*/ 2147483647 h 92"/>
            <a:gd name="T36" fmla="*/ 2147483647 w 103"/>
            <a:gd name="T37" fmla="*/ 2147483647 h 92"/>
            <a:gd name="T38" fmla="*/ 2147483647 w 103"/>
            <a:gd name="T39" fmla="*/ 2147483647 h 92"/>
            <a:gd name="T40" fmla="*/ 2147483647 w 103"/>
            <a:gd name="T41" fmla="*/ 2147483647 h 92"/>
            <a:gd name="T42" fmla="*/ 2147483647 w 103"/>
            <a:gd name="T43" fmla="*/ 2147483647 h 92"/>
            <a:gd name="T44" fmla="*/ 2147483647 w 103"/>
            <a:gd name="T45" fmla="*/ 2147483647 h 92"/>
            <a:gd name="T46" fmla="*/ 2147483647 w 103"/>
            <a:gd name="T47" fmla="*/ 2147483647 h 92"/>
            <a:gd name="T48" fmla="*/ 2147483647 w 103"/>
            <a:gd name="T49" fmla="*/ 2147483647 h 92"/>
            <a:gd name="T50" fmla="*/ 2147483647 w 103"/>
            <a:gd name="T51" fmla="*/ 2147483647 h 92"/>
            <a:gd name="T52" fmla="*/ 2147483647 w 103"/>
            <a:gd name="T53" fmla="*/ 2147483647 h 92"/>
            <a:gd name="T54" fmla="*/ 2147483647 w 103"/>
            <a:gd name="T55" fmla="*/ 2147483647 h 92"/>
            <a:gd name="T56" fmla="*/ 2147483647 w 103"/>
            <a:gd name="T57" fmla="*/ 2147483647 h 92"/>
            <a:gd name="T58" fmla="*/ 2147483647 w 103"/>
            <a:gd name="T59" fmla="*/ 2147483647 h 92"/>
            <a:gd name="T60" fmla="*/ 2147483647 w 103"/>
            <a:gd name="T61" fmla="*/ 2147483647 h 92"/>
            <a:gd name="T62" fmla="*/ 2147483647 w 103"/>
            <a:gd name="T63" fmla="*/ 2147483647 h 92"/>
            <a:gd name="T64" fmla="*/ 2147483647 w 103"/>
            <a:gd name="T65" fmla="*/ 2147483647 h 92"/>
            <a:gd name="T66" fmla="*/ 2147483647 w 103"/>
            <a:gd name="T67" fmla="*/ 2147483647 h 92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03"/>
            <a:gd name="T103" fmla="*/ 0 h 92"/>
            <a:gd name="T104" fmla="*/ 103 w 103"/>
            <a:gd name="T105" fmla="*/ 92 h 92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h="92" w="103">
              <a:moveTo>
                <a:pt x="45" y="85"/>
              </a:moveTo>
              <a:cubicBezTo>
                <a:pt x="46" y="85"/>
                <a:pt x="49" y="87"/>
                <a:pt x="51" y="87"/>
              </a:cubicBezTo>
              <a:cubicBezTo>
                <a:pt x="53" y="87"/>
                <a:pt x="57" y="88"/>
                <a:pt x="58" y="88"/>
              </a:cubicBezTo>
              <a:cubicBezTo>
                <a:pt x="59" y="88"/>
                <a:pt x="57" y="88"/>
                <a:pt x="57" y="88"/>
              </a:cubicBezTo>
              <a:cubicBezTo>
                <a:pt x="57" y="88"/>
                <a:pt x="57" y="87"/>
                <a:pt x="58" y="88"/>
              </a:cubicBezTo>
              <a:cubicBezTo>
                <a:pt x="59" y="89"/>
                <a:pt x="63" y="90"/>
                <a:pt x="65" y="91"/>
              </a:cubicBezTo>
              <a:cubicBezTo>
                <a:pt x="67" y="92"/>
                <a:pt x="68" y="92"/>
                <a:pt x="69" y="92"/>
              </a:cubicBezTo>
              <a:cubicBezTo>
                <a:pt x="70" y="92"/>
                <a:pt x="70" y="91"/>
                <a:pt x="71" y="91"/>
              </a:cubicBezTo>
              <a:cubicBezTo>
                <a:pt x="72" y="91"/>
                <a:pt x="76" y="89"/>
                <a:pt x="78" y="89"/>
              </a:cubicBezTo>
              <a:cubicBezTo>
                <a:pt x="80" y="89"/>
                <a:pt x="83" y="88"/>
                <a:pt x="85" y="88"/>
              </a:cubicBezTo>
              <a:cubicBezTo>
                <a:pt x="87" y="88"/>
                <a:pt x="89" y="88"/>
                <a:pt x="91" y="87"/>
              </a:cubicBezTo>
              <a:cubicBezTo>
                <a:pt x="93" y="86"/>
                <a:pt x="94" y="85"/>
                <a:pt x="95" y="84"/>
              </a:cubicBezTo>
              <a:cubicBezTo>
                <a:pt x="96" y="83"/>
                <a:pt x="97" y="82"/>
                <a:pt x="97" y="81"/>
              </a:cubicBezTo>
              <a:cubicBezTo>
                <a:pt x="97" y="80"/>
                <a:pt x="97" y="79"/>
                <a:pt x="97" y="77"/>
              </a:cubicBezTo>
              <a:cubicBezTo>
                <a:pt x="97" y="75"/>
                <a:pt x="97" y="73"/>
                <a:pt x="97" y="71"/>
              </a:cubicBezTo>
              <a:cubicBezTo>
                <a:pt x="97" y="69"/>
                <a:pt x="98" y="66"/>
                <a:pt x="98" y="65"/>
              </a:cubicBezTo>
              <a:cubicBezTo>
                <a:pt x="98" y="64"/>
                <a:pt x="97" y="65"/>
                <a:pt x="98" y="64"/>
              </a:cubicBezTo>
              <a:cubicBezTo>
                <a:pt x="99" y="63"/>
                <a:pt x="100" y="59"/>
                <a:pt x="101" y="57"/>
              </a:cubicBezTo>
              <a:cubicBezTo>
                <a:pt x="102" y="55"/>
                <a:pt x="103" y="53"/>
                <a:pt x="102" y="51"/>
              </a:cubicBezTo>
              <a:cubicBezTo>
                <a:pt x="101" y="49"/>
                <a:pt x="98" y="48"/>
                <a:pt x="97" y="47"/>
              </a:cubicBezTo>
              <a:cubicBezTo>
                <a:pt x="96" y="46"/>
                <a:pt x="94" y="45"/>
                <a:pt x="93" y="44"/>
              </a:cubicBezTo>
              <a:cubicBezTo>
                <a:pt x="92" y="43"/>
                <a:pt x="91" y="42"/>
                <a:pt x="90" y="41"/>
              </a:cubicBezTo>
              <a:cubicBezTo>
                <a:pt x="89" y="40"/>
                <a:pt x="90" y="39"/>
                <a:pt x="89" y="37"/>
              </a:cubicBezTo>
              <a:cubicBezTo>
                <a:pt x="88" y="35"/>
                <a:pt x="86" y="32"/>
                <a:pt x="85" y="31"/>
              </a:cubicBezTo>
              <a:cubicBezTo>
                <a:pt x="84" y="30"/>
                <a:pt x="84" y="30"/>
                <a:pt x="83" y="29"/>
              </a:cubicBezTo>
              <a:cubicBezTo>
                <a:pt x="82" y="28"/>
                <a:pt x="82" y="26"/>
                <a:pt x="81" y="24"/>
              </a:cubicBezTo>
              <a:cubicBezTo>
                <a:pt x="80" y="22"/>
                <a:pt x="80" y="19"/>
                <a:pt x="79" y="17"/>
              </a:cubicBezTo>
              <a:cubicBezTo>
                <a:pt x="78" y="15"/>
                <a:pt x="78" y="14"/>
                <a:pt x="77" y="13"/>
              </a:cubicBezTo>
              <a:cubicBezTo>
                <a:pt x="76" y="12"/>
                <a:pt x="76" y="12"/>
                <a:pt x="75" y="11"/>
              </a:cubicBezTo>
              <a:cubicBezTo>
                <a:pt x="74" y="10"/>
                <a:pt x="72" y="9"/>
                <a:pt x="70" y="8"/>
              </a:cubicBezTo>
              <a:cubicBezTo>
                <a:pt x="68" y="7"/>
                <a:pt x="65" y="7"/>
                <a:pt x="64" y="6"/>
              </a:cubicBezTo>
              <a:cubicBezTo>
                <a:pt x="63" y="5"/>
                <a:pt x="63" y="4"/>
                <a:pt x="62" y="4"/>
              </a:cubicBezTo>
              <a:cubicBezTo>
                <a:pt x="61" y="4"/>
                <a:pt x="61" y="5"/>
                <a:pt x="60" y="5"/>
              </a:cubicBezTo>
              <a:cubicBezTo>
                <a:pt x="59" y="5"/>
                <a:pt x="59" y="4"/>
                <a:pt x="57" y="4"/>
              </a:cubicBezTo>
              <a:cubicBezTo>
                <a:pt x="55" y="4"/>
                <a:pt x="52" y="3"/>
                <a:pt x="50" y="3"/>
              </a:cubicBezTo>
              <a:cubicBezTo>
                <a:pt x="48" y="3"/>
                <a:pt x="45" y="3"/>
                <a:pt x="43" y="3"/>
              </a:cubicBezTo>
              <a:cubicBezTo>
                <a:pt x="41" y="3"/>
                <a:pt x="39" y="1"/>
                <a:pt x="37" y="1"/>
              </a:cubicBezTo>
              <a:cubicBezTo>
                <a:pt x="35" y="1"/>
                <a:pt x="32" y="0"/>
                <a:pt x="30" y="1"/>
              </a:cubicBezTo>
              <a:cubicBezTo>
                <a:pt x="28" y="2"/>
                <a:pt x="27" y="4"/>
                <a:pt x="26" y="5"/>
              </a:cubicBezTo>
              <a:cubicBezTo>
                <a:pt x="25" y="6"/>
                <a:pt x="26" y="4"/>
                <a:pt x="24" y="5"/>
              </a:cubicBezTo>
              <a:cubicBezTo>
                <a:pt x="22" y="6"/>
                <a:pt x="18" y="10"/>
                <a:pt x="16" y="11"/>
              </a:cubicBezTo>
              <a:cubicBezTo>
                <a:pt x="14" y="12"/>
                <a:pt x="12" y="12"/>
                <a:pt x="11" y="12"/>
              </a:cubicBezTo>
              <a:cubicBezTo>
                <a:pt x="10" y="12"/>
                <a:pt x="12" y="12"/>
                <a:pt x="12" y="12"/>
              </a:cubicBezTo>
              <a:cubicBezTo>
                <a:pt x="12" y="12"/>
                <a:pt x="11" y="12"/>
                <a:pt x="11" y="12"/>
              </a:cubicBezTo>
              <a:cubicBezTo>
                <a:pt x="11" y="12"/>
                <a:pt x="10" y="12"/>
                <a:pt x="10" y="13"/>
              </a:cubicBezTo>
              <a:cubicBezTo>
                <a:pt x="10" y="14"/>
                <a:pt x="11" y="16"/>
                <a:pt x="11" y="17"/>
              </a:cubicBezTo>
              <a:cubicBezTo>
                <a:pt x="11" y="18"/>
                <a:pt x="11" y="18"/>
                <a:pt x="11" y="19"/>
              </a:cubicBezTo>
              <a:cubicBezTo>
                <a:pt x="11" y="20"/>
                <a:pt x="11" y="20"/>
                <a:pt x="10" y="21"/>
              </a:cubicBezTo>
              <a:cubicBezTo>
                <a:pt x="9" y="22"/>
                <a:pt x="8" y="24"/>
                <a:pt x="7" y="25"/>
              </a:cubicBezTo>
              <a:cubicBezTo>
                <a:pt x="6" y="26"/>
                <a:pt x="5" y="26"/>
                <a:pt x="4" y="27"/>
              </a:cubicBezTo>
              <a:cubicBezTo>
                <a:pt x="3" y="28"/>
                <a:pt x="0" y="30"/>
                <a:pt x="0" y="32"/>
              </a:cubicBezTo>
              <a:cubicBezTo>
                <a:pt x="0" y="34"/>
                <a:pt x="1" y="38"/>
                <a:pt x="2" y="39"/>
              </a:cubicBezTo>
              <a:cubicBezTo>
                <a:pt x="3" y="40"/>
                <a:pt x="5" y="40"/>
                <a:pt x="6" y="41"/>
              </a:cubicBezTo>
              <a:cubicBezTo>
                <a:pt x="7" y="42"/>
                <a:pt x="6" y="43"/>
                <a:pt x="7" y="45"/>
              </a:cubicBezTo>
              <a:cubicBezTo>
                <a:pt x="8" y="47"/>
                <a:pt x="10" y="50"/>
                <a:pt x="11" y="51"/>
              </a:cubicBezTo>
              <a:cubicBezTo>
                <a:pt x="12" y="52"/>
                <a:pt x="11" y="51"/>
                <a:pt x="11" y="52"/>
              </a:cubicBezTo>
              <a:cubicBezTo>
                <a:pt x="11" y="53"/>
                <a:pt x="11" y="58"/>
                <a:pt x="11" y="59"/>
              </a:cubicBezTo>
              <a:cubicBezTo>
                <a:pt x="11" y="60"/>
                <a:pt x="11" y="58"/>
                <a:pt x="11" y="59"/>
              </a:cubicBezTo>
              <a:cubicBezTo>
                <a:pt x="11" y="60"/>
                <a:pt x="13" y="64"/>
                <a:pt x="14" y="65"/>
              </a:cubicBezTo>
              <a:cubicBezTo>
                <a:pt x="15" y="66"/>
                <a:pt x="17" y="67"/>
                <a:pt x="18" y="68"/>
              </a:cubicBezTo>
              <a:cubicBezTo>
                <a:pt x="19" y="69"/>
                <a:pt x="18" y="71"/>
                <a:pt x="19" y="72"/>
              </a:cubicBezTo>
              <a:cubicBezTo>
                <a:pt x="20" y="73"/>
                <a:pt x="24" y="72"/>
                <a:pt x="26" y="73"/>
              </a:cubicBezTo>
              <a:cubicBezTo>
                <a:pt x="28" y="74"/>
                <a:pt x="30" y="75"/>
                <a:pt x="31" y="76"/>
              </a:cubicBezTo>
              <a:cubicBezTo>
                <a:pt x="32" y="77"/>
                <a:pt x="30" y="78"/>
                <a:pt x="31" y="79"/>
              </a:cubicBezTo>
              <a:cubicBezTo>
                <a:pt x="32" y="80"/>
                <a:pt x="36" y="80"/>
                <a:pt x="38" y="81"/>
              </a:cubicBezTo>
              <a:cubicBezTo>
                <a:pt x="40" y="82"/>
                <a:pt x="42" y="84"/>
                <a:pt x="43" y="85"/>
              </a:cubicBezTo>
              <a:cubicBezTo>
                <a:pt x="44" y="86"/>
                <a:pt x="45" y="85"/>
                <a:pt x="45" y="85"/>
              </a:cubicBezTo>
              <a:cubicBezTo>
                <a:pt x="45" y="85"/>
                <a:pt x="45" y="85"/>
                <a:pt x="45" y="85"/>
              </a:cubicBezTo>
              <a:close/>
            </a:path>
          </a:pathLst>
        </a:custGeom>
        <a:solidFill>
          <a:srgbClr val="77933C"/>
        </a:solidFill>
        <a:ln w="31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absolute">
    <xdr:from>
      <xdr:col>12</xdr:col>
      <xdr:colOff>228600</xdr:colOff>
      <xdr:row>33</xdr:row>
      <xdr:rowOff>19050</xdr:rowOff>
    </xdr:from>
    <xdr:to>
      <xdr:col>12</xdr:col>
      <xdr:colOff>752475</xdr:colOff>
      <xdr:row>36</xdr:row>
      <xdr:rowOff>28575</xdr:rowOff>
    </xdr:to>
    <xdr:sp macro="" textlink="">
      <xdr:nvSpPr>
        <xdr:cNvPr id="133" name="Guyane">
          <a:hlinkClick r:id="rId104"/>
        </xdr:cNvPr>
        <xdr:cNvSpPr>
          <a:spLocks noChangeAspect="1"/>
        </xdr:cNvSpPr>
      </xdr:nvSpPr>
      <xdr:spPr bwMode="auto">
        <a:xfrm>
          <a:off x="9372600" y="6315075"/>
          <a:ext cx="523875" cy="581025"/>
        </a:xfrm>
        <a:custGeom>
          <a:avLst/>
          <a:gdLst>
            <a:gd name="T0" fmla="*/ 2147483647 w 106"/>
            <a:gd name="T1" fmla="*/ 2147483647 h 129"/>
            <a:gd name="T2" fmla="*/ 2147483647 w 106"/>
            <a:gd name="T3" fmla="*/ 2147483647 h 129"/>
            <a:gd name="T4" fmla="*/ 2147483647 w 106"/>
            <a:gd name="T5" fmla="*/ 2147483647 h 129"/>
            <a:gd name="T6" fmla="*/ 2147483647 w 106"/>
            <a:gd name="T7" fmla="*/ 2147483647 h 129"/>
            <a:gd name="T8" fmla="*/ 2147483647 w 106"/>
            <a:gd name="T9" fmla="*/ 2147483647 h 129"/>
            <a:gd name="T10" fmla="*/ 2147483647 w 106"/>
            <a:gd name="T11" fmla="*/ 2147483647 h 129"/>
            <a:gd name="T12" fmla="*/ 2147483647 w 106"/>
            <a:gd name="T13" fmla="*/ 2147483647 h 129"/>
            <a:gd name="T14" fmla="*/ 2147483647 w 106"/>
            <a:gd name="T15" fmla="*/ 2147483647 h 129"/>
            <a:gd name="T16" fmla="*/ 2147483647 w 106"/>
            <a:gd name="T17" fmla="*/ 2147483647 h 129"/>
            <a:gd name="T18" fmla="*/ 2147483647 w 106"/>
            <a:gd name="T19" fmla="*/ 2147483647 h 129"/>
            <a:gd name="T20" fmla="*/ 2147483647 w 106"/>
            <a:gd name="T21" fmla="*/ 2147483647 h 129"/>
            <a:gd name="T22" fmla="*/ 2147483647 w 106"/>
            <a:gd name="T23" fmla="*/ 2147483647 h 129"/>
            <a:gd name="T24" fmla="*/ 2147483647 w 106"/>
            <a:gd name="T25" fmla="*/ 2147483647 h 129"/>
            <a:gd name="T26" fmla="*/ 2147483647 w 106"/>
            <a:gd name="T27" fmla="*/ 2147483647 h 129"/>
            <a:gd name="T28" fmla="*/ 2147483647 w 106"/>
            <a:gd name="T29" fmla="*/ 2147483647 h 129"/>
            <a:gd name="T30" fmla="*/ 2147483647 w 106"/>
            <a:gd name="T31" fmla="*/ 2147483647 h 129"/>
            <a:gd name="T32" fmla="*/ 2147483647 w 106"/>
            <a:gd name="T33" fmla="*/ 2147483647 h 129"/>
            <a:gd name="T34" fmla="*/ 2147483647 w 106"/>
            <a:gd name="T35" fmla="*/ 2147483647 h 129"/>
            <a:gd name="T36" fmla="*/ 2147483647 w 106"/>
            <a:gd name="T37" fmla="*/ 2147483647 h 129"/>
            <a:gd name="T38" fmla="*/ 2147483647 w 106"/>
            <a:gd name="T39" fmla="*/ 0 h 129"/>
            <a:gd name="T40" fmla="*/ 2147483647 w 106"/>
            <a:gd name="T41" fmla="*/ 2147483647 h 129"/>
            <a:gd name="T42" fmla="*/ 2147483647 w 106"/>
            <a:gd name="T43" fmla="*/ 2147483647 h 129"/>
            <a:gd name="T44" fmla="*/ 2147483647 w 106"/>
            <a:gd name="T45" fmla="*/ 2147483647 h 129"/>
            <a:gd name="T46" fmla="*/ 2147483647 w 106"/>
            <a:gd name="T47" fmla="*/ 2147483647 h 129"/>
            <a:gd name="T48" fmla="*/ 2147483647 w 106"/>
            <a:gd name="T49" fmla="*/ 2147483647 h 129"/>
            <a:gd name="T50" fmla="*/ 2147483647 w 106"/>
            <a:gd name="T51" fmla="*/ 2147483647 h 129"/>
            <a:gd name="T52" fmla="*/ 2147483647 w 106"/>
            <a:gd name="T53" fmla="*/ 2147483647 h 129"/>
            <a:gd name="T54" fmla="*/ 2147483647 w 106"/>
            <a:gd name="T55" fmla="*/ 2147483647 h 129"/>
            <a:gd name="T56" fmla="*/ 2147483647 w 106"/>
            <a:gd name="T57" fmla="*/ 2147483647 h 129"/>
            <a:gd name="T58" fmla="*/ 2147483647 w 106"/>
            <a:gd name="T59" fmla="*/ 2147483647 h 129"/>
            <a:gd name="T60" fmla="*/ 2147483647 w 106"/>
            <a:gd name="T61" fmla="*/ 2147483647 h 129"/>
            <a:gd name="T62" fmla="*/ 2147483647 w 106"/>
            <a:gd name="T63" fmla="*/ 2147483647 h 129"/>
            <a:gd name="T64" fmla="*/ 2147483647 w 106"/>
            <a:gd name="T65" fmla="*/ 2147483647 h 129"/>
            <a:gd name="T66" fmla="*/ 0 w 106"/>
            <a:gd name="T67" fmla="*/ 2147483647 h 129"/>
            <a:gd name="T68" fmla="*/ 2147483647 w 106"/>
            <a:gd name="T69" fmla="*/ 2147483647 h 129"/>
            <a:gd name="T70" fmla="*/ 2147483647 w 106"/>
            <a:gd name="T71" fmla="*/ 2147483647 h 129"/>
            <a:gd name="T72" fmla="*/ 2147483647 w 106"/>
            <a:gd name="T73" fmla="*/ 2147483647 h 129"/>
            <a:gd name="T74" fmla="*/ 2147483647 w 106"/>
            <a:gd name="T75" fmla="*/ 2147483647 h 129"/>
            <a:gd name="T76" fmla="*/ 2147483647 w 106"/>
            <a:gd name="T77" fmla="*/ 2147483647 h 129"/>
            <a:gd name="T78" fmla="*/ 2147483647 w 106"/>
            <a:gd name="T79" fmla="*/ 2147483647 h 129"/>
            <a:gd name="T80" fmla="*/ 2147483647 w 106"/>
            <a:gd name="T81" fmla="*/ 2147483647 h 129"/>
            <a:gd name="T82" fmla="*/ 2147483647 w 106"/>
            <a:gd name="T83" fmla="*/ 2147483647 h 129"/>
            <a:gd name="T84" fmla="*/ 2147483647 w 106"/>
            <a:gd name="T85" fmla="*/ 2147483647 h 129"/>
            <a:gd name="T86" fmla="*/ 2147483647 w 106"/>
            <a:gd name="T87" fmla="*/ 2147483647 h 129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06"/>
            <a:gd name="T133" fmla="*/ 0 h 129"/>
            <a:gd name="T134" fmla="*/ 106 w 106"/>
            <a:gd name="T135" fmla="*/ 129 h 129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h="129" w="106">
              <a:moveTo>
                <a:pt x="78" y="101"/>
              </a:moveTo>
              <a:lnTo>
                <a:pt x="79" y="101"/>
              </a:lnTo>
              <a:lnTo>
                <a:pt x="80" y="95"/>
              </a:lnTo>
              <a:lnTo>
                <a:pt x="86" y="87"/>
              </a:lnTo>
              <a:lnTo>
                <a:pt x="90" y="81"/>
              </a:lnTo>
              <a:lnTo>
                <a:pt x="92" y="77"/>
              </a:lnTo>
              <a:lnTo>
                <a:pt x="92" y="75"/>
              </a:lnTo>
              <a:lnTo>
                <a:pt x="98" y="67"/>
              </a:lnTo>
              <a:lnTo>
                <a:pt x="99" y="67"/>
              </a:lnTo>
              <a:lnTo>
                <a:pt x="104" y="61"/>
              </a:lnTo>
              <a:lnTo>
                <a:pt x="106" y="55"/>
              </a:lnTo>
              <a:lnTo>
                <a:pt x="104" y="54"/>
              </a:lnTo>
              <a:lnTo>
                <a:pt x="103" y="48"/>
              </a:lnTo>
              <a:lnTo>
                <a:pt x="99" y="40"/>
              </a:lnTo>
              <a:lnTo>
                <a:pt x="98" y="39"/>
              </a:lnTo>
              <a:lnTo>
                <a:pt x="95" y="42"/>
              </a:lnTo>
              <a:lnTo>
                <a:pt x="92" y="50"/>
              </a:lnTo>
              <a:lnTo>
                <a:pt x="92" y="48"/>
              </a:lnTo>
              <a:lnTo>
                <a:pt x="94" y="40"/>
              </a:lnTo>
              <a:lnTo>
                <a:pt x="91" y="36"/>
              </a:lnTo>
              <a:lnTo>
                <a:pt x="90" y="35"/>
              </a:lnTo>
              <a:lnTo>
                <a:pt x="84" y="31"/>
              </a:lnTo>
              <a:lnTo>
                <a:pt x="80" y="35"/>
              </a:lnTo>
              <a:lnTo>
                <a:pt x="82" y="29"/>
              </a:lnTo>
              <a:lnTo>
                <a:pt x="80" y="30"/>
              </a:lnTo>
              <a:lnTo>
                <a:pt x="79" y="30"/>
              </a:lnTo>
              <a:lnTo>
                <a:pt x="79" y="28"/>
              </a:lnTo>
              <a:lnTo>
                <a:pt x="78" y="27"/>
              </a:lnTo>
              <a:lnTo>
                <a:pt x="71" y="22"/>
              </a:lnTo>
              <a:lnTo>
                <a:pt x="70" y="20"/>
              </a:lnTo>
              <a:lnTo>
                <a:pt x="64" y="16"/>
              </a:lnTo>
              <a:lnTo>
                <a:pt x="64" y="15"/>
              </a:lnTo>
              <a:lnTo>
                <a:pt x="58" y="10"/>
              </a:lnTo>
              <a:lnTo>
                <a:pt x="53" y="8"/>
              </a:lnTo>
              <a:lnTo>
                <a:pt x="52" y="8"/>
              </a:lnTo>
              <a:lnTo>
                <a:pt x="45" y="7"/>
              </a:lnTo>
              <a:lnTo>
                <a:pt x="39" y="6"/>
              </a:lnTo>
              <a:lnTo>
                <a:pt x="32" y="2"/>
              </a:lnTo>
              <a:lnTo>
                <a:pt x="28" y="2"/>
              </a:lnTo>
              <a:lnTo>
                <a:pt x="29" y="0"/>
              </a:lnTo>
              <a:lnTo>
                <a:pt x="26" y="0"/>
              </a:lnTo>
              <a:lnTo>
                <a:pt x="21" y="2"/>
              </a:lnTo>
              <a:lnTo>
                <a:pt x="20" y="10"/>
              </a:lnTo>
              <a:lnTo>
                <a:pt x="18" y="10"/>
              </a:lnTo>
              <a:lnTo>
                <a:pt x="12" y="16"/>
              </a:lnTo>
              <a:lnTo>
                <a:pt x="8" y="22"/>
              </a:lnTo>
              <a:lnTo>
                <a:pt x="6" y="23"/>
              </a:lnTo>
              <a:lnTo>
                <a:pt x="5" y="30"/>
              </a:lnTo>
              <a:lnTo>
                <a:pt x="5" y="36"/>
              </a:lnTo>
              <a:lnTo>
                <a:pt x="6" y="42"/>
              </a:lnTo>
              <a:lnTo>
                <a:pt x="6" y="50"/>
              </a:lnTo>
              <a:lnTo>
                <a:pt x="8" y="51"/>
              </a:lnTo>
              <a:lnTo>
                <a:pt x="8" y="57"/>
              </a:lnTo>
              <a:lnTo>
                <a:pt x="9" y="62"/>
              </a:lnTo>
              <a:lnTo>
                <a:pt x="13" y="67"/>
              </a:lnTo>
              <a:lnTo>
                <a:pt x="14" y="69"/>
              </a:lnTo>
              <a:lnTo>
                <a:pt x="20" y="75"/>
              </a:lnTo>
              <a:lnTo>
                <a:pt x="22" y="77"/>
              </a:lnTo>
              <a:lnTo>
                <a:pt x="21" y="82"/>
              </a:lnTo>
              <a:lnTo>
                <a:pt x="18" y="87"/>
              </a:lnTo>
              <a:lnTo>
                <a:pt x="17" y="89"/>
              </a:lnTo>
              <a:lnTo>
                <a:pt x="14" y="97"/>
              </a:lnTo>
              <a:lnTo>
                <a:pt x="14" y="102"/>
              </a:lnTo>
              <a:lnTo>
                <a:pt x="12" y="109"/>
              </a:lnTo>
              <a:lnTo>
                <a:pt x="8" y="117"/>
              </a:lnTo>
              <a:lnTo>
                <a:pt x="6" y="118"/>
              </a:lnTo>
              <a:lnTo>
                <a:pt x="5" y="122"/>
              </a:lnTo>
              <a:lnTo>
                <a:pt x="0" y="122"/>
              </a:lnTo>
              <a:lnTo>
                <a:pt x="8" y="127"/>
              </a:lnTo>
              <a:lnTo>
                <a:pt x="9" y="129"/>
              </a:lnTo>
              <a:lnTo>
                <a:pt x="14" y="127"/>
              </a:lnTo>
              <a:lnTo>
                <a:pt x="14" y="129"/>
              </a:lnTo>
              <a:lnTo>
                <a:pt x="18" y="127"/>
              </a:lnTo>
              <a:lnTo>
                <a:pt x="20" y="127"/>
              </a:lnTo>
              <a:lnTo>
                <a:pt x="28" y="123"/>
              </a:lnTo>
              <a:lnTo>
                <a:pt x="29" y="122"/>
              </a:lnTo>
              <a:lnTo>
                <a:pt x="33" y="125"/>
              </a:lnTo>
              <a:lnTo>
                <a:pt x="40" y="122"/>
              </a:lnTo>
              <a:lnTo>
                <a:pt x="47" y="123"/>
              </a:lnTo>
              <a:lnTo>
                <a:pt x="53" y="126"/>
              </a:lnTo>
              <a:lnTo>
                <a:pt x="56" y="129"/>
              </a:lnTo>
              <a:lnTo>
                <a:pt x="58" y="127"/>
              </a:lnTo>
              <a:lnTo>
                <a:pt x="59" y="127"/>
              </a:lnTo>
              <a:lnTo>
                <a:pt x="66" y="122"/>
              </a:lnTo>
              <a:lnTo>
                <a:pt x="67" y="121"/>
              </a:lnTo>
              <a:lnTo>
                <a:pt x="72" y="115"/>
              </a:lnTo>
              <a:lnTo>
                <a:pt x="75" y="107"/>
              </a:lnTo>
              <a:lnTo>
                <a:pt x="78" y="101"/>
              </a:lnTo>
              <a:close/>
            </a:path>
          </a:pathLst>
        </a:custGeom>
        <a:solidFill>
          <a:srgbClr val="77933C"/>
        </a:solidFill>
        <a:ln w="31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absolute">
    <xdr:from>
      <xdr:col>12</xdr:col>
      <xdr:colOff>171450</xdr:colOff>
      <xdr:row>21</xdr:row>
      <xdr:rowOff>104775</xdr:rowOff>
    </xdr:from>
    <xdr:to>
      <xdr:col>13</xdr:col>
      <xdr:colOff>0</xdr:colOff>
      <xdr:row>24</xdr:row>
      <xdr:rowOff>95250</xdr:rowOff>
    </xdr:to>
    <xdr:sp macro="" textlink="">
      <xdr:nvSpPr>
        <xdr:cNvPr id="134" name="Guadeloupe">
          <a:hlinkClick r:id="rId105"/>
        </xdr:cNvPr>
        <xdr:cNvSpPr>
          <a:spLocks noChangeAspect="1"/>
        </xdr:cNvSpPr>
      </xdr:nvSpPr>
      <xdr:spPr bwMode="auto">
        <a:xfrm>
          <a:off x="9315450" y="4114800"/>
          <a:ext cx="590550" cy="561975"/>
        </a:xfrm>
        <a:custGeom>
          <a:avLst/>
          <a:gdLst/>
          <a:ahLst/>
          <a:cxnLst/>
          <a:rect l="0" t="0" r="r" b="b"/>
          <a:pathLst>
            <a:path h="9931" w="10000">
              <a:moveTo>
                <a:pt x="3707" y="8613"/>
              </a:moveTo>
              <a:lnTo>
                <a:pt x="3839" y="8417"/>
              </a:lnTo>
              <a:cubicBezTo>
                <a:pt x="3861" y="8345"/>
                <a:pt x="3882" y="8267"/>
                <a:pt x="3904" y="8190"/>
              </a:cubicBezTo>
              <a:cubicBezTo>
                <a:pt x="3926" y="8146"/>
                <a:pt x="3948" y="8096"/>
                <a:pt x="3970" y="8049"/>
              </a:cubicBezTo>
              <a:cubicBezTo>
                <a:pt x="3959" y="7951"/>
                <a:pt x="3948" y="7852"/>
                <a:pt x="3937" y="7755"/>
              </a:cubicBezTo>
              <a:lnTo>
                <a:pt x="3937" y="7473"/>
              </a:lnTo>
              <a:cubicBezTo>
                <a:pt x="3921" y="7384"/>
                <a:pt x="3904" y="7294"/>
                <a:pt x="3888" y="7208"/>
              </a:cubicBezTo>
              <a:cubicBezTo>
                <a:pt x="3866" y="7157"/>
                <a:pt x="3844" y="7103"/>
                <a:pt x="3822" y="7053"/>
              </a:cubicBezTo>
              <a:cubicBezTo>
                <a:pt x="3806" y="7015"/>
                <a:pt x="3789" y="6982"/>
                <a:pt x="3773" y="6946"/>
              </a:cubicBezTo>
              <a:cubicBezTo>
                <a:pt x="3789" y="6911"/>
                <a:pt x="3806" y="6877"/>
                <a:pt x="3822" y="6842"/>
              </a:cubicBezTo>
              <a:cubicBezTo>
                <a:pt x="3849" y="6805"/>
                <a:pt x="3877" y="6770"/>
                <a:pt x="3904" y="6735"/>
              </a:cubicBezTo>
              <a:cubicBezTo>
                <a:pt x="3882" y="6707"/>
                <a:pt x="3861" y="6675"/>
                <a:pt x="3839" y="6647"/>
              </a:cubicBezTo>
              <a:cubicBezTo>
                <a:pt x="3806" y="6628"/>
                <a:pt x="3773" y="6613"/>
                <a:pt x="3740" y="6594"/>
              </a:cubicBezTo>
              <a:cubicBezTo>
                <a:pt x="3718" y="6543"/>
                <a:pt x="3696" y="6490"/>
                <a:pt x="3674" y="6438"/>
              </a:cubicBezTo>
              <a:cubicBezTo>
                <a:pt x="3679" y="6397"/>
                <a:pt x="3685" y="6356"/>
                <a:pt x="3690" y="6315"/>
              </a:cubicBezTo>
              <a:cubicBezTo>
                <a:pt x="3663" y="6309"/>
                <a:pt x="3635" y="6304"/>
                <a:pt x="3608" y="6298"/>
              </a:cubicBezTo>
              <a:cubicBezTo>
                <a:pt x="3591" y="6252"/>
                <a:pt x="3575" y="6202"/>
                <a:pt x="3558" y="6157"/>
              </a:cubicBezTo>
              <a:lnTo>
                <a:pt x="3558" y="6018"/>
              </a:lnTo>
              <a:cubicBezTo>
                <a:pt x="3586" y="6000"/>
                <a:pt x="3613" y="5980"/>
                <a:pt x="3641" y="5963"/>
              </a:cubicBezTo>
              <a:cubicBezTo>
                <a:pt x="3635" y="5927"/>
                <a:pt x="3630" y="5893"/>
                <a:pt x="3624" y="5858"/>
              </a:cubicBezTo>
              <a:cubicBezTo>
                <a:pt x="3597" y="5845"/>
                <a:pt x="3569" y="5834"/>
                <a:pt x="3542" y="5823"/>
              </a:cubicBezTo>
              <a:cubicBezTo>
                <a:pt x="3520" y="5789"/>
                <a:pt x="3498" y="5754"/>
                <a:pt x="3476" y="5720"/>
              </a:cubicBezTo>
              <a:cubicBezTo>
                <a:pt x="3465" y="5660"/>
                <a:pt x="3454" y="5600"/>
                <a:pt x="3443" y="5543"/>
              </a:cubicBezTo>
              <a:cubicBezTo>
                <a:pt x="3481" y="5507"/>
                <a:pt x="3520" y="5473"/>
                <a:pt x="3558" y="5438"/>
              </a:cubicBezTo>
              <a:cubicBezTo>
                <a:pt x="3531" y="5397"/>
                <a:pt x="3503" y="5356"/>
                <a:pt x="3476" y="5315"/>
              </a:cubicBezTo>
              <a:cubicBezTo>
                <a:pt x="3487" y="5291"/>
                <a:pt x="3498" y="5268"/>
                <a:pt x="3509" y="5244"/>
              </a:cubicBezTo>
              <a:lnTo>
                <a:pt x="3443" y="5124"/>
              </a:lnTo>
              <a:cubicBezTo>
                <a:pt x="3476" y="5050"/>
                <a:pt x="3509" y="4979"/>
                <a:pt x="3542" y="4911"/>
              </a:cubicBezTo>
              <a:lnTo>
                <a:pt x="3575" y="4824"/>
              </a:lnTo>
              <a:lnTo>
                <a:pt x="3707" y="4876"/>
              </a:lnTo>
              <a:lnTo>
                <a:pt x="3806" y="4876"/>
              </a:lnTo>
              <a:cubicBezTo>
                <a:pt x="3828" y="4887"/>
                <a:pt x="3849" y="4898"/>
                <a:pt x="3871" y="4911"/>
              </a:cubicBezTo>
              <a:cubicBezTo>
                <a:pt x="3893" y="4898"/>
                <a:pt x="3915" y="4887"/>
                <a:pt x="3937" y="4876"/>
              </a:cubicBezTo>
              <a:cubicBezTo>
                <a:pt x="3970" y="4911"/>
                <a:pt x="4003" y="4944"/>
                <a:pt x="4036" y="4980"/>
              </a:cubicBezTo>
              <a:lnTo>
                <a:pt x="4036" y="5088"/>
              </a:lnTo>
              <a:cubicBezTo>
                <a:pt x="4069" y="5099"/>
                <a:pt x="4102" y="5111"/>
                <a:pt x="4135" y="5124"/>
              </a:cubicBezTo>
              <a:cubicBezTo>
                <a:pt x="4141" y="5088"/>
                <a:pt x="4146" y="5050"/>
                <a:pt x="4152" y="5014"/>
              </a:cubicBezTo>
              <a:cubicBezTo>
                <a:pt x="4135" y="4974"/>
                <a:pt x="4119" y="4934"/>
                <a:pt x="4102" y="4893"/>
              </a:cubicBezTo>
              <a:cubicBezTo>
                <a:pt x="4097" y="4853"/>
                <a:pt x="4091" y="4811"/>
                <a:pt x="4086" y="4770"/>
              </a:cubicBezTo>
              <a:lnTo>
                <a:pt x="4086" y="4615"/>
              </a:lnTo>
              <a:cubicBezTo>
                <a:pt x="4130" y="4661"/>
                <a:pt x="4173" y="4708"/>
                <a:pt x="4217" y="4754"/>
              </a:cubicBezTo>
              <a:cubicBezTo>
                <a:pt x="4239" y="4800"/>
                <a:pt x="4261" y="4848"/>
                <a:pt x="4283" y="4893"/>
              </a:cubicBezTo>
              <a:cubicBezTo>
                <a:pt x="4305" y="4923"/>
                <a:pt x="4327" y="4951"/>
                <a:pt x="4349" y="4980"/>
              </a:cubicBezTo>
              <a:cubicBezTo>
                <a:pt x="4355" y="5045"/>
                <a:pt x="4360" y="5111"/>
                <a:pt x="4366" y="5177"/>
              </a:cubicBezTo>
              <a:cubicBezTo>
                <a:pt x="4399" y="5199"/>
                <a:pt x="4432" y="5224"/>
                <a:pt x="4465" y="5244"/>
              </a:cubicBezTo>
              <a:lnTo>
                <a:pt x="4563" y="5244"/>
              </a:lnTo>
              <a:cubicBezTo>
                <a:pt x="4602" y="5229"/>
                <a:pt x="4640" y="5211"/>
                <a:pt x="4679" y="5194"/>
              </a:cubicBezTo>
              <a:cubicBezTo>
                <a:pt x="4717" y="5235"/>
                <a:pt x="4756" y="5274"/>
                <a:pt x="4794" y="5315"/>
              </a:cubicBezTo>
              <a:cubicBezTo>
                <a:pt x="4800" y="5337"/>
                <a:pt x="4805" y="5360"/>
                <a:pt x="4811" y="5384"/>
              </a:cubicBezTo>
              <a:lnTo>
                <a:pt x="5008" y="5384"/>
              </a:lnTo>
              <a:lnTo>
                <a:pt x="5206" y="5454"/>
              </a:lnTo>
              <a:cubicBezTo>
                <a:pt x="5233" y="5460"/>
                <a:pt x="5261" y="5465"/>
                <a:pt x="5288" y="5471"/>
              </a:cubicBezTo>
              <a:cubicBezTo>
                <a:pt x="5327" y="5494"/>
                <a:pt x="5365" y="5518"/>
                <a:pt x="5404" y="5543"/>
              </a:cubicBezTo>
              <a:cubicBezTo>
                <a:pt x="5453" y="5511"/>
                <a:pt x="5503" y="5483"/>
                <a:pt x="5552" y="5454"/>
              </a:cubicBezTo>
              <a:lnTo>
                <a:pt x="5717" y="5454"/>
              </a:lnTo>
              <a:cubicBezTo>
                <a:pt x="5744" y="5426"/>
                <a:pt x="5772" y="5399"/>
                <a:pt x="5799" y="5367"/>
              </a:cubicBezTo>
              <a:lnTo>
                <a:pt x="5931" y="5331"/>
              </a:lnTo>
              <a:lnTo>
                <a:pt x="6079" y="5331"/>
              </a:lnTo>
              <a:lnTo>
                <a:pt x="6277" y="5262"/>
              </a:lnTo>
              <a:lnTo>
                <a:pt x="6442" y="5157"/>
              </a:lnTo>
              <a:cubicBezTo>
                <a:pt x="6453" y="5165"/>
                <a:pt x="6463" y="5171"/>
                <a:pt x="6474" y="5177"/>
              </a:cubicBezTo>
              <a:lnTo>
                <a:pt x="6606" y="5088"/>
              </a:lnTo>
              <a:lnTo>
                <a:pt x="6722" y="5088"/>
              </a:lnTo>
              <a:lnTo>
                <a:pt x="6903" y="5034"/>
              </a:lnTo>
              <a:cubicBezTo>
                <a:pt x="6914" y="4992"/>
                <a:pt x="6925" y="4951"/>
                <a:pt x="6936" y="4911"/>
              </a:cubicBezTo>
              <a:lnTo>
                <a:pt x="7068" y="4893"/>
              </a:lnTo>
              <a:lnTo>
                <a:pt x="7265" y="4842"/>
              </a:lnTo>
              <a:lnTo>
                <a:pt x="7496" y="4754"/>
              </a:lnTo>
              <a:lnTo>
                <a:pt x="7661" y="4754"/>
              </a:lnTo>
              <a:lnTo>
                <a:pt x="7858" y="4805"/>
              </a:lnTo>
              <a:lnTo>
                <a:pt x="8171" y="4703"/>
              </a:lnTo>
              <a:lnTo>
                <a:pt x="8418" y="4615"/>
              </a:lnTo>
              <a:lnTo>
                <a:pt x="8616" y="4615"/>
              </a:lnTo>
              <a:cubicBezTo>
                <a:pt x="8665" y="4591"/>
                <a:pt x="8715" y="4567"/>
                <a:pt x="8764" y="4541"/>
              </a:cubicBezTo>
              <a:lnTo>
                <a:pt x="8946" y="4541"/>
              </a:lnTo>
              <a:lnTo>
                <a:pt x="9160" y="4564"/>
              </a:lnTo>
              <a:lnTo>
                <a:pt x="9341" y="4596"/>
              </a:lnTo>
              <a:lnTo>
                <a:pt x="9506" y="4615"/>
              </a:lnTo>
              <a:lnTo>
                <a:pt x="9621" y="4615"/>
              </a:lnTo>
              <a:lnTo>
                <a:pt x="9769" y="4632"/>
              </a:lnTo>
              <a:lnTo>
                <a:pt x="10000" y="4754"/>
              </a:lnTo>
              <a:cubicBezTo>
                <a:pt x="9984" y="4724"/>
                <a:pt x="9967" y="4698"/>
                <a:pt x="9951" y="4668"/>
              </a:cubicBezTo>
              <a:lnTo>
                <a:pt x="9819" y="4541"/>
              </a:lnTo>
              <a:lnTo>
                <a:pt x="9687" y="4526"/>
              </a:lnTo>
              <a:lnTo>
                <a:pt x="9555" y="4541"/>
              </a:lnTo>
              <a:lnTo>
                <a:pt x="9374" y="4473"/>
              </a:lnTo>
              <a:cubicBezTo>
                <a:pt x="9341" y="4443"/>
                <a:pt x="9308" y="4413"/>
                <a:pt x="9275" y="4385"/>
              </a:cubicBezTo>
              <a:lnTo>
                <a:pt x="9044" y="4315"/>
              </a:lnTo>
              <a:cubicBezTo>
                <a:pt x="8989" y="4251"/>
                <a:pt x="8935" y="4186"/>
                <a:pt x="8880" y="4122"/>
              </a:cubicBezTo>
              <a:cubicBezTo>
                <a:pt x="8858" y="4057"/>
                <a:pt x="8836" y="3992"/>
                <a:pt x="8814" y="3929"/>
              </a:cubicBezTo>
              <a:cubicBezTo>
                <a:pt x="8776" y="3881"/>
                <a:pt x="8737" y="3835"/>
                <a:pt x="8699" y="3790"/>
              </a:cubicBezTo>
              <a:cubicBezTo>
                <a:pt x="8682" y="3760"/>
                <a:pt x="8666" y="3730"/>
                <a:pt x="8649" y="3698"/>
              </a:cubicBezTo>
              <a:lnTo>
                <a:pt x="8517" y="3647"/>
              </a:lnTo>
              <a:cubicBezTo>
                <a:pt x="8528" y="3621"/>
                <a:pt x="8539" y="3590"/>
                <a:pt x="8550" y="3561"/>
              </a:cubicBezTo>
              <a:cubicBezTo>
                <a:pt x="8512" y="3555"/>
                <a:pt x="8473" y="3550"/>
                <a:pt x="8435" y="3544"/>
              </a:cubicBezTo>
              <a:cubicBezTo>
                <a:pt x="8419" y="3509"/>
                <a:pt x="8402" y="3473"/>
                <a:pt x="8386" y="3438"/>
              </a:cubicBezTo>
              <a:lnTo>
                <a:pt x="8254" y="3368"/>
              </a:lnTo>
              <a:lnTo>
                <a:pt x="8188" y="3368"/>
              </a:lnTo>
              <a:cubicBezTo>
                <a:pt x="8155" y="3337"/>
                <a:pt x="8122" y="3310"/>
                <a:pt x="8089" y="3280"/>
              </a:cubicBezTo>
              <a:cubicBezTo>
                <a:pt x="8051" y="3286"/>
                <a:pt x="8012" y="3291"/>
                <a:pt x="7974" y="3297"/>
              </a:cubicBezTo>
              <a:cubicBezTo>
                <a:pt x="7946" y="3269"/>
                <a:pt x="7919" y="3239"/>
                <a:pt x="7891" y="3211"/>
              </a:cubicBezTo>
              <a:lnTo>
                <a:pt x="7727" y="3211"/>
              </a:lnTo>
              <a:lnTo>
                <a:pt x="7529" y="3157"/>
              </a:lnTo>
              <a:lnTo>
                <a:pt x="7381" y="3211"/>
              </a:lnTo>
              <a:cubicBezTo>
                <a:pt x="7353" y="3193"/>
                <a:pt x="7326" y="3173"/>
                <a:pt x="7298" y="3157"/>
              </a:cubicBezTo>
              <a:lnTo>
                <a:pt x="7068" y="3084"/>
              </a:lnTo>
              <a:lnTo>
                <a:pt x="6936" y="3121"/>
              </a:lnTo>
              <a:lnTo>
                <a:pt x="6771" y="2947"/>
              </a:lnTo>
              <a:lnTo>
                <a:pt x="6606" y="2771"/>
              </a:lnTo>
              <a:cubicBezTo>
                <a:pt x="6573" y="2705"/>
                <a:pt x="6540" y="2630"/>
                <a:pt x="6507" y="2561"/>
              </a:cubicBezTo>
              <a:cubicBezTo>
                <a:pt x="6474" y="2516"/>
                <a:pt x="6442" y="2469"/>
                <a:pt x="6409" y="2419"/>
              </a:cubicBezTo>
              <a:cubicBezTo>
                <a:pt x="6387" y="2350"/>
                <a:pt x="6365" y="2280"/>
                <a:pt x="6343" y="2210"/>
              </a:cubicBezTo>
              <a:lnTo>
                <a:pt x="6343" y="1963"/>
              </a:lnTo>
              <a:cubicBezTo>
                <a:pt x="6365" y="1929"/>
                <a:pt x="6387" y="1893"/>
                <a:pt x="6409" y="1859"/>
              </a:cubicBezTo>
              <a:cubicBezTo>
                <a:pt x="6442" y="1802"/>
                <a:pt x="6474" y="1742"/>
                <a:pt x="6507" y="1683"/>
              </a:cubicBezTo>
              <a:cubicBezTo>
                <a:pt x="6491" y="1614"/>
                <a:pt x="6474" y="1544"/>
                <a:pt x="6458" y="1472"/>
              </a:cubicBezTo>
              <a:cubicBezTo>
                <a:pt x="6436" y="1415"/>
                <a:pt x="6414" y="1356"/>
                <a:pt x="6392" y="1299"/>
              </a:cubicBezTo>
              <a:cubicBezTo>
                <a:pt x="6365" y="1216"/>
                <a:pt x="6337" y="1134"/>
                <a:pt x="6310" y="1054"/>
              </a:cubicBezTo>
              <a:lnTo>
                <a:pt x="6310" y="877"/>
              </a:lnTo>
              <a:lnTo>
                <a:pt x="6145" y="736"/>
              </a:lnTo>
              <a:cubicBezTo>
                <a:pt x="6118" y="701"/>
                <a:pt x="6090" y="666"/>
                <a:pt x="6063" y="629"/>
              </a:cubicBezTo>
              <a:cubicBezTo>
                <a:pt x="6024" y="595"/>
                <a:pt x="5986" y="561"/>
                <a:pt x="5947" y="525"/>
              </a:cubicBezTo>
              <a:cubicBezTo>
                <a:pt x="5898" y="489"/>
                <a:pt x="5848" y="458"/>
                <a:pt x="5799" y="422"/>
              </a:cubicBezTo>
              <a:cubicBezTo>
                <a:pt x="5783" y="369"/>
                <a:pt x="5766" y="319"/>
                <a:pt x="5750" y="262"/>
              </a:cubicBezTo>
              <a:cubicBezTo>
                <a:pt x="5728" y="268"/>
                <a:pt x="5706" y="276"/>
                <a:pt x="5684" y="282"/>
              </a:cubicBezTo>
              <a:cubicBezTo>
                <a:pt x="5651" y="276"/>
                <a:pt x="5618" y="268"/>
                <a:pt x="5585" y="262"/>
              </a:cubicBezTo>
              <a:lnTo>
                <a:pt x="5486" y="262"/>
              </a:lnTo>
              <a:cubicBezTo>
                <a:pt x="5481" y="232"/>
                <a:pt x="5475" y="205"/>
                <a:pt x="5470" y="174"/>
              </a:cubicBezTo>
              <a:cubicBezTo>
                <a:pt x="5453" y="116"/>
                <a:pt x="5437" y="55"/>
                <a:pt x="5420" y="0"/>
              </a:cubicBezTo>
              <a:lnTo>
                <a:pt x="5272" y="70"/>
              </a:lnTo>
              <a:cubicBezTo>
                <a:pt x="5255" y="110"/>
                <a:pt x="5239" y="149"/>
                <a:pt x="5222" y="192"/>
              </a:cubicBezTo>
              <a:cubicBezTo>
                <a:pt x="5189" y="232"/>
                <a:pt x="5157" y="276"/>
                <a:pt x="5124" y="319"/>
              </a:cubicBezTo>
              <a:cubicBezTo>
                <a:pt x="5085" y="346"/>
                <a:pt x="5047" y="374"/>
                <a:pt x="5008" y="402"/>
              </a:cubicBezTo>
              <a:cubicBezTo>
                <a:pt x="4981" y="428"/>
                <a:pt x="4953" y="449"/>
                <a:pt x="4926" y="474"/>
              </a:cubicBezTo>
              <a:lnTo>
                <a:pt x="4827" y="489"/>
              </a:lnTo>
              <a:cubicBezTo>
                <a:pt x="4805" y="530"/>
                <a:pt x="4783" y="573"/>
                <a:pt x="4761" y="612"/>
              </a:cubicBezTo>
              <a:lnTo>
                <a:pt x="4761" y="701"/>
              </a:lnTo>
              <a:lnTo>
                <a:pt x="4596" y="752"/>
              </a:lnTo>
              <a:cubicBezTo>
                <a:pt x="4563" y="793"/>
                <a:pt x="4531" y="836"/>
                <a:pt x="4498" y="877"/>
              </a:cubicBezTo>
              <a:cubicBezTo>
                <a:pt x="4448" y="926"/>
                <a:pt x="4399" y="974"/>
                <a:pt x="4349" y="1021"/>
              </a:cubicBezTo>
              <a:cubicBezTo>
                <a:pt x="4327" y="1065"/>
                <a:pt x="4305" y="1112"/>
                <a:pt x="4283" y="1158"/>
              </a:cubicBezTo>
              <a:cubicBezTo>
                <a:pt x="4261" y="1215"/>
                <a:pt x="4239" y="1276"/>
                <a:pt x="4217" y="1332"/>
              </a:cubicBezTo>
              <a:cubicBezTo>
                <a:pt x="4245" y="1344"/>
                <a:pt x="4272" y="1356"/>
                <a:pt x="4300" y="1370"/>
              </a:cubicBezTo>
              <a:cubicBezTo>
                <a:pt x="4316" y="1420"/>
                <a:pt x="4333" y="1472"/>
                <a:pt x="4349" y="1526"/>
              </a:cubicBezTo>
              <a:cubicBezTo>
                <a:pt x="4344" y="1592"/>
                <a:pt x="4338" y="1654"/>
                <a:pt x="4333" y="1720"/>
              </a:cubicBezTo>
              <a:cubicBezTo>
                <a:pt x="4355" y="1766"/>
                <a:pt x="4377" y="1814"/>
                <a:pt x="4399" y="1859"/>
              </a:cubicBezTo>
              <a:cubicBezTo>
                <a:pt x="4404" y="1894"/>
                <a:pt x="4410" y="1929"/>
                <a:pt x="4415" y="1963"/>
              </a:cubicBezTo>
              <a:cubicBezTo>
                <a:pt x="4443" y="2011"/>
                <a:pt x="4470" y="2059"/>
                <a:pt x="4498" y="2107"/>
              </a:cubicBezTo>
              <a:cubicBezTo>
                <a:pt x="4536" y="2119"/>
                <a:pt x="4575" y="2130"/>
                <a:pt x="4613" y="2142"/>
              </a:cubicBezTo>
              <a:cubicBezTo>
                <a:pt x="4651" y="2178"/>
                <a:pt x="4690" y="2210"/>
                <a:pt x="4728" y="2244"/>
              </a:cubicBezTo>
              <a:cubicBezTo>
                <a:pt x="4739" y="2233"/>
                <a:pt x="4750" y="2221"/>
                <a:pt x="4761" y="2210"/>
              </a:cubicBezTo>
              <a:cubicBezTo>
                <a:pt x="4799" y="2238"/>
                <a:pt x="4838" y="2266"/>
                <a:pt x="4876" y="2297"/>
              </a:cubicBezTo>
              <a:cubicBezTo>
                <a:pt x="4898" y="2343"/>
                <a:pt x="4920" y="2391"/>
                <a:pt x="4942" y="2438"/>
              </a:cubicBezTo>
              <a:lnTo>
                <a:pt x="4942" y="2509"/>
              </a:lnTo>
              <a:cubicBezTo>
                <a:pt x="4926" y="2538"/>
                <a:pt x="4909" y="2566"/>
                <a:pt x="4893" y="2594"/>
              </a:cubicBezTo>
              <a:lnTo>
                <a:pt x="4893" y="2771"/>
              </a:lnTo>
              <a:cubicBezTo>
                <a:pt x="4915" y="2785"/>
                <a:pt x="4937" y="2797"/>
                <a:pt x="4959" y="2808"/>
              </a:cubicBezTo>
              <a:lnTo>
                <a:pt x="4827" y="2859"/>
              </a:lnTo>
              <a:lnTo>
                <a:pt x="4745" y="2878"/>
              </a:lnTo>
              <a:cubicBezTo>
                <a:pt x="4761" y="2913"/>
                <a:pt x="4778" y="2947"/>
                <a:pt x="4794" y="2982"/>
              </a:cubicBezTo>
              <a:cubicBezTo>
                <a:pt x="4756" y="2988"/>
                <a:pt x="4717" y="2993"/>
                <a:pt x="4679" y="2999"/>
              </a:cubicBezTo>
              <a:lnTo>
                <a:pt x="4563" y="2999"/>
              </a:lnTo>
              <a:cubicBezTo>
                <a:pt x="4541" y="2993"/>
                <a:pt x="4520" y="2987"/>
                <a:pt x="4498" y="2982"/>
              </a:cubicBezTo>
              <a:cubicBezTo>
                <a:pt x="4487" y="3019"/>
                <a:pt x="4476" y="3051"/>
                <a:pt x="4465" y="3084"/>
              </a:cubicBezTo>
              <a:lnTo>
                <a:pt x="4333" y="3193"/>
              </a:lnTo>
              <a:lnTo>
                <a:pt x="4333" y="3419"/>
              </a:lnTo>
              <a:cubicBezTo>
                <a:pt x="4322" y="3487"/>
                <a:pt x="4311" y="3550"/>
                <a:pt x="4300" y="3614"/>
              </a:cubicBezTo>
              <a:cubicBezTo>
                <a:pt x="4272" y="3647"/>
                <a:pt x="4245" y="3682"/>
                <a:pt x="4217" y="3717"/>
              </a:cubicBezTo>
              <a:cubicBezTo>
                <a:pt x="4201" y="3704"/>
                <a:pt x="4184" y="3694"/>
                <a:pt x="4168" y="3682"/>
              </a:cubicBezTo>
              <a:cubicBezTo>
                <a:pt x="4157" y="3704"/>
                <a:pt x="4146" y="3730"/>
                <a:pt x="4135" y="3753"/>
              </a:cubicBezTo>
              <a:cubicBezTo>
                <a:pt x="4146" y="3783"/>
                <a:pt x="4157" y="3812"/>
                <a:pt x="4168" y="3840"/>
              </a:cubicBezTo>
              <a:cubicBezTo>
                <a:pt x="4146" y="3869"/>
                <a:pt x="4124" y="3899"/>
                <a:pt x="4102" y="3929"/>
              </a:cubicBezTo>
              <a:cubicBezTo>
                <a:pt x="4069" y="3953"/>
                <a:pt x="4036" y="3975"/>
                <a:pt x="4003" y="3998"/>
              </a:cubicBezTo>
              <a:lnTo>
                <a:pt x="3937" y="3998"/>
              </a:lnTo>
              <a:lnTo>
                <a:pt x="3839" y="3998"/>
              </a:lnTo>
              <a:lnTo>
                <a:pt x="3707" y="4105"/>
              </a:lnTo>
              <a:cubicBezTo>
                <a:pt x="3696" y="4069"/>
                <a:pt x="3685" y="4033"/>
                <a:pt x="3674" y="3998"/>
              </a:cubicBezTo>
              <a:cubicBezTo>
                <a:pt x="3652" y="4015"/>
                <a:pt x="3630" y="4033"/>
                <a:pt x="3608" y="4051"/>
              </a:cubicBezTo>
              <a:lnTo>
                <a:pt x="3608" y="4141"/>
              </a:lnTo>
              <a:cubicBezTo>
                <a:pt x="3591" y="4158"/>
                <a:pt x="3575" y="4175"/>
                <a:pt x="3558" y="4193"/>
              </a:cubicBezTo>
              <a:lnTo>
                <a:pt x="3558" y="4264"/>
              </a:lnTo>
              <a:cubicBezTo>
                <a:pt x="3520" y="4283"/>
                <a:pt x="3481" y="4299"/>
                <a:pt x="3443" y="4315"/>
              </a:cubicBezTo>
              <a:lnTo>
                <a:pt x="3311" y="4350"/>
              </a:lnTo>
              <a:cubicBezTo>
                <a:pt x="3306" y="4327"/>
                <a:pt x="3300" y="4305"/>
                <a:pt x="3295" y="4281"/>
              </a:cubicBezTo>
              <a:cubicBezTo>
                <a:pt x="3311" y="4250"/>
                <a:pt x="3328" y="4223"/>
                <a:pt x="3344" y="4193"/>
              </a:cubicBezTo>
              <a:cubicBezTo>
                <a:pt x="3333" y="4147"/>
                <a:pt x="3322" y="4099"/>
                <a:pt x="3311" y="4051"/>
              </a:cubicBezTo>
              <a:cubicBezTo>
                <a:pt x="3300" y="4094"/>
                <a:pt x="3289" y="4134"/>
                <a:pt x="3278" y="4174"/>
              </a:cubicBezTo>
              <a:cubicBezTo>
                <a:pt x="3240" y="4222"/>
                <a:pt x="3201" y="4267"/>
                <a:pt x="3163" y="4315"/>
              </a:cubicBezTo>
              <a:cubicBezTo>
                <a:pt x="3136" y="4304"/>
                <a:pt x="3108" y="4294"/>
                <a:pt x="3081" y="4281"/>
              </a:cubicBezTo>
              <a:cubicBezTo>
                <a:pt x="3092" y="4250"/>
                <a:pt x="3103" y="4223"/>
                <a:pt x="3114" y="4193"/>
              </a:cubicBezTo>
              <a:cubicBezTo>
                <a:pt x="3103" y="4174"/>
                <a:pt x="3092" y="4158"/>
                <a:pt x="3081" y="4141"/>
              </a:cubicBezTo>
              <a:cubicBezTo>
                <a:pt x="3048" y="4158"/>
                <a:pt x="3015" y="4174"/>
                <a:pt x="2982" y="4193"/>
              </a:cubicBezTo>
              <a:cubicBezTo>
                <a:pt x="2949" y="4168"/>
                <a:pt x="2916" y="4147"/>
                <a:pt x="2883" y="4122"/>
              </a:cubicBezTo>
              <a:cubicBezTo>
                <a:pt x="2889" y="4095"/>
                <a:pt x="2894" y="4061"/>
                <a:pt x="2900" y="4033"/>
              </a:cubicBezTo>
              <a:cubicBezTo>
                <a:pt x="2938" y="4009"/>
                <a:pt x="2977" y="3987"/>
                <a:pt x="3015" y="3964"/>
              </a:cubicBezTo>
              <a:lnTo>
                <a:pt x="3015" y="4051"/>
              </a:lnTo>
              <a:cubicBezTo>
                <a:pt x="3037" y="4033"/>
                <a:pt x="3059" y="4015"/>
                <a:pt x="3081" y="3998"/>
              </a:cubicBezTo>
              <a:cubicBezTo>
                <a:pt x="3103" y="3953"/>
                <a:pt x="3125" y="3906"/>
                <a:pt x="3147" y="3860"/>
              </a:cubicBezTo>
              <a:cubicBezTo>
                <a:pt x="3191" y="3825"/>
                <a:pt x="3234" y="3790"/>
                <a:pt x="3278" y="3753"/>
              </a:cubicBezTo>
              <a:cubicBezTo>
                <a:pt x="3262" y="3729"/>
                <a:pt x="3245" y="3706"/>
                <a:pt x="3229" y="3682"/>
              </a:cubicBezTo>
              <a:lnTo>
                <a:pt x="3163" y="3682"/>
              </a:lnTo>
              <a:lnTo>
                <a:pt x="3031" y="3698"/>
              </a:lnTo>
              <a:cubicBezTo>
                <a:pt x="3004" y="3717"/>
                <a:pt x="2976" y="3736"/>
                <a:pt x="2949" y="3753"/>
              </a:cubicBezTo>
              <a:cubicBezTo>
                <a:pt x="2916" y="3730"/>
                <a:pt x="2883" y="3704"/>
                <a:pt x="2850" y="3682"/>
              </a:cubicBezTo>
              <a:lnTo>
                <a:pt x="2718" y="3580"/>
              </a:lnTo>
              <a:lnTo>
                <a:pt x="2636" y="3580"/>
              </a:lnTo>
              <a:cubicBezTo>
                <a:pt x="2619" y="3544"/>
                <a:pt x="2603" y="3509"/>
                <a:pt x="2586" y="3473"/>
              </a:cubicBezTo>
              <a:cubicBezTo>
                <a:pt x="2553" y="3451"/>
                <a:pt x="2521" y="3425"/>
                <a:pt x="2488" y="3403"/>
              </a:cubicBezTo>
              <a:lnTo>
                <a:pt x="2356" y="3419"/>
              </a:lnTo>
              <a:lnTo>
                <a:pt x="2224" y="3403"/>
              </a:lnTo>
              <a:cubicBezTo>
                <a:pt x="2191" y="3379"/>
                <a:pt x="2158" y="3357"/>
                <a:pt x="2125" y="3332"/>
              </a:cubicBezTo>
              <a:cubicBezTo>
                <a:pt x="2098" y="3297"/>
                <a:pt x="2070" y="3263"/>
                <a:pt x="2043" y="3228"/>
              </a:cubicBezTo>
              <a:cubicBezTo>
                <a:pt x="2037" y="3263"/>
                <a:pt x="2032" y="3297"/>
                <a:pt x="2026" y="3332"/>
              </a:cubicBezTo>
              <a:lnTo>
                <a:pt x="1911" y="3263"/>
              </a:lnTo>
              <a:cubicBezTo>
                <a:pt x="1884" y="3238"/>
                <a:pt x="1856" y="3216"/>
                <a:pt x="1829" y="3193"/>
              </a:cubicBezTo>
              <a:lnTo>
                <a:pt x="1631" y="3121"/>
              </a:lnTo>
              <a:lnTo>
                <a:pt x="1516" y="3121"/>
              </a:lnTo>
              <a:cubicBezTo>
                <a:pt x="1488" y="3074"/>
                <a:pt x="1461" y="3028"/>
                <a:pt x="1433" y="2982"/>
              </a:cubicBezTo>
              <a:cubicBezTo>
                <a:pt x="1400" y="2936"/>
                <a:pt x="1367" y="2889"/>
                <a:pt x="1334" y="2843"/>
              </a:cubicBezTo>
              <a:cubicBezTo>
                <a:pt x="1290" y="2820"/>
                <a:pt x="1247" y="2795"/>
                <a:pt x="1203" y="2771"/>
              </a:cubicBezTo>
              <a:lnTo>
                <a:pt x="1071" y="2704"/>
              </a:lnTo>
              <a:cubicBezTo>
                <a:pt x="1049" y="2692"/>
                <a:pt x="1027" y="2678"/>
                <a:pt x="1005" y="2668"/>
              </a:cubicBezTo>
              <a:lnTo>
                <a:pt x="939" y="2791"/>
              </a:lnTo>
              <a:lnTo>
                <a:pt x="857" y="2791"/>
              </a:lnTo>
              <a:lnTo>
                <a:pt x="708" y="2791"/>
              </a:lnTo>
              <a:lnTo>
                <a:pt x="544" y="2878"/>
              </a:lnTo>
              <a:cubicBezTo>
                <a:pt x="522" y="2912"/>
                <a:pt x="500" y="2947"/>
                <a:pt x="478" y="2982"/>
              </a:cubicBezTo>
              <a:lnTo>
                <a:pt x="478" y="3069"/>
              </a:lnTo>
              <a:lnTo>
                <a:pt x="379" y="3084"/>
              </a:lnTo>
              <a:cubicBezTo>
                <a:pt x="368" y="3126"/>
                <a:pt x="357" y="3169"/>
                <a:pt x="346" y="3211"/>
              </a:cubicBezTo>
              <a:lnTo>
                <a:pt x="346" y="3297"/>
              </a:lnTo>
              <a:cubicBezTo>
                <a:pt x="319" y="3333"/>
                <a:pt x="291" y="3368"/>
                <a:pt x="264" y="3403"/>
              </a:cubicBezTo>
              <a:cubicBezTo>
                <a:pt x="225" y="3425"/>
                <a:pt x="187" y="3451"/>
                <a:pt x="148" y="3473"/>
              </a:cubicBezTo>
              <a:cubicBezTo>
                <a:pt x="143" y="3499"/>
                <a:pt x="137" y="3519"/>
                <a:pt x="132" y="3544"/>
              </a:cubicBezTo>
              <a:cubicBezTo>
                <a:pt x="170" y="3568"/>
                <a:pt x="209" y="3590"/>
                <a:pt x="247" y="3614"/>
              </a:cubicBezTo>
              <a:cubicBezTo>
                <a:pt x="236" y="3637"/>
                <a:pt x="225" y="3658"/>
                <a:pt x="214" y="3682"/>
              </a:cubicBezTo>
              <a:lnTo>
                <a:pt x="115" y="3682"/>
              </a:lnTo>
              <a:lnTo>
                <a:pt x="115" y="3840"/>
              </a:lnTo>
              <a:lnTo>
                <a:pt x="115" y="3998"/>
              </a:lnTo>
              <a:cubicBezTo>
                <a:pt x="99" y="4023"/>
                <a:pt x="82" y="4045"/>
                <a:pt x="66" y="4067"/>
              </a:cubicBezTo>
              <a:cubicBezTo>
                <a:pt x="82" y="4095"/>
                <a:pt x="99" y="4116"/>
                <a:pt x="115" y="4141"/>
              </a:cubicBezTo>
              <a:cubicBezTo>
                <a:pt x="77" y="4175"/>
                <a:pt x="38" y="4209"/>
                <a:pt x="0" y="4245"/>
              </a:cubicBezTo>
              <a:cubicBezTo>
                <a:pt x="16" y="4258"/>
                <a:pt x="33" y="4268"/>
                <a:pt x="49" y="4281"/>
              </a:cubicBezTo>
              <a:lnTo>
                <a:pt x="49" y="4454"/>
              </a:lnTo>
              <a:cubicBezTo>
                <a:pt x="55" y="4485"/>
                <a:pt x="60" y="4514"/>
                <a:pt x="66" y="4541"/>
              </a:cubicBezTo>
              <a:cubicBezTo>
                <a:pt x="71" y="4590"/>
                <a:pt x="77" y="4638"/>
                <a:pt x="82" y="4684"/>
              </a:cubicBezTo>
              <a:cubicBezTo>
                <a:pt x="115" y="4724"/>
                <a:pt x="148" y="4765"/>
                <a:pt x="181" y="4805"/>
              </a:cubicBezTo>
              <a:lnTo>
                <a:pt x="313" y="4911"/>
              </a:lnTo>
              <a:cubicBezTo>
                <a:pt x="335" y="4951"/>
                <a:pt x="357" y="4992"/>
                <a:pt x="379" y="5034"/>
              </a:cubicBezTo>
              <a:cubicBezTo>
                <a:pt x="384" y="5101"/>
                <a:pt x="390" y="5165"/>
                <a:pt x="395" y="5229"/>
              </a:cubicBezTo>
              <a:cubicBezTo>
                <a:pt x="390" y="5279"/>
                <a:pt x="384" y="5331"/>
                <a:pt x="379" y="5384"/>
              </a:cubicBezTo>
              <a:lnTo>
                <a:pt x="379" y="5543"/>
              </a:lnTo>
              <a:cubicBezTo>
                <a:pt x="390" y="5606"/>
                <a:pt x="401" y="5674"/>
                <a:pt x="412" y="5738"/>
              </a:cubicBezTo>
              <a:cubicBezTo>
                <a:pt x="423" y="5779"/>
                <a:pt x="434" y="5818"/>
                <a:pt x="445" y="5858"/>
              </a:cubicBezTo>
              <a:cubicBezTo>
                <a:pt x="434" y="5887"/>
                <a:pt x="423" y="5917"/>
                <a:pt x="412" y="5947"/>
              </a:cubicBezTo>
              <a:lnTo>
                <a:pt x="527" y="5963"/>
              </a:lnTo>
              <a:lnTo>
                <a:pt x="527" y="6298"/>
              </a:lnTo>
              <a:cubicBezTo>
                <a:pt x="505" y="6366"/>
                <a:pt x="483" y="6438"/>
                <a:pt x="461" y="6510"/>
              </a:cubicBezTo>
              <a:lnTo>
                <a:pt x="593" y="6647"/>
              </a:lnTo>
              <a:cubicBezTo>
                <a:pt x="588" y="6719"/>
                <a:pt x="582" y="6787"/>
                <a:pt x="577" y="6859"/>
              </a:cubicBezTo>
              <a:lnTo>
                <a:pt x="577" y="7122"/>
              </a:lnTo>
              <a:cubicBezTo>
                <a:pt x="582" y="7193"/>
                <a:pt x="588" y="7261"/>
                <a:pt x="593" y="7331"/>
              </a:cubicBezTo>
              <a:cubicBezTo>
                <a:pt x="610" y="7368"/>
                <a:pt x="626" y="7404"/>
                <a:pt x="643" y="7436"/>
              </a:cubicBezTo>
              <a:lnTo>
                <a:pt x="643" y="7755"/>
              </a:lnTo>
              <a:cubicBezTo>
                <a:pt x="626" y="7806"/>
                <a:pt x="610" y="7857"/>
                <a:pt x="593" y="7911"/>
              </a:cubicBezTo>
              <a:cubicBezTo>
                <a:pt x="642" y="7999"/>
                <a:pt x="692" y="8085"/>
                <a:pt x="741" y="8174"/>
              </a:cubicBezTo>
              <a:cubicBezTo>
                <a:pt x="802" y="8266"/>
                <a:pt x="862" y="8362"/>
                <a:pt x="923" y="8454"/>
              </a:cubicBezTo>
              <a:cubicBezTo>
                <a:pt x="945" y="8513"/>
                <a:pt x="966" y="8570"/>
                <a:pt x="988" y="8629"/>
              </a:cubicBezTo>
              <a:cubicBezTo>
                <a:pt x="994" y="8690"/>
                <a:pt x="999" y="8746"/>
                <a:pt x="1005" y="8805"/>
              </a:cubicBezTo>
              <a:cubicBezTo>
                <a:pt x="1038" y="8865"/>
                <a:pt x="1071" y="8922"/>
                <a:pt x="1104" y="8981"/>
              </a:cubicBezTo>
              <a:lnTo>
                <a:pt x="1334" y="9227"/>
              </a:lnTo>
              <a:cubicBezTo>
                <a:pt x="1395" y="9285"/>
                <a:pt x="1455" y="9344"/>
                <a:pt x="1516" y="9404"/>
              </a:cubicBezTo>
              <a:cubicBezTo>
                <a:pt x="1538" y="9517"/>
                <a:pt x="1560" y="9635"/>
                <a:pt x="1582" y="9753"/>
              </a:cubicBezTo>
              <a:cubicBezTo>
                <a:pt x="1587" y="9799"/>
                <a:pt x="1593" y="9845"/>
                <a:pt x="1598" y="9894"/>
              </a:cubicBezTo>
              <a:cubicBezTo>
                <a:pt x="1620" y="9905"/>
                <a:pt x="1642" y="9919"/>
                <a:pt x="1664" y="9931"/>
              </a:cubicBezTo>
              <a:lnTo>
                <a:pt x="1911" y="9876"/>
              </a:lnTo>
              <a:lnTo>
                <a:pt x="2059" y="9856"/>
              </a:lnTo>
              <a:cubicBezTo>
                <a:pt x="2092" y="9821"/>
                <a:pt x="2125" y="9787"/>
                <a:pt x="2158" y="9753"/>
              </a:cubicBezTo>
              <a:cubicBezTo>
                <a:pt x="2180" y="9722"/>
                <a:pt x="2202" y="9693"/>
                <a:pt x="2224" y="9666"/>
              </a:cubicBezTo>
              <a:cubicBezTo>
                <a:pt x="2257" y="9660"/>
                <a:pt x="2290" y="9653"/>
                <a:pt x="2323" y="9648"/>
              </a:cubicBezTo>
              <a:cubicBezTo>
                <a:pt x="2345" y="9672"/>
                <a:pt x="2367" y="9694"/>
                <a:pt x="2389" y="9717"/>
              </a:cubicBezTo>
              <a:lnTo>
                <a:pt x="2521" y="9544"/>
              </a:lnTo>
              <a:cubicBezTo>
                <a:pt x="2554" y="9561"/>
                <a:pt x="2586" y="9579"/>
                <a:pt x="2619" y="9595"/>
              </a:cubicBezTo>
              <a:cubicBezTo>
                <a:pt x="2647" y="9579"/>
                <a:pt x="2674" y="9561"/>
                <a:pt x="2702" y="9544"/>
              </a:cubicBezTo>
              <a:cubicBezTo>
                <a:pt x="2740" y="9562"/>
                <a:pt x="2779" y="9578"/>
                <a:pt x="2817" y="9595"/>
              </a:cubicBezTo>
              <a:cubicBezTo>
                <a:pt x="2850" y="9566"/>
                <a:pt x="2883" y="9539"/>
                <a:pt x="2916" y="9507"/>
              </a:cubicBezTo>
              <a:lnTo>
                <a:pt x="3015" y="9507"/>
              </a:lnTo>
              <a:lnTo>
                <a:pt x="3015" y="9368"/>
              </a:lnTo>
              <a:cubicBezTo>
                <a:pt x="3026" y="9322"/>
                <a:pt x="3037" y="9274"/>
                <a:pt x="3048" y="9227"/>
              </a:cubicBezTo>
              <a:lnTo>
                <a:pt x="3245" y="9086"/>
              </a:lnTo>
              <a:cubicBezTo>
                <a:pt x="3306" y="9023"/>
                <a:pt x="3366" y="8956"/>
                <a:pt x="3427" y="8892"/>
              </a:cubicBezTo>
              <a:cubicBezTo>
                <a:pt x="3487" y="8828"/>
                <a:pt x="3548" y="8764"/>
                <a:pt x="3608" y="8701"/>
              </a:cubicBezTo>
              <a:cubicBezTo>
                <a:pt x="3641" y="8672"/>
                <a:pt x="3674" y="8642"/>
                <a:pt x="3707" y="8613"/>
              </a:cubicBezTo>
              <a:close/>
            </a:path>
          </a:pathLst>
        </a:custGeom>
        <a:solidFill>
          <a:srgbClr val="77933C"/>
        </a:solidFill>
        <a:ln w="3175" cap="flat" cmpd="sng" algn="ctr">
          <a:solidFill>
            <a:schemeClr val="accent1"/>
          </a:solidFill>
          <a:prstDash val="solid"/>
          <a:round/>
          <a:headEnd type="none"/>
          <a:tailEnd type="none"/>
        </a:ln>
      </xdr:spPr>
    </xdr:sp>
    <xdr:clientData/>
  </xdr:twoCellAnchor>
  <xdr:oneCellAnchor>
    <xdr:from>
      <xdr:col>5</xdr:col>
      <xdr:colOff>447675</xdr:colOff>
      <xdr:row>41</xdr:row>
      <xdr:rowOff>66675</xdr:rowOff>
    </xdr:from>
    <xdr:ext cx="180975" cy="266700"/>
    <xdr:sp macro="" textlink="">
      <xdr:nvSpPr>
        <xdr:cNvPr id="135" name="ZoneTexte 134"/>
        <xdr:cNvSpPr txBox="1"/>
      </xdr:nvSpPr>
      <xdr:spPr>
        <a:xfrm>
          <a:off x="4257675" y="788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#233;sultats%20Elections%202011%20d&#233;taill&#233;s%20par%20d&#233;partement%20-%20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s départements"/>
      <sheetName val="LES REGIONS"/>
      <sheetName val="01 Ain"/>
      <sheetName val="02 Aisne"/>
      <sheetName val="03 Allier"/>
      <sheetName val="04 Alpes de Haute Provence"/>
      <sheetName val="05 Hautes Alpes"/>
      <sheetName val="06 Alpes Maritimes"/>
      <sheetName val="07 Ardèche"/>
      <sheetName val="08 Ardennes"/>
      <sheetName val="09 Ariège"/>
      <sheetName val="10 Aube"/>
      <sheetName val="11 Aude"/>
      <sheetName val="12 Aveyron"/>
      <sheetName val="13 Bouches de Rhone"/>
      <sheetName val="14 Calvados"/>
      <sheetName val="15 Cantal"/>
      <sheetName val="16 Charente"/>
      <sheetName val="17 Charente Maritime"/>
      <sheetName val="18 Cher"/>
      <sheetName val="19 Corrèze"/>
      <sheetName val="2A Corse du Sud"/>
      <sheetName val="2B Haute Corse"/>
      <sheetName val="21 Cote d'Or"/>
      <sheetName val="22 Côtes d'Armor"/>
      <sheetName val="23 Creuse"/>
      <sheetName val="24 Dordogne"/>
      <sheetName val="25 Doubs"/>
      <sheetName val="26 Drôme"/>
      <sheetName val="27 Eure"/>
      <sheetName val="28 Eure et Loir"/>
      <sheetName val="29 Finistère"/>
      <sheetName val="30 Gard"/>
      <sheetName val="31 Haute Garonne"/>
      <sheetName val="32 Gers"/>
      <sheetName val="33 Gironde"/>
      <sheetName val="34 Hérault"/>
      <sheetName val="35 Ille et Vilaine"/>
      <sheetName val="36 Indre"/>
      <sheetName val="37 Indre et Loire"/>
      <sheetName val="38 Isère"/>
      <sheetName val="39 Jura"/>
      <sheetName val="40 Landes"/>
      <sheetName val="41 Loir et Cher"/>
      <sheetName val="42 Loire"/>
      <sheetName val="43 Haute Loire"/>
      <sheetName val="44 Loire Atlantique"/>
      <sheetName val="45 Loiret"/>
      <sheetName val="46 Lot"/>
      <sheetName val="47 Lot et Garonne"/>
      <sheetName val="48 Lozère"/>
      <sheetName val="49 Maine et Loire"/>
      <sheetName val="50 Manche"/>
      <sheetName val="51 Marne"/>
      <sheetName val="52 Haute Marne"/>
      <sheetName val="53 Mayenne"/>
      <sheetName val="54 Meurthe et Moselle"/>
      <sheetName val="55 Meuse"/>
      <sheetName val="56 Morbihan"/>
      <sheetName val="57 Moselle"/>
      <sheetName val="58 Nièvre"/>
      <sheetName val="59 Nord"/>
      <sheetName val="60 Oise"/>
      <sheetName val="61 Orne"/>
      <sheetName val="62 Pas de Calais"/>
      <sheetName val="63 Puy de Dôme"/>
      <sheetName val="64 Pyrénées Atlantiques"/>
      <sheetName val="65 Hautes Pyrénées"/>
      <sheetName val="66 Pyrénées Orientales"/>
      <sheetName val="67 Bas Rhin"/>
      <sheetName val="68 Haut Rhin"/>
      <sheetName val="69 Rhône"/>
      <sheetName val="70 Haute Saône"/>
      <sheetName val="71 Saône et Loire"/>
      <sheetName val="72 Sarthe"/>
      <sheetName val="73 Savoie"/>
      <sheetName val="74 Haute Savoie"/>
      <sheetName val="75 Paris"/>
      <sheetName val="76 Seine Maritime"/>
      <sheetName val="77 Seine et Marne"/>
      <sheetName val="78 Yvelines"/>
      <sheetName val="79 deux Sèvres"/>
      <sheetName val="80 Somme"/>
      <sheetName val="81 Tarn"/>
      <sheetName val="82 Tarn et Garonne"/>
      <sheetName val="83 Var"/>
      <sheetName val="84 Vaucluse"/>
      <sheetName val="85 Vendée"/>
      <sheetName val="86 Vienne"/>
      <sheetName val="87 Haute Vienne"/>
      <sheetName val="88 Vosges"/>
      <sheetName val="89 Yonne"/>
      <sheetName val="90 Territoire de Belfort"/>
      <sheetName val="91 Essonne"/>
      <sheetName val="92 Hauts de Seine"/>
      <sheetName val="93 Seine Saint Denis"/>
      <sheetName val="94 Val de Marne"/>
      <sheetName val="95 Val d'Oise"/>
      <sheetName val="971 Guadeloupe"/>
      <sheetName val="972 Martinique"/>
      <sheetName val="973 Guyane"/>
      <sheetName val="974 La Réunion"/>
      <sheetName val="975 St pierre et Miquelon"/>
      <sheetName val="976 Mayotte"/>
      <sheetName val="986 Wallis et Futuna"/>
      <sheetName val="987 Polynésie Française"/>
      <sheetName val="988 Nouvelle Calédonie"/>
    </sheetNames>
    <sheetDataSet>
      <sheetData sheetId="0"/>
      <sheetData sheetId="1"/>
      <sheetData sheetId="2">
        <row r="25">
          <cell r="G25">
            <v>5163</v>
          </cell>
          <cell r="H25">
            <v>467</v>
          </cell>
          <cell r="I25">
            <v>84.4</v>
          </cell>
          <cell r="J25">
            <v>125.5</v>
          </cell>
          <cell r="K25">
            <v>600</v>
          </cell>
          <cell r="L25">
            <v>934</v>
          </cell>
          <cell r="M25">
            <v>1413</v>
          </cell>
          <cell r="N25">
            <v>459</v>
          </cell>
          <cell r="O25">
            <v>966.1</v>
          </cell>
          <cell r="P25">
            <v>114</v>
          </cell>
        </row>
      </sheetData>
      <sheetData sheetId="3">
        <row r="26">
          <cell r="G26">
            <v>5621</v>
          </cell>
          <cell r="H26">
            <v>409</v>
          </cell>
          <cell r="I26">
            <v>54</v>
          </cell>
          <cell r="J26">
            <v>173.5</v>
          </cell>
          <cell r="K26">
            <v>601</v>
          </cell>
          <cell r="L26">
            <v>1301</v>
          </cell>
          <cell r="M26">
            <v>1648</v>
          </cell>
          <cell r="N26">
            <v>415</v>
          </cell>
          <cell r="O26">
            <v>886.5</v>
          </cell>
          <cell r="P26">
            <v>133</v>
          </cell>
        </row>
      </sheetData>
      <sheetData sheetId="4">
        <row r="26">
          <cell r="G26">
            <v>3933</v>
          </cell>
          <cell r="H26">
            <v>342</v>
          </cell>
          <cell r="I26">
            <v>15</v>
          </cell>
          <cell r="J26">
            <v>170.5</v>
          </cell>
          <cell r="K26">
            <v>647</v>
          </cell>
          <cell r="L26">
            <v>957</v>
          </cell>
          <cell r="M26">
            <v>689.5</v>
          </cell>
          <cell r="N26">
            <v>307.5</v>
          </cell>
          <cell r="O26">
            <v>689.5</v>
          </cell>
          <cell r="P26">
            <v>115</v>
          </cell>
        </row>
      </sheetData>
      <sheetData sheetId="5">
        <row r="26">
          <cell r="G26">
            <v>2298</v>
          </cell>
          <cell r="H26">
            <v>134</v>
          </cell>
          <cell r="I26">
            <v>35.5</v>
          </cell>
          <cell r="J26">
            <v>55</v>
          </cell>
          <cell r="K26">
            <v>404</v>
          </cell>
          <cell r="L26">
            <v>398</v>
          </cell>
          <cell r="M26">
            <v>641</v>
          </cell>
          <cell r="N26">
            <v>198</v>
          </cell>
          <cell r="O26">
            <v>355.5</v>
          </cell>
          <cell r="P26">
            <v>77</v>
          </cell>
        </row>
      </sheetData>
      <sheetData sheetId="6">
        <row r="26">
          <cell r="G26">
            <v>1982</v>
          </cell>
          <cell r="H26">
            <v>336</v>
          </cell>
          <cell r="I26">
            <v>11</v>
          </cell>
          <cell r="J26">
            <v>98</v>
          </cell>
          <cell r="K26">
            <v>235</v>
          </cell>
          <cell r="L26">
            <v>251</v>
          </cell>
          <cell r="M26">
            <v>611</v>
          </cell>
          <cell r="N26">
            <v>211</v>
          </cell>
          <cell r="O26">
            <v>172</v>
          </cell>
          <cell r="P26">
            <v>57</v>
          </cell>
        </row>
      </sheetData>
      <sheetData sheetId="7">
        <row r="33">
          <cell r="G33">
            <v>12847</v>
          </cell>
          <cell r="H33">
            <v>1090</v>
          </cell>
          <cell r="I33">
            <v>181.2</v>
          </cell>
          <cell r="J33">
            <v>749.5</v>
          </cell>
          <cell r="K33">
            <v>2019</v>
          </cell>
          <cell r="L33">
            <v>2165</v>
          </cell>
          <cell r="M33">
            <v>3503</v>
          </cell>
          <cell r="N33">
            <v>579</v>
          </cell>
          <cell r="O33">
            <v>1928.3</v>
          </cell>
          <cell r="P33">
            <v>631</v>
          </cell>
        </row>
      </sheetData>
      <sheetData sheetId="8">
        <row r="18">
          <cell r="G18">
            <v>2657</v>
          </cell>
          <cell r="H18">
            <v>216</v>
          </cell>
          <cell r="I18">
            <v>3</v>
          </cell>
          <cell r="J18">
            <v>53</v>
          </cell>
          <cell r="K18">
            <v>382</v>
          </cell>
          <cell r="L18">
            <v>437</v>
          </cell>
          <cell r="M18">
            <v>929</v>
          </cell>
          <cell r="N18">
            <v>312</v>
          </cell>
          <cell r="O18">
            <v>282</v>
          </cell>
          <cell r="P18">
            <v>43</v>
          </cell>
        </row>
      </sheetData>
      <sheetData sheetId="9">
        <row r="21">
          <cell r="G21">
            <v>2993</v>
          </cell>
          <cell r="H21">
            <v>394</v>
          </cell>
          <cell r="I21">
            <v>12</v>
          </cell>
          <cell r="J21">
            <v>99</v>
          </cell>
          <cell r="K21">
            <v>351</v>
          </cell>
          <cell r="L21">
            <v>607</v>
          </cell>
          <cell r="M21">
            <v>785</v>
          </cell>
          <cell r="N21">
            <v>137</v>
          </cell>
          <cell r="O21">
            <v>562</v>
          </cell>
          <cell r="P21">
            <v>46</v>
          </cell>
        </row>
      </sheetData>
      <sheetData sheetId="10">
        <row r="18">
          <cell r="G18">
            <v>1938</v>
          </cell>
          <cell r="H18">
            <v>72</v>
          </cell>
          <cell r="I18">
            <v>1</v>
          </cell>
          <cell r="J18">
            <v>44</v>
          </cell>
          <cell r="K18">
            <v>267</v>
          </cell>
          <cell r="L18">
            <v>277</v>
          </cell>
          <cell r="M18">
            <v>514</v>
          </cell>
          <cell r="N18">
            <v>185</v>
          </cell>
          <cell r="O18">
            <v>548</v>
          </cell>
          <cell r="P18">
            <v>30</v>
          </cell>
        </row>
      </sheetData>
      <sheetData sheetId="11">
        <row r="24">
          <cell r="G24">
            <v>3348</v>
          </cell>
          <cell r="H24">
            <v>437</v>
          </cell>
          <cell r="I24">
            <v>28.4</v>
          </cell>
          <cell r="J24">
            <v>149.5</v>
          </cell>
          <cell r="K24">
            <v>312</v>
          </cell>
          <cell r="L24">
            <v>622</v>
          </cell>
          <cell r="M24">
            <v>709</v>
          </cell>
          <cell r="N24">
            <v>106</v>
          </cell>
          <cell r="O24">
            <v>918.1</v>
          </cell>
          <cell r="P24">
            <v>66</v>
          </cell>
        </row>
      </sheetData>
      <sheetData sheetId="12">
        <row r="23">
          <cell r="G23">
            <v>3733</v>
          </cell>
          <cell r="H23">
            <v>221</v>
          </cell>
          <cell r="I23">
            <v>6</v>
          </cell>
          <cell r="J23">
            <v>194</v>
          </cell>
          <cell r="K23">
            <v>294</v>
          </cell>
          <cell r="L23">
            <v>699</v>
          </cell>
          <cell r="M23">
            <v>988</v>
          </cell>
          <cell r="N23">
            <v>338</v>
          </cell>
          <cell r="O23">
            <v>856</v>
          </cell>
          <cell r="P23">
            <v>137</v>
          </cell>
        </row>
      </sheetData>
      <sheetData sheetId="13">
        <row r="21">
          <cell r="G21">
            <v>2667</v>
          </cell>
          <cell r="H21">
            <v>201</v>
          </cell>
          <cell r="I21">
            <v>28</v>
          </cell>
          <cell r="J21">
            <v>75.5</v>
          </cell>
          <cell r="K21">
            <v>300</v>
          </cell>
          <cell r="L21">
            <v>473</v>
          </cell>
          <cell r="M21">
            <v>662</v>
          </cell>
          <cell r="N21">
            <v>284</v>
          </cell>
          <cell r="O21">
            <v>594.5</v>
          </cell>
          <cell r="P21">
            <v>49</v>
          </cell>
        </row>
      </sheetData>
      <sheetData sheetId="14">
        <row r="77">
          <cell r="G77">
            <v>41676</v>
          </cell>
          <cell r="H77">
            <v>2879</v>
          </cell>
          <cell r="I77">
            <v>326.53</v>
          </cell>
          <cell r="J77">
            <v>5176</v>
          </cell>
          <cell r="K77">
            <v>5825</v>
          </cell>
          <cell r="L77">
            <v>10800</v>
          </cell>
          <cell r="M77">
            <v>6418</v>
          </cell>
          <cell r="N77">
            <v>2310</v>
          </cell>
          <cell r="O77">
            <v>5539.8</v>
          </cell>
          <cell r="P77">
            <v>2401.67</v>
          </cell>
        </row>
      </sheetData>
      <sheetData sheetId="15">
        <row r="37">
          <cell r="G37">
            <v>9311.999999999998</v>
          </cell>
          <cell r="H37">
            <v>1177</v>
          </cell>
          <cell r="I37">
            <v>24</v>
          </cell>
          <cell r="J37">
            <v>400</v>
          </cell>
          <cell r="K37">
            <v>1108.8999999999996</v>
          </cell>
          <cell r="L37">
            <v>1163</v>
          </cell>
          <cell r="M37">
            <v>2641.7999999999993</v>
          </cell>
          <cell r="N37">
            <v>1148</v>
          </cell>
          <cell r="O37">
            <v>1277.2999999999993</v>
          </cell>
          <cell r="P37">
            <v>372</v>
          </cell>
        </row>
      </sheetData>
      <sheetData sheetId="16">
        <row r="20">
          <cell r="G20">
            <v>1856</v>
          </cell>
          <cell r="H20">
            <v>87</v>
          </cell>
          <cell r="I20">
            <v>5</v>
          </cell>
          <cell r="J20">
            <v>45</v>
          </cell>
          <cell r="K20">
            <v>295</v>
          </cell>
          <cell r="L20">
            <v>443</v>
          </cell>
          <cell r="M20">
            <v>453</v>
          </cell>
          <cell r="N20">
            <v>171</v>
          </cell>
          <cell r="O20">
            <v>318</v>
          </cell>
          <cell r="P20">
            <v>39</v>
          </cell>
        </row>
      </sheetData>
      <sheetData sheetId="17">
        <row r="21">
          <cell r="G21">
            <v>3579</v>
          </cell>
          <cell r="H21">
            <v>298</v>
          </cell>
          <cell r="I21">
            <v>30</v>
          </cell>
          <cell r="J21">
            <v>129</v>
          </cell>
          <cell r="K21">
            <v>319</v>
          </cell>
          <cell r="L21">
            <v>573</v>
          </cell>
          <cell r="M21">
            <v>993</v>
          </cell>
          <cell r="N21">
            <v>428</v>
          </cell>
          <cell r="O21">
            <v>704</v>
          </cell>
          <cell r="P21">
            <v>105</v>
          </cell>
        </row>
      </sheetData>
      <sheetData sheetId="18">
        <row r="31">
          <cell r="G31">
            <v>6657</v>
          </cell>
          <cell r="H31">
            <v>887</v>
          </cell>
          <cell r="I31">
            <v>66</v>
          </cell>
          <cell r="J31">
            <v>215.5</v>
          </cell>
          <cell r="K31">
            <v>564</v>
          </cell>
          <cell r="L31">
            <v>1182</v>
          </cell>
          <cell r="M31">
            <v>1619</v>
          </cell>
          <cell r="N31">
            <v>520</v>
          </cell>
          <cell r="O31">
            <v>1407.5</v>
          </cell>
          <cell r="P31">
            <v>196</v>
          </cell>
        </row>
      </sheetData>
      <sheetData sheetId="19">
        <row r="27">
          <cell r="G27">
            <v>4222</v>
          </cell>
          <cell r="H27">
            <v>446</v>
          </cell>
          <cell r="I27">
            <v>53.6</v>
          </cell>
          <cell r="J27">
            <v>190.5</v>
          </cell>
          <cell r="K27">
            <v>619</v>
          </cell>
          <cell r="L27">
            <v>561</v>
          </cell>
          <cell r="M27">
            <v>795</v>
          </cell>
          <cell r="N27">
            <v>326</v>
          </cell>
          <cell r="O27">
            <v>968.9</v>
          </cell>
          <cell r="P27">
            <v>262</v>
          </cell>
        </row>
      </sheetData>
      <sheetData sheetId="20">
        <row r="25">
          <cell r="G25">
            <v>3213</v>
          </cell>
          <cell r="H25">
            <v>322</v>
          </cell>
          <cell r="I25">
            <v>23</v>
          </cell>
          <cell r="J25">
            <v>119.5</v>
          </cell>
          <cell r="K25">
            <v>339</v>
          </cell>
          <cell r="L25">
            <v>550</v>
          </cell>
          <cell r="M25">
            <v>848</v>
          </cell>
          <cell r="N25">
            <v>283</v>
          </cell>
          <cell r="O25">
            <v>611.5</v>
          </cell>
          <cell r="P25">
            <v>117</v>
          </cell>
        </row>
      </sheetData>
      <sheetData sheetId="21">
        <row r="37">
          <cell r="G37">
            <v>3645</v>
          </cell>
          <cell r="H37">
            <v>338</v>
          </cell>
          <cell r="I37">
            <v>13</v>
          </cell>
          <cell r="J37">
            <v>173</v>
          </cell>
          <cell r="K37">
            <v>408.5</v>
          </cell>
          <cell r="L37">
            <v>635</v>
          </cell>
          <cell r="M37">
            <v>668.5</v>
          </cell>
          <cell r="N37">
            <v>102</v>
          </cell>
          <cell r="O37">
            <v>517</v>
          </cell>
          <cell r="P37">
            <v>790</v>
          </cell>
        </row>
      </sheetData>
      <sheetData sheetId="22">
        <row r="27">
          <cell r="G27">
            <v>2769</v>
          </cell>
          <cell r="H27">
            <v>223</v>
          </cell>
          <cell r="I27">
            <v>4</v>
          </cell>
          <cell r="J27">
            <v>117.5</v>
          </cell>
          <cell r="K27">
            <v>263</v>
          </cell>
          <cell r="L27">
            <v>516</v>
          </cell>
          <cell r="M27">
            <v>681</v>
          </cell>
          <cell r="N27">
            <v>92</v>
          </cell>
          <cell r="O27">
            <v>299.5</v>
          </cell>
          <cell r="P27">
            <v>573</v>
          </cell>
        </row>
      </sheetData>
      <sheetData sheetId="23">
        <row r="47">
          <cell r="G47">
            <v>10509</v>
          </cell>
          <cell r="H47">
            <v>1305</v>
          </cell>
          <cell r="I47">
            <v>165.43</v>
          </cell>
          <cell r="J47">
            <v>766</v>
          </cell>
          <cell r="K47">
            <v>1409</v>
          </cell>
          <cell r="L47">
            <v>2019</v>
          </cell>
          <cell r="M47">
            <v>1906</v>
          </cell>
          <cell r="N47">
            <v>886</v>
          </cell>
          <cell r="O47">
            <v>1800.9</v>
          </cell>
          <cell r="P47">
            <v>251.67</v>
          </cell>
        </row>
      </sheetData>
      <sheetData sheetId="24">
        <row r="25">
          <cell r="G25">
            <v>5391</v>
          </cell>
          <cell r="H25">
            <v>754</v>
          </cell>
          <cell r="I25">
            <v>17</v>
          </cell>
          <cell r="J25">
            <v>110.5</v>
          </cell>
          <cell r="K25">
            <v>814</v>
          </cell>
          <cell r="L25">
            <v>1121</v>
          </cell>
          <cell r="M25">
            <v>1315</v>
          </cell>
          <cell r="N25">
            <v>602</v>
          </cell>
          <cell r="O25">
            <v>552.5</v>
          </cell>
          <cell r="P25">
            <v>105</v>
          </cell>
        </row>
      </sheetData>
      <sheetData sheetId="25">
        <row r="21">
          <cell r="G21">
            <v>1723</v>
          </cell>
          <cell r="H21">
            <v>87</v>
          </cell>
          <cell r="I21">
            <v>26</v>
          </cell>
          <cell r="J21">
            <v>51</v>
          </cell>
          <cell r="K21">
            <v>285</v>
          </cell>
          <cell r="L21">
            <v>254</v>
          </cell>
          <cell r="M21">
            <v>641</v>
          </cell>
          <cell r="N21">
            <v>108</v>
          </cell>
          <cell r="O21">
            <v>235</v>
          </cell>
          <cell r="P21">
            <v>36</v>
          </cell>
        </row>
      </sheetData>
      <sheetData sheetId="26">
        <row r="21">
          <cell r="G21">
            <v>4000</v>
          </cell>
          <cell r="H21">
            <v>393</v>
          </cell>
          <cell r="I21">
            <v>11</v>
          </cell>
          <cell r="J21">
            <v>194.5</v>
          </cell>
          <cell r="K21">
            <v>488</v>
          </cell>
          <cell r="L21">
            <v>596</v>
          </cell>
          <cell r="M21">
            <v>1164</v>
          </cell>
          <cell r="N21">
            <v>267</v>
          </cell>
          <cell r="O21">
            <v>793.5</v>
          </cell>
          <cell r="P21">
            <v>93</v>
          </cell>
        </row>
      </sheetData>
      <sheetData sheetId="27">
        <row r="40">
          <cell r="G40">
            <v>8843</v>
          </cell>
          <cell r="H40">
            <v>1379</v>
          </cell>
          <cell r="I40">
            <v>90.53</v>
          </cell>
          <cell r="J40">
            <v>318</v>
          </cell>
          <cell r="K40">
            <v>1100</v>
          </cell>
          <cell r="L40">
            <v>1271</v>
          </cell>
          <cell r="M40">
            <v>1997</v>
          </cell>
          <cell r="N40">
            <v>916</v>
          </cell>
          <cell r="O40">
            <v>1561.8</v>
          </cell>
          <cell r="P40">
            <v>201.67</v>
          </cell>
        </row>
      </sheetData>
      <sheetData sheetId="28">
        <row r="22">
          <cell r="G22">
            <v>4681</v>
          </cell>
          <cell r="H22">
            <v>761</v>
          </cell>
          <cell r="I22">
            <v>70.3</v>
          </cell>
          <cell r="J22">
            <v>217</v>
          </cell>
          <cell r="K22">
            <v>396</v>
          </cell>
          <cell r="L22">
            <v>604</v>
          </cell>
          <cell r="M22">
            <v>1754</v>
          </cell>
          <cell r="N22">
            <v>344</v>
          </cell>
          <cell r="O22">
            <v>452.7</v>
          </cell>
          <cell r="P22">
            <v>84</v>
          </cell>
        </row>
      </sheetData>
      <sheetData sheetId="29">
        <row r="23">
          <cell r="G23">
            <v>5563</v>
          </cell>
          <cell r="H23">
            <v>427</v>
          </cell>
          <cell r="I23">
            <v>22</v>
          </cell>
          <cell r="J23">
            <v>151.5</v>
          </cell>
          <cell r="K23">
            <v>611</v>
          </cell>
          <cell r="L23">
            <v>1609</v>
          </cell>
          <cell r="M23">
            <v>1232</v>
          </cell>
          <cell r="N23">
            <v>452</v>
          </cell>
          <cell r="O23">
            <v>953.5</v>
          </cell>
          <cell r="P23">
            <v>105</v>
          </cell>
        </row>
      </sheetData>
      <sheetData sheetId="30">
        <row r="20">
          <cell r="G20">
            <v>3803</v>
          </cell>
          <cell r="H20">
            <v>418</v>
          </cell>
          <cell r="I20">
            <v>12</v>
          </cell>
          <cell r="J20">
            <v>85.5</v>
          </cell>
          <cell r="K20">
            <v>285</v>
          </cell>
          <cell r="L20">
            <v>580</v>
          </cell>
          <cell r="M20">
            <v>1226</v>
          </cell>
          <cell r="N20">
            <v>321</v>
          </cell>
          <cell r="O20">
            <v>748.5</v>
          </cell>
          <cell r="P20">
            <v>127</v>
          </cell>
        </row>
      </sheetData>
      <sheetData sheetId="31">
        <row r="40">
          <cell r="G40">
            <v>10140</v>
          </cell>
          <cell r="H40">
            <v>2158</v>
          </cell>
          <cell r="I40">
            <v>93</v>
          </cell>
          <cell r="J40">
            <v>422.9</v>
          </cell>
          <cell r="K40">
            <v>1699</v>
          </cell>
          <cell r="L40">
            <v>1792</v>
          </cell>
          <cell r="M40">
            <v>1938</v>
          </cell>
          <cell r="N40">
            <v>892</v>
          </cell>
          <cell r="O40">
            <v>983.1</v>
          </cell>
          <cell r="P40">
            <v>162</v>
          </cell>
        </row>
      </sheetData>
      <sheetData sheetId="32">
        <row r="29">
          <cell r="G29">
            <v>5850</v>
          </cell>
          <cell r="H29">
            <v>599</v>
          </cell>
          <cell r="I29">
            <v>39</v>
          </cell>
          <cell r="J29">
            <v>334</v>
          </cell>
          <cell r="K29">
            <v>687</v>
          </cell>
          <cell r="L29">
            <v>1266.2</v>
          </cell>
          <cell r="M29">
            <v>1115</v>
          </cell>
          <cell r="N29">
            <v>458</v>
          </cell>
          <cell r="O29">
            <v>1119</v>
          </cell>
          <cell r="P29">
            <v>232.8</v>
          </cell>
        </row>
      </sheetData>
      <sheetData sheetId="33">
        <row r="79">
          <cell r="G79">
            <v>23413</v>
          </cell>
          <cell r="H79">
            <v>2631.5</v>
          </cell>
          <cell r="I79">
            <v>225</v>
          </cell>
          <cell r="J79">
            <v>720.8</v>
          </cell>
          <cell r="K79">
            <v>4745.5</v>
          </cell>
          <cell r="L79">
            <v>4183</v>
          </cell>
          <cell r="M79">
            <v>4051.5</v>
          </cell>
          <cell r="N79">
            <v>2325.8</v>
          </cell>
          <cell r="O79">
            <v>3575.2</v>
          </cell>
          <cell r="P79">
            <v>954.7</v>
          </cell>
        </row>
      </sheetData>
      <sheetData sheetId="34">
        <row r="18">
          <cell r="G18">
            <v>1923</v>
          </cell>
          <cell r="H18">
            <v>119</v>
          </cell>
          <cell r="I18">
            <v>1</v>
          </cell>
          <cell r="J18">
            <v>27</v>
          </cell>
          <cell r="K18">
            <v>292</v>
          </cell>
          <cell r="L18">
            <v>335</v>
          </cell>
          <cell r="M18">
            <v>543</v>
          </cell>
          <cell r="N18">
            <v>202</v>
          </cell>
          <cell r="O18">
            <v>370</v>
          </cell>
          <cell r="P18">
            <v>34</v>
          </cell>
        </row>
      </sheetData>
      <sheetData sheetId="35">
        <row r="78">
          <cell r="G78">
            <v>23311</v>
          </cell>
          <cell r="H78">
            <v>2946.5</v>
          </cell>
          <cell r="I78">
            <v>423.2</v>
          </cell>
          <cell r="J78">
            <v>1129.5</v>
          </cell>
          <cell r="K78">
            <v>4409.2</v>
          </cell>
          <cell r="L78">
            <v>4250.5</v>
          </cell>
          <cell r="M78">
            <v>4002.7</v>
          </cell>
          <cell r="N78">
            <v>1686</v>
          </cell>
          <cell r="O78">
            <v>3998.5</v>
          </cell>
          <cell r="P78">
            <v>467</v>
          </cell>
        </row>
      </sheetData>
      <sheetData sheetId="36">
        <row r="46">
          <cell r="G46">
            <v>15806</v>
          </cell>
          <cell r="H46">
            <v>1235.5</v>
          </cell>
          <cell r="I46">
            <v>89.6</v>
          </cell>
          <cell r="J46">
            <v>590</v>
          </cell>
          <cell r="K46">
            <v>2495.5</v>
          </cell>
          <cell r="L46">
            <v>2695</v>
          </cell>
          <cell r="M46">
            <v>3384</v>
          </cell>
          <cell r="N46">
            <v>1501</v>
          </cell>
          <cell r="O46">
            <v>3270.4</v>
          </cell>
          <cell r="P46">
            <v>545</v>
          </cell>
        </row>
      </sheetData>
      <sheetData sheetId="37">
        <row r="73">
          <cell r="G73">
            <v>18003</v>
          </cell>
          <cell r="H73">
            <v>2740.5</v>
          </cell>
          <cell r="I73">
            <v>196</v>
          </cell>
          <cell r="J73">
            <v>756</v>
          </cell>
          <cell r="K73">
            <v>3988</v>
          </cell>
          <cell r="L73">
            <v>3058</v>
          </cell>
          <cell r="M73">
            <v>2955.5</v>
          </cell>
          <cell r="N73">
            <v>1324.5</v>
          </cell>
          <cell r="O73">
            <v>2469.5</v>
          </cell>
          <cell r="P73">
            <v>515</v>
          </cell>
        </row>
      </sheetData>
      <sheetData sheetId="38">
        <row r="21">
          <cell r="G21">
            <v>3053</v>
          </cell>
          <cell r="H21">
            <v>291</v>
          </cell>
          <cell r="I21">
            <v>25</v>
          </cell>
          <cell r="J21">
            <v>38</v>
          </cell>
          <cell r="K21">
            <v>472</v>
          </cell>
          <cell r="L21">
            <v>518</v>
          </cell>
          <cell r="M21">
            <v>539</v>
          </cell>
          <cell r="N21">
            <v>171</v>
          </cell>
          <cell r="O21">
            <v>910</v>
          </cell>
          <cell r="P21">
            <v>89</v>
          </cell>
        </row>
      </sheetData>
      <sheetData sheetId="39">
        <row r="29">
          <cell r="G29">
            <v>6761</v>
          </cell>
          <cell r="H29">
            <v>778</v>
          </cell>
          <cell r="I29">
            <v>223.4</v>
          </cell>
          <cell r="J29">
            <v>179</v>
          </cell>
          <cell r="K29">
            <v>815.5</v>
          </cell>
          <cell r="L29">
            <v>1398</v>
          </cell>
          <cell r="M29">
            <v>1739</v>
          </cell>
          <cell r="N29">
            <v>540</v>
          </cell>
          <cell r="O29">
            <v>975.1</v>
          </cell>
          <cell r="P29">
            <v>113</v>
          </cell>
        </row>
      </sheetData>
      <sheetData sheetId="40">
        <row r="38">
          <cell r="G38">
            <v>13667</v>
          </cell>
          <cell r="H38">
            <v>1856.75</v>
          </cell>
          <cell r="I38">
            <v>264.3</v>
          </cell>
          <cell r="J38">
            <v>264</v>
          </cell>
          <cell r="K38">
            <v>2053.25</v>
          </cell>
          <cell r="L38">
            <v>2019</v>
          </cell>
          <cell r="M38">
            <v>3181.75</v>
          </cell>
          <cell r="N38">
            <v>1025</v>
          </cell>
          <cell r="O38">
            <v>2355.95</v>
          </cell>
          <cell r="P38">
            <v>647</v>
          </cell>
        </row>
      </sheetData>
      <sheetData sheetId="41">
        <row r="21">
          <cell r="G21">
            <v>2772</v>
          </cell>
          <cell r="H21">
            <v>231</v>
          </cell>
          <cell r="I21">
            <v>6</v>
          </cell>
          <cell r="J21">
            <v>105</v>
          </cell>
          <cell r="K21">
            <v>237</v>
          </cell>
          <cell r="L21">
            <v>466</v>
          </cell>
          <cell r="M21">
            <v>843</v>
          </cell>
          <cell r="N21">
            <v>238</v>
          </cell>
          <cell r="O21">
            <v>587</v>
          </cell>
          <cell r="P21">
            <v>59</v>
          </cell>
        </row>
      </sheetData>
      <sheetData sheetId="42">
        <row r="23">
          <cell r="G23">
            <v>4464</v>
          </cell>
          <cell r="H23">
            <v>398</v>
          </cell>
          <cell r="I23">
            <v>50.5</v>
          </cell>
          <cell r="J23">
            <v>164</v>
          </cell>
          <cell r="K23">
            <v>680</v>
          </cell>
          <cell r="L23">
            <v>742</v>
          </cell>
          <cell r="M23">
            <v>1078</v>
          </cell>
          <cell r="N23">
            <v>253</v>
          </cell>
          <cell r="O23">
            <v>1003</v>
          </cell>
          <cell r="P23">
            <v>95.5</v>
          </cell>
        </row>
      </sheetData>
      <sheetData sheetId="43">
        <row r="21">
          <cell r="G21">
            <v>3628</v>
          </cell>
          <cell r="H21">
            <v>326</v>
          </cell>
          <cell r="I21">
            <v>90.4</v>
          </cell>
          <cell r="J21">
            <v>166</v>
          </cell>
          <cell r="K21">
            <v>418</v>
          </cell>
          <cell r="L21">
            <v>568</v>
          </cell>
          <cell r="M21">
            <v>1361</v>
          </cell>
          <cell r="N21">
            <v>203</v>
          </cell>
          <cell r="O21">
            <v>431.6</v>
          </cell>
          <cell r="P21">
            <v>64</v>
          </cell>
        </row>
      </sheetData>
      <sheetData sheetId="44">
        <row r="29">
          <cell r="G29">
            <v>7997</v>
          </cell>
          <cell r="H29">
            <v>851</v>
          </cell>
          <cell r="I29">
            <v>13</v>
          </cell>
          <cell r="J29">
            <v>367.5</v>
          </cell>
          <cell r="K29">
            <v>992</v>
          </cell>
          <cell r="L29">
            <v>1474</v>
          </cell>
          <cell r="M29">
            <v>1866</v>
          </cell>
          <cell r="N29">
            <v>629</v>
          </cell>
          <cell r="O29">
            <v>1662.5</v>
          </cell>
          <cell r="P29">
            <v>142</v>
          </cell>
        </row>
      </sheetData>
      <sheetData sheetId="45">
        <row r="18">
          <cell r="G18">
            <v>2204</v>
          </cell>
          <cell r="H18">
            <v>50</v>
          </cell>
          <cell r="I18">
            <v>8</v>
          </cell>
          <cell r="J18">
            <v>33</v>
          </cell>
          <cell r="K18">
            <v>277</v>
          </cell>
          <cell r="L18">
            <v>866</v>
          </cell>
          <cell r="M18">
            <v>370</v>
          </cell>
          <cell r="N18">
            <v>193</v>
          </cell>
          <cell r="O18">
            <v>382</v>
          </cell>
          <cell r="P18">
            <v>25</v>
          </cell>
        </row>
      </sheetData>
      <sheetData sheetId="46">
        <row r="49">
          <cell r="G49">
            <v>22526</v>
          </cell>
          <cell r="H49">
            <v>3391.5</v>
          </cell>
          <cell r="I49">
            <v>151.9</v>
          </cell>
          <cell r="J49">
            <v>445</v>
          </cell>
          <cell r="K49">
            <v>3012.5</v>
          </cell>
          <cell r="L49">
            <v>2546</v>
          </cell>
          <cell r="M49">
            <v>2572</v>
          </cell>
          <cell r="N49">
            <v>1096</v>
          </cell>
          <cell r="O49">
            <v>2827.1</v>
          </cell>
          <cell r="P49">
            <v>451</v>
          </cell>
        </row>
      </sheetData>
      <sheetData sheetId="47">
        <row r="45">
          <cell r="G45">
            <v>10908</v>
          </cell>
          <cell r="H45">
            <v>1528</v>
          </cell>
          <cell r="I45">
            <v>247.7</v>
          </cell>
          <cell r="J45">
            <v>251.5</v>
          </cell>
          <cell r="K45">
            <v>1228</v>
          </cell>
          <cell r="L45">
            <v>1532</v>
          </cell>
          <cell r="M45">
            <v>2071</v>
          </cell>
          <cell r="N45">
            <v>988</v>
          </cell>
          <cell r="O45">
            <v>2735.8</v>
          </cell>
          <cell r="P45">
            <v>326</v>
          </cell>
        </row>
      </sheetData>
      <sheetData sheetId="48">
        <row r="18">
          <cell r="G18">
            <v>1956</v>
          </cell>
          <cell r="H18">
            <v>197</v>
          </cell>
          <cell r="I18">
            <v>7</v>
          </cell>
          <cell r="J18">
            <v>58</v>
          </cell>
          <cell r="K18">
            <v>334</v>
          </cell>
          <cell r="L18">
            <v>290</v>
          </cell>
          <cell r="M18">
            <v>345</v>
          </cell>
          <cell r="N18">
            <v>164</v>
          </cell>
          <cell r="O18">
            <v>507</v>
          </cell>
          <cell r="P18">
            <v>54</v>
          </cell>
        </row>
      </sheetData>
      <sheetData sheetId="49">
        <row r="22">
          <cell r="G22">
            <v>3579</v>
          </cell>
          <cell r="H22">
            <v>406</v>
          </cell>
          <cell r="I22">
            <v>12</v>
          </cell>
          <cell r="J22">
            <v>51</v>
          </cell>
          <cell r="K22">
            <v>523</v>
          </cell>
          <cell r="L22">
            <v>869</v>
          </cell>
          <cell r="M22">
            <v>871</v>
          </cell>
          <cell r="N22">
            <v>213</v>
          </cell>
          <cell r="O22">
            <v>546</v>
          </cell>
          <cell r="P22">
            <v>88</v>
          </cell>
        </row>
      </sheetData>
      <sheetData sheetId="50">
        <row r="19">
          <cell r="G19">
            <v>1279</v>
          </cell>
          <cell r="H19">
            <v>55</v>
          </cell>
          <cell r="I19">
            <v>7</v>
          </cell>
          <cell r="J19">
            <v>1</v>
          </cell>
          <cell r="K19">
            <v>31</v>
          </cell>
          <cell r="L19">
            <v>20</v>
          </cell>
          <cell r="M19">
            <v>4</v>
          </cell>
          <cell r="N19">
            <v>7</v>
          </cell>
          <cell r="O19">
            <v>38</v>
          </cell>
          <cell r="P19">
            <v>5</v>
          </cell>
        </row>
      </sheetData>
      <sheetData sheetId="51">
        <row r="29">
          <cell r="G29">
            <v>7489</v>
          </cell>
          <cell r="H29">
            <v>1048</v>
          </cell>
          <cell r="I29">
            <v>70</v>
          </cell>
          <cell r="J29">
            <v>262.5</v>
          </cell>
          <cell r="K29">
            <v>822</v>
          </cell>
          <cell r="L29">
            <v>1679</v>
          </cell>
          <cell r="M29">
            <v>1565</v>
          </cell>
          <cell r="N29">
            <v>619</v>
          </cell>
          <cell r="O29">
            <v>1214.5</v>
          </cell>
          <cell r="P29">
            <v>209</v>
          </cell>
        </row>
      </sheetData>
      <sheetData sheetId="52">
        <row r="27">
          <cell r="G27">
            <v>5434</v>
          </cell>
          <cell r="H27">
            <v>1008</v>
          </cell>
          <cell r="I27">
            <v>54.6</v>
          </cell>
          <cell r="J27">
            <v>213</v>
          </cell>
          <cell r="K27">
            <v>492</v>
          </cell>
          <cell r="L27">
            <v>880</v>
          </cell>
          <cell r="M27">
            <v>1194</v>
          </cell>
          <cell r="N27">
            <v>702</v>
          </cell>
          <cell r="O27">
            <v>755.4</v>
          </cell>
          <cell r="P27">
            <v>135</v>
          </cell>
        </row>
      </sheetData>
      <sheetData sheetId="53">
        <row r="40">
          <cell r="G40">
            <v>8254</v>
          </cell>
          <cell r="H40">
            <v>1100</v>
          </cell>
          <cell r="I40">
            <v>83</v>
          </cell>
          <cell r="J40">
            <v>398</v>
          </cell>
          <cell r="K40">
            <v>1220</v>
          </cell>
          <cell r="L40">
            <v>1451</v>
          </cell>
          <cell r="M40">
            <v>1900</v>
          </cell>
          <cell r="N40">
            <v>338</v>
          </cell>
          <cell r="O40">
            <v>1555</v>
          </cell>
          <cell r="P40">
            <v>209</v>
          </cell>
        </row>
      </sheetData>
      <sheetData sheetId="54">
        <row r="21">
          <cell r="G21">
            <v>2323</v>
          </cell>
          <cell r="H21">
            <v>275</v>
          </cell>
          <cell r="I21">
            <v>25</v>
          </cell>
          <cell r="J21">
            <v>60.5</v>
          </cell>
          <cell r="K21">
            <v>185</v>
          </cell>
          <cell r="L21">
            <v>538</v>
          </cell>
          <cell r="M21">
            <v>685</v>
          </cell>
          <cell r="N21">
            <v>75</v>
          </cell>
          <cell r="O21">
            <v>372.5</v>
          </cell>
          <cell r="P21">
            <v>107</v>
          </cell>
        </row>
      </sheetData>
      <sheetData sheetId="55">
        <row r="18">
          <cell r="G18">
            <v>2345</v>
          </cell>
          <cell r="H18">
            <v>236</v>
          </cell>
          <cell r="I18">
            <v>3</v>
          </cell>
          <cell r="J18">
            <v>60</v>
          </cell>
          <cell r="K18">
            <v>274</v>
          </cell>
          <cell r="L18">
            <v>485</v>
          </cell>
          <cell r="M18">
            <v>489</v>
          </cell>
          <cell r="N18">
            <v>280</v>
          </cell>
          <cell r="O18">
            <v>486</v>
          </cell>
          <cell r="P18">
            <v>32</v>
          </cell>
        </row>
      </sheetData>
      <sheetData sheetId="56">
        <row r="48">
          <cell r="G48">
            <v>14426</v>
          </cell>
          <cell r="H48">
            <v>2539</v>
          </cell>
          <cell r="I48">
            <v>147.02999999999992</v>
          </cell>
          <cell r="J48">
            <v>520</v>
          </cell>
          <cell r="K48">
            <v>1986.7</v>
          </cell>
          <cell r="L48">
            <v>2499</v>
          </cell>
          <cell r="M48">
            <v>2307</v>
          </cell>
          <cell r="N48">
            <v>972.3</v>
          </cell>
          <cell r="O48">
            <v>2997.2999999999993</v>
          </cell>
          <cell r="P48">
            <v>457.66999999999996</v>
          </cell>
        </row>
      </sheetData>
      <sheetData sheetId="57">
        <row r="23">
          <cell r="G23">
            <v>2590</v>
          </cell>
          <cell r="H23">
            <v>335</v>
          </cell>
          <cell r="I23">
            <v>14</v>
          </cell>
          <cell r="J23">
            <v>97.5</v>
          </cell>
          <cell r="K23">
            <v>214</v>
          </cell>
          <cell r="L23">
            <v>507</v>
          </cell>
          <cell r="M23">
            <v>454</v>
          </cell>
          <cell r="N23">
            <v>146</v>
          </cell>
          <cell r="O23">
            <v>761.5</v>
          </cell>
          <cell r="P23">
            <v>61</v>
          </cell>
        </row>
      </sheetData>
      <sheetData sheetId="58">
        <row r="31">
          <cell r="G31">
            <v>6943</v>
          </cell>
          <cell r="H31">
            <v>1085.5</v>
          </cell>
          <cell r="I31">
            <v>97</v>
          </cell>
          <cell r="J31">
            <v>238</v>
          </cell>
          <cell r="K31">
            <v>1138</v>
          </cell>
          <cell r="L31">
            <v>1094</v>
          </cell>
          <cell r="M31">
            <v>1700</v>
          </cell>
          <cell r="N31">
            <v>815</v>
          </cell>
          <cell r="O31">
            <v>609.5</v>
          </cell>
          <cell r="P31">
            <v>166</v>
          </cell>
        </row>
      </sheetData>
      <sheetData sheetId="59">
        <row r="46">
          <cell r="G46">
            <v>14200</v>
          </cell>
          <cell r="H46">
            <v>2270.75</v>
          </cell>
          <cell r="I46">
            <v>200.5</v>
          </cell>
          <cell r="J46">
            <v>607.5</v>
          </cell>
          <cell r="K46">
            <v>1394.5</v>
          </cell>
          <cell r="L46">
            <v>3251</v>
          </cell>
          <cell r="M46">
            <v>3244</v>
          </cell>
          <cell r="N46">
            <v>550.75</v>
          </cell>
          <cell r="O46">
            <v>2040</v>
          </cell>
          <cell r="P46">
            <v>641</v>
          </cell>
        </row>
      </sheetData>
      <sheetData sheetId="60">
        <row r="18">
          <cell r="G18">
            <v>2483</v>
          </cell>
          <cell r="H18">
            <v>333</v>
          </cell>
          <cell r="I18">
            <v>6</v>
          </cell>
          <cell r="J18">
            <v>82.5</v>
          </cell>
          <cell r="K18">
            <v>486</v>
          </cell>
          <cell r="L18">
            <v>289</v>
          </cell>
          <cell r="M18">
            <v>603</v>
          </cell>
          <cell r="N18">
            <v>190</v>
          </cell>
          <cell r="O18">
            <v>449.5</v>
          </cell>
          <cell r="P18">
            <v>44</v>
          </cell>
        </row>
      </sheetData>
      <sheetData sheetId="61">
        <row r="81">
          <cell r="G81">
            <v>32816.99999999999</v>
          </cell>
          <cell r="H81">
            <v>3929</v>
          </cell>
          <cell r="I81">
            <v>296.0999999999999</v>
          </cell>
          <cell r="J81">
            <v>1385</v>
          </cell>
          <cell r="K81">
            <v>5333</v>
          </cell>
          <cell r="L81">
            <v>4658</v>
          </cell>
          <cell r="M81">
            <v>5635</v>
          </cell>
          <cell r="N81">
            <v>2079</v>
          </cell>
          <cell r="O81">
            <v>7421.899999999992</v>
          </cell>
          <cell r="P81">
            <v>2080</v>
          </cell>
        </row>
      </sheetData>
      <sheetData sheetId="62">
        <row r="29">
          <cell r="G29">
            <v>6984</v>
          </cell>
          <cell r="H29">
            <v>598</v>
          </cell>
          <cell r="I29">
            <v>101</v>
          </cell>
          <cell r="J29">
            <v>206.5</v>
          </cell>
          <cell r="K29">
            <v>912.5</v>
          </cell>
          <cell r="L29">
            <v>1651</v>
          </cell>
          <cell r="M29">
            <v>1845.5</v>
          </cell>
          <cell r="N29">
            <v>422</v>
          </cell>
          <cell r="O29">
            <v>989.5</v>
          </cell>
          <cell r="P29">
            <v>258</v>
          </cell>
        </row>
      </sheetData>
      <sheetData sheetId="63">
        <row r="20">
          <cell r="G20">
            <v>2787</v>
          </cell>
          <cell r="H20">
            <v>297</v>
          </cell>
          <cell r="I20">
            <v>7</v>
          </cell>
          <cell r="J20">
            <v>90</v>
          </cell>
          <cell r="K20">
            <v>283</v>
          </cell>
          <cell r="L20">
            <v>450</v>
          </cell>
          <cell r="M20">
            <v>688</v>
          </cell>
          <cell r="N20">
            <v>395</v>
          </cell>
          <cell r="O20">
            <v>494</v>
          </cell>
          <cell r="P20">
            <v>83</v>
          </cell>
        </row>
      </sheetData>
      <sheetData sheetId="64">
        <row r="26">
          <cell r="G26">
            <v>15701</v>
          </cell>
          <cell r="H26">
            <v>1313</v>
          </cell>
          <cell r="I26">
            <v>261.8</v>
          </cell>
          <cell r="J26">
            <v>829</v>
          </cell>
          <cell r="K26">
            <v>1228</v>
          </cell>
          <cell r="L26">
            <v>2683</v>
          </cell>
          <cell r="M26">
            <v>3166</v>
          </cell>
          <cell r="N26">
            <v>946</v>
          </cell>
          <cell r="O26">
            <v>4544.2</v>
          </cell>
          <cell r="P26">
            <v>730</v>
          </cell>
        </row>
      </sheetData>
      <sheetData sheetId="65">
        <row r="54">
          <cell r="G54">
            <v>12570</v>
          </cell>
          <cell r="H54">
            <v>1258</v>
          </cell>
          <cell r="I54">
            <v>139.66</v>
          </cell>
          <cell r="J54">
            <v>665.5</v>
          </cell>
          <cell r="K54">
            <v>2257.15</v>
          </cell>
          <cell r="L54">
            <v>1983</v>
          </cell>
          <cell r="M54">
            <v>1839</v>
          </cell>
          <cell r="N54">
            <v>1102.85</v>
          </cell>
          <cell r="O54">
            <v>3042.5</v>
          </cell>
          <cell r="P54">
            <v>282.34</v>
          </cell>
        </row>
      </sheetData>
      <sheetData sheetId="66">
        <row r="26">
          <cell r="G26">
            <v>7640</v>
          </cell>
          <cell r="H26">
            <v>673</v>
          </cell>
          <cell r="I26">
            <v>87.5</v>
          </cell>
          <cell r="J26">
            <v>364.5</v>
          </cell>
          <cell r="K26">
            <v>1212</v>
          </cell>
          <cell r="L26">
            <v>1367</v>
          </cell>
          <cell r="M26">
            <v>1803</v>
          </cell>
          <cell r="N26">
            <v>346</v>
          </cell>
          <cell r="O26">
            <v>1581.5</v>
          </cell>
          <cell r="P26">
            <v>205.5</v>
          </cell>
        </row>
      </sheetData>
      <sheetData sheetId="67">
        <row r="23">
          <cell r="G23">
            <v>2979</v>
          </cell>
          <cell r="H23">
            <v>424</v>
          </cell>
          <cell r="I23">
            <v>10</v>
          </cell>
          <cell r="J23">
            <v>107.5</v>
          </cell>
          <cell r="K23">
            <v>629</v>
          </cell>
          <cell r="L23">
            <v>361</v>
          </cell>
          <cell r="M23">
            <v>680</v>
          </cell>
          <cell r="N23">
            <v>178</v>
          </cell>
          <cell r="O23">
            <v>550.5</v>
          </cell>
          <cell r="P23">
            <v>39</v>
          </cell>
        </row>
      </sheetData>
      <sheetData sheetId="68">
        <row r="25">
          <cell r="G25">
            <v>5583</v>
          </cell>
          <cell r="H25">
            <v>180</v>
          </cell>
          <cell r="I25">
            <v>24</v>
          </cell>
          <cell r="J25">
            <v>250.5</v>
          </cell>
          <cell r="K25">
            <v>871</v>
          </cell>
          <cell r="L25">
            <v>1043</v>
          </cell>
          <cell r="M25">
            <v>1392</v>
          </cell>
          <cell r="N25">
            <v>560</v>
          </cell>
          <cell r="O25">
            <v>1002.5</v>
          </cell>
          <cell r="P25">
            <v>260</v>
          </cell>
        </row>
      </sheetData>
      <sheetData sheetId="69">
        <row r="49">
          <cell r="G49">
            <v>14755</v>
          </cell>
          <cell r="H49">
            <v>2860</v>
          </cell>
          <cell r="I49">
            <v>271.6</v>
          </cell>
          <cell r="J49">
            <v>451.5</v>
          </cell>
          <cell r="K49">
            <v>1645.3</v>
          </cell>
          <cell r="L49">
            <v>2663</v>
          </cell>
          <cell r="M49">
            <v>1919.3</v>
          </cell>
          <cell r="N49">
            <v>1185.3</v>
          </cell>
          <cell r="O49">
            <v>3016.9</v>
          </cell>
          <cell r="P49">
            <v>741.67</v>
          </cell>
        </row>
      </sheetData>
      <sheetData sheetId="70">
        <row r="24">
          <cell r="G24">
            <v>7267</v>
          </cell>
          <cell r="H24">
            <v>1802</v>
          </cell>
          <cell r="I24">
            <v>99.1</v>
          </cell>
          <cell r="J24">
            <v>244</v>
          </cell>
          <cell r="K24">
            <v>482</v>
          </cell>
          <cell r="L24">
            <v>1073</v>
          </cell>
          <cell r="M24">
            <v>1306</v>
          </cell>
          <cell r="N24">
            <v>405</v>
          </cell>
          <cell r="O24">
            <v>1352.9</v>
          </cell>
          <cell r="P24">
            <v>503</v>
          </cell>
        </row>
      </sheetData>
      <sheetData sheetId="71">
        <row r="81">
          <cell r="G81">
            <v>27471</v>
          </cell>
          <cell r="H81">
            <v>2525</v>
          </cell>
          <cell r="I81">
            <v>509</v>
          </cell>
          <cell r="J81">
            <v>552</v>
          </cell>
          <cell r="K81">
            <v>4307</v>
          </cell>
          <cell r="L81">
            <v>2908</v>
          </cell>
          <cell r="M81">
            <v>305</v>
          </cell>
          <cell r="N81">
            <v>2454</v>
          </cell>
          <cell r="O81">
            <v>1053</v>
          </cell>
          <cell r="P81">
            <v>375</v>
          </cell>
        </row>
      </sheetData>
      <sheetData sheetId="72">
        <row r="20">
          <cell r="G20">
            <v>2666</v>
          </cell>
          <cell r="H20">
            <v>373</v>
          </cell>
          <cell r="I20">
            <v>21</v>
          </cell>
          <cell r="J20">
            <v>91.5</v>
          </cell>
          <cell r="K20">
            <v>190</v>
          </cell>
          <cell r="L20">
            <v>398</v>
          </cell>
          <cell r="M20">
            <v>756</v>
          </cell>
          <cell r="N20">
            <v>206</v>
          </cell>
          <cell r="O20">
            <v>554.5</v>
          </cell>
          <cell r="P20">
            <v>76</v>
          </cell>
        </row>
      </sheetData>
      <sheetData sheetId="73">
        <row r="25">
          <cell r="G25">
            <v>5207</v>
          </cell>
          <cell r="H25">
            <v>549</v>
          </cell>
          <cell r="I25">
            <v>18</v>
          </cell>
          <cell r="J25">
            <v>199</v>
          </cell>
          <cell r="K25">
            <v>683</v>
          </cell>
          <cell r="L25">
            <v>1056</v>
          </cell>
          <cell r="M25">
            <v>1308</v>
          </cell>
          <cell r="N25">
            <v>407</v>
          </cell>
          <cell r="O25">
            <v>904</v>
          </cell>
          <cell r="P25">
            <v>83</v>
          </cell>
        </row>
      </sheetData>
      <sheetData sheetId="74">
        <row r="24">
          <cell r="G24">
            <v>5245</v>
          </cell>
          <cell r="H24">
            <v>535</v>
          </cell>
          <cell r="I24">
            <v>16</v>
          </cell>
          <cell r="J24">
            <v>155.5</v>
          </cell>
          <cell r="K24">
            <v>593</v>
          </cell>
          <cell r="L24">
            <v>787</v>
          </cell>
          <cell r="M24">
            <v>1643</v>
          </cell>
          <cell r="N24">
            <v>415</v>
          </cell>
          <cell r="O24">
            <v>951.5</v>
          </cell>
          <cell r="P24">
            <v>149</v>
          </cell>
        </row>
      </sheetData>
      <sheetData sheetId="75">
        <row r="27">
          <cell r="G27">
            <v>5628</v>
          </cell>
          <cell r="H27">
            <v>527</v>
          </cell>
          <cell r="I27">
            <v>108.95</v>
          </cell>
          <cell r="J27">
            <v>116</v>
          </cell>
          <cell r="K27">
            <v>965</v>
          </cell>
          <cell r="L27">
            <v>736</v>
          </cell>
          <cell r="M27">
            <v>1244</v>
          </cell>
          <cell r="N27">
            <v>419</v>
          </cell>
          <cell r="O27">
            <v>1348.05</v>
          </cell>
          <cell r="P27">
            <v>164</v>
          </cell>
        </row>
      </sheetData>
      <sheetData sheetId="76">
        <row r="27">
          <cell r="G27">
            <v>6339</v>
          </cell>
          <cell r="H27">
            <v>1569</v>
          </cell>
          <cell r="I27">
            <v>144.5</v>
          </cell>
          <cell r="J27">
            <v>230</v>
          </cell>
          <cell r="K27">
            <v>676</v>
          </cell>
          <cell r="L27">
            <v>846</v>
          </cell>
          <cell r="M27">
            <v>1411</v>
          </cell>
          <cell r="N27">
            <v>510</v>
          </cell>
          <cell r="O27">
            <v>859.5</v>
          </cell>
          <cell r="P27">
            <v>93</v>
          </cell>
        </row>
      </sheetData>
      <sheetData sheetId="77">
        <row r="208">
          <cell r="G208">
            <v>144024</v>
          </cell>
          <cell r="H208">
            <v>21295.636</v>
          </cell>
          <cell r="I208">
            <v>3199.2999999999997</v>
          </cell>
          <cell r="J208">
            <v>17289</v>
          </cell>
          <cell r="K208">
            <v>22752.5</v>
          </cell>
          <cell r="L208">
            <v>28596.5</v>
          </cell>
          <cell r="M208">
            <v>14328.5</v>
          </cell>
          <cell r="N208">
            <v>9426.5</v>
          </cell>
          <cell r="O208">
            <v>21057</v>
          </cell>
          <cell r="P208">
            <v>6079.063999999994</v>
          </cell>
        </row>
      </sheetData>
      <sheetData sheetId="78">
        <row r="43">
          <cell r="G43">
            <v>16058</v>
          </cell>
          <cell r="H43">
            <v>1350.3</v>
          </cell>
          <cell r="I43">
            <v>92.1</v>
          </cell>
          <cell r="J43">
            <v>767</v>
          </cell>
          <cell r="K43">
            <v>2721.2</v>
          </cell>
          <cell r="L43">
            <v>2574</v>
          </cell>
          <cell r="M43">
            <v>3444</v>
          </cell>
          <cell r="N43">
            <v>1509.8</v>
          </cell>
          <cell r="O43">
            <v>2978.2</v>
          </cell>
          <cell r="P43">
            <v>621.4</v>
          </cell>
        </row>
      </sheetData>
      <sheetData sheetId="79">
        <row r="39">
          <cell r="G39">
            <v>14846</v>
          </cell>
          <cell r="H39">
            <v>1500</v>
          </cell>
          <cell r="I39">
            <v>87</v>
          </cell>
          <cell r="J39">
            <v>650</v>
          </cell>
          <cell r="K39">
            <v>2084.5</v>
          </cell>
          <cell r="L39">
            <v>3010</v>
          </cell>
          <cell r="M39">
            <v>3797</v>
          </cell>
          <cell r="N39">
            <v>1400</v>
          </cell>
          <cell r="O39">
            <v>1806.5</v>
          </cell>
          <cell r="P39">
            <v>511</v>
          </cell>
        </row>
      </sheetData>
      <sheetData sheetId="80">
        <row r="54">
          <cell r="G54">
            <v>18513</v>
          </cell>
          <cell r="H54">
            <v>2513.33</v>
          </cell>
          <cell r="I54">
            <v>454</v>
          </cell>
          <cell r="J54">
            <v>1093.5</v>
          </cell>
          <cell r="K54">
            <v>2493</v>
          </cell>
          <cell r="L54">
            <v>4221</v>
          </cell>
          <cell r="M54">
            <v>3272.84</v>
          </cell>
          <cell r="N54">
            <v>1283.83</v>
          </cell>
          <cell r="O54">
            <v>2256.5</v>
          </cell>
          <cell r="P54">
            <v>925</v>
          </cell>
        </row>
      </sheetData>
      <sheetData sheetId="81">
        <row r="21">
          <cell r="G21">
            <v>3478</v>
          </cell>
          <cell r="H21">
            <v>406</v>
          </cell>
          <cell r="I21">
            <v>10.4</v>
          </cell>
          <cell r="J21">
            <v>56</v>
          </cell>
          <cell r="K21">
            <v>294</v>
          </cell>
          <cell r="L21">
            <v>658</v>
          </cell>
          <cell r="M21">
            <v>1089</v>
          </cell>
          <cell r="N21">
            <v>250</v>
          </cell>
          <cell r="O21">
            <v>599.6</v>
          </cell>
          <cell r="P21">
            <v>115</v>
          </cell>
        </row>
      </sheetData>
      <sheetData sheetId="82">
        <row r="39">
          <cell r="G39">
            <v>8679</v>
          </cell>
          <cell r="H39">
            <v>816</v>
          </cell>
          <cell r="I39">
            <v>30</v>
          </cell>
          <cell r="J39">
            <v>91</v>
          </cell>
          <cell r="K39">
            <v>1308</v>
          </cell>
          <cell r="L39">
            <v>1593</v>
          </cell>
          <cell r="M39">
            <v>2211</v>
          </cell>
          <cell r="N39">
            <v>580</v>
          </cell>
          <cell r="O39">
            <v>1621</v>
          </cell>
          <cell r="P39">
            <v>429</v>
          </cell>
        </row>
      </sheetData>
      <sheetData sheetId="83">
        <row r="24">
          <cell r="G24">
            <v>3870</v>
          </cell>
          <cell r="H24">
            <v>348</v>
          </cell>
          <cell r="I24">
            <v>4</v>
          </cell>
          <cell r="J24">
            <v>153</v>
          </cell>
          <cell r="K24">
            <v>458</v>
          </cell>
          <cell r="L24">
            <v>619</v>
          </cell>
          <cell r="M24">
            <v>910</v>
          </cell>
          <cell r="N24">
            <v>343</v>
          </cell>
          <cell r="O24">
            <v>870</v>
          </cell>
          <cell r="P24">
            <v>165</v>
          </cell>
        </row>
      </sheetData>
      <sheetData sheetId="84">
        <row r="23">
          <cell r="G23">
            <v>2846</v>
          </cell>
          <cell r="H23">
            <v>339</v>
          </cell>
          <cell r="I23">
            <v>72</v>
          </cell>
          <cell r="J23">
            <v>162.5</v>
          </cell>
          <cell r="K23">
            <v>282</v>
          </cell>
          <cell r="L23">
            <v>501</v>
          </cell>
          <cell r="M23">
            <v>660</v>
          </cell>
          <cell r="N23">
            <v>192</v>
          </cell>
          <cell r="O23">
            <v>584.5</v>
          </cell>
          <cell r="P23">
            <v>53</v>
          </cell>
        </row>
      </sheetData>
      <sheetData sheetId="85">
        <row r="48">
          <cell r="G48">
            <v>15613</v>
          </cell>
          <cell r="H48">
            <v>1777</v>
          </cell>
          <cell r="I48">
            <v>407.2</v>
          </cell>
          <cell r="J48">
            <v>1306.5</v>
          </cell>
          <cell r="K48">
            <v>2375.33</v>
          </cell>
          <cell r="L48">
            <v>3061</v>
          </cell>
          <cell r="M48">
            <v>2581.33</v>
          </cell>
          <cell r="N48">
            <v>826.3399999999983</v>
          </cell>
          <cell r="O48">
            <v>2714.3</v>
          </cell>
          <cell r="P48">
            <v>564</v>
          </cell>
        </row>
      </sheetData>
      <sheetData sheetId="86">
        <row r="27">
          <cell r="G27">
            <v>6060</v>
          </cell>
          <cell r="H27">
            <v>447</v>
          </cell>
          <cell r="I27">
            <v>69.7</v>
          </cell>
          <cell r="J27">
            <v>168</v>
          </cell>
          <cell r="K27">
            <v>650.5</v>
          </cell>
          <cell r="L27">
            <v>1716</v>
          </cell>
          <cell r="M27">
            <v>1476.5</v>
          </cell>
          <cell r="N27">
            <v>448</v>
          </cell>
          <cell r="O27">
            <v>829.55</v>
          </cell>
          <cell r="P27">
            <v>254.75</v>
          </cell>
        </row>
      </sheetData>
      <sheetData sheetId="87">
        <row r="27">
          <cell r="G27">
            <v>3995</v>
          </cell>
          <cell r="H27">
            <v>569</v>
          </cell>
          <cell r="I27">
            <v>22</v>
          </cell>
          <cell r="J27">
            <v>138</v>
          </cell>
          <cell r="K27">
            <v>457</v>
          </cell>
          <cell r="L27">
            <v>776</v>
          </cell>
          <cell r="M27">
            <v>909</v>
          </cell>
          <cell r="N27">
            <v>479</v>
          </cell>
          <cell r="O27">
            <v>542</v>
          </cell>
          <cell r="P27">
            <v>103</v>
          </cell>
        </row>
      </sheetData>
      <sheetData sheetId="88">
        <row r="46">
          <cell r="G46">
            <v>9400</v>
          </cell>
          <cell r="H46">
            <v>821</v>
          </cell>
          <cell r="I46">
            <v>91.5</v>
          </cell>
          <cell r="J46">
            <v>123</v>
          </cell>
          <cell r="K46">
            <v>1281.5</v>
          </cell>
          <cell r="L46">
            <v>1627</v>
          </cell>
          <cell r="M46">
            <v>2484</v>
          </cell>
          <cell r="N46">
            <v>588.5</v>
          </cell>
          <cell r="O46">
            <v>1967.5</v>
          </cell>
          <cell r="P46">
            <v>408</v>
          </cell>
        </row>
      </sheetData>
      <sheetData sheetId="89">
        <row r="39">
          <cell r="G39">
            <v>8584</v>
          </cell>
          <cell r="H39">
            <v>991</v>
          </cell>
          <cell r="I39">
            <v>140.23000000000002</v>
          </cell>
          <cell r="J39">
            <v>516.6</v>
          </cell>
          <cell r="K39">
            <v>1643.5</v>
          </cell>
          <cell r="L39">
            <v>1191</v>
          </cell>
          <cell r="M39">
            <v>1861</v>
          </cell>
          <cell r="N39">
            <v>328</v>
          </cell>
          <cell r="O39">
            <v>1699</v>
          </cell>
          <cell r="P39">
            <v>213.67</v>
          </cell>
        </row>
      </sheetData>
      <sheetData sheetId="90">
        <row r="20">
          <cell r="G20">
            <v>3743</v>
          </cell>
          <cell r="H20">
            <v>572</v>
          </cell>
          <cell r="I20">
            <v>36</v>
          </cell>
          <cell r="J20">
            <v>69</v>
          </cell>
          <cell r="K20">
            <v>382</v>
          </cell>
          <cell r="L20">
            <v>518</v>
          </cell>
          <cell r="M20">
            <v>959</v>
          </cell>
          <cell r="N20">
            <v>279</v>
          </cell>
          <cell r="O20">
            <v>800</v>
          </cell>
          <cell r="P20">
            <v>128</v>
          </cell>
        </row>
      </sheetData>
      <sheetData sheetId="91">
        <row r="23">
          <cell r="G23">
            <v>3756</v>
          </cell>
          <cell r="H23">
            <v>263</v>
          </cell>
          <cell r="I23">
            <v>9</v>
          </cell>
          <cell r="J23">
            <v>366</v>
          </cell>
          <cell r="K23">
            <v>514</v>
          </cell>
          <cell r="L23">
            <v>843</v>
          </cell>
          <cell r="M23">
            <v>860</v>
          </cell>
          <cell r="N23">
            <v>228</v>
          </cell>
          <cell r="O23">
            <v>587</v>
          </cell>
          <cell r="P23">
            <v>86</v>
          </cell>
        </row>
      </sheetData>
      <sheetData sheetId="92">
        <row r="19">
          <cell r="G19">
            <v>1945</v>
          </cell>
          <cell r="H19">
            <v>279</v>
          </cell>
          <cell r="I19">
            <v>7</v>
          </cell>
          <cell r="J19">
            <v>105.5</v>
          </cell>
          <cell r="K19">
            <v>110</v>
          </cell>
          <cell r="L19">
            <v>451</v>
          </cell>
          <cell r="M19">
            <v>390</v>
          </cell>
          <cell r="N19">
            <v>95</v>
          </cell>
          <cell r="O19">
            <v>475.5</v>
          </cell>
          <cell r="P19">
            <v>32</v>
          </cell>
        </row>
      </sheetData>
      <sheetData sheetId="93">
        <row r="36">
          <cell r="G36">
            <v>14844</v>
          </cell>
          <cell r="H36">
            <v>1498.5</v>
          </cell>
          <cell r="I36">
            <v>252</v>
          </cell>
          <cell r="J36">
            <v>1247</v>
          </cell>
          <cell r="K36">
            <v>1967</v>
          </cell>
          <cell r="L36">
            <v>3473.5</v>
          </cell>
          <cell r="M36">
            <v>2849</v>
          </cell>
          <cell r="N36">
            <v>833</v>
          </cell>
          <cell r="O36">
            <v>2117</v>
          </cell>
          <cell r="P36">
            <v>607</v>
          </cell>
        </row>
      </sheetData>
      <sheetData sheetId="94">
        <row r="47">
          <cell r="G47">
            <v>17631</v>
          </cell>
          <cell r="H47">
            <v>2298</v>
          </cell>
          <cell r="I47">
            <v>145</v>
          </cell>
          <cell r="J47">
            <v>697.5</v>
          </cell>
          <cell r="K47">
            <v>3256</v>
          </cell>
          <cell r="L47">
            <v>3345</v>
          </cell>
          <cell r="M47">
            <v>3664</v>
          </cell>
          <cell r="N47">
            <v>1418</v>
          </cell>
          <cell r="O47">
            <v>2235.5</v>
          </cell>
          <cell r="P47">
            <v>572</v>
          </cell>
        </row>
      </sheetData>
      <sheetData sheetId="95">
        <row r="45">
          <cell r="G45">
            <v>17346</v>
          </cell>
          <cell r="H45">
            <v>1878</v>
          </cell>
          <cell r="I45">
            <v>176.19999999999982</v>
          </cell>
          <cell r="J45">
            <v>234.5</v>
          </cell>
          <cell r="K45">
            <v>3328</v>
          </cell>
          <cell r="L45">
            <v>2278</v>
          </cell>
          <cell r="M45">
            <v>4595.5</v>
          </cell>
          <cell r="N45">
            <v>2458</v>
          </cell>
          <cell r="O45">
            <v>1639.7999999999993</v>
          </cell>
          <cell r="P45">
            <v>758</v>
          </cell>
        </row>
      </sheetData>
      <sheetData sheetId="96">
        <row r="45">
          <cell r="G45">
            <v>17820</v>
          </cell>
          <cell r="H45">
            <v>2225</v>
          </cell>
          <cell r="I45">
            <v>362.5299999999998</v>
          </cell>
          <cell r="J45">
            <v>271.5</v>
          </cell>
          <cell r="K45">
            <v>3243.8399999999965</v>
          </cell>
          <cell r="L45">
            <v>3095.5</v>
          </cell>
          <cell r="M45">
            <v>3598.16</v>
          </cell>
          <cell r="N45">
            <v>1940</v>
          </cell>
          <cell r="O45">
            <v>2359.7999999999993</v>
          </cell>
          <cell r="P45">
            <v>723.67</v>
          </cell>
        </row>
      </sheetData>
      <sheetData sheetId="97">
        <row r="27">
          <cell r="G27">
            <v>13945</v>
          </cell>
          <cell r="H27">
            <v>1024</v>
          </cell>
          <cell r="I27">
            <v>65</v>
          </cell>
          <cell r="J27">
            <v>1552</v>
          </cell>
          <cell r="K27">
            <v>1455</v>
          </cell>
          <cell r="L27">
            <v>3507</v>
          </cell>
          <cell r="M27">
            <v>3113</v>
          </cell>
          <cell r="N27">
            <v>1114</v>
          </cell>
          <cell r="O27">
            <v>1680</v>
          </cell>
          <cell r="P27">
            <v>435</v>
          </cell>
        </row>
      </sheetData>
      <sheetData sheetId="98">
        <row r="37">
          <cell r="G37">
            <v>8322</v>
          </cell>
          <cell r="H37">
            <v>165</v>
          </cell>
          <cell r="I37">
            <v>18</v>
          </cell>
          <cell r="J37">
            <v>179.5</v>
          </cell>
          <cell r="K37">
            <v>971</v>
          </cell>
          <cell r="L37">
            <v>1307</v>
          </cell>
          <cell r="M37">
            <v>1807</v>
          </cell>
          <cell r="N37">
            <v>211</v>
          </cell>
          <cell r="O37">
            <v>1842.5</v>
          </cell>
          <cell r="P37">
            <v>1821</v>
          </cell>
        </row>
      </sheetData>
      <sheetData sheetId="99">
        <row r="31">
          <cell r="G31">
            <v>6259</v>
          </cell>
          <cell r="H31">
            <v>119</v>
          </cell>
          <cell r="I31">
            <v>49.5</v>
          </cell>
          <cell r="J31">
            <v>349</v>
          </cell>
          <cell r="K31">
            <v>778</v>
          </cell>
          <cell r="L31">
            <v>1204</v>
          </cell>
          <cell r="M31">
            <v>1115</v>
          </cell>
          <cell r="N31">
            <v>442</v>
          </cell>
          <cell r="O31">
            <v>1903</v>
          </cell>
          <cell r="P31">
            <v>187.5</v>
          </cell>
        </row>
      </sheetData>
      <sheetData sheetId="100">
        <row r="32">
          <cell r="G32">
            <v>4699</v>
          </cell>
          <cell r="H32">
            <v>281</v>
          </cell>
          <cell r="I32">
            <v>57.629999999999995</v>
          </cell>
          <cell r="J32">
            <v>229.3</v>
          </cell>
          <cell r="K32">
            <v>509</v>
          </cell>
          <cell r="L32">
            <v>653</v>
          </cell>
          <cell r="M32">
            <v>1100</v>
          </cell>
          <cell r="N32">
            <v>307</v>
          </cell>
          <cell r="O32">
            <v>1473</v>
          </cell>
          <cell r="P32">
            <v>49.069999999999986</v>
          </cell>
        </row>
      </sheetData>
      <sheetData sheetId="101">
        <row r="38">
          <cell r="G38">
            <v>15084</v>
          </cell>
          <cell r="H38">
            <v>813</v>
          </cell>
          <cell r="I38">
            <v>30</v>
          </cell>
          <cell r="J38">
            <v>918</v>
          </cell>
          <cell r="K38">
            <v>1996</v>
          </cell>
          <cell r="L38">
            <v>2928</v>
          </cell>
          <cell r="M38">
            <v>2400</v>
          </cell>
          <cell r="N38">
            <v>783</v>
          </cell>
          <cell r="O38">
            <v>3342</v>
          </cell>
          <cell r="P38">
            <v>1874</v>
          </cell>
        </row>
      </sheetData>
      <sheetData sheetId="102"/>
      <sheetData sheetId="103">
        <row r="21">
          <cell r="G21">
            <v>3119</v>
          </cell>
          <cell r="H21">
            <v>69</v>
          </cell>
          <cell r="I21">
            <v>0</v>
          </cell>
          <cell r="J21">
            <v>21</v>
          </cell>
          <cell r="K21">
            <v>401</v>
          </cell>
          <cell r="L21">
            <v>729</v>
          </cell>
          <cell r="M21">
            <v>1351.5</v>
          </cell>
          <cell r="N21">
            <v>163</v>
          </cell>
          <cell r="O21">
            <v>220.5</v>
          </cell>
          <cell r="P21">
            <v>164</v>
          </cell>
        </row>
      </sheetData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tabSelected="1" workbookViewId="0" topLeftCell="A1">
      <selection activeCell="U10" sqref="U10"/>
    </sheetView>
  </sheetViews>
  <sheetFormatPr defaultColWidth="11.421875" defaultRowHeight="15"/>
  <sheetData>
    <row r="1" spans="2:13" ht="15">
      <c r="B1" s="4599" t="s">
        <v>0</v>
      </c>
      <c r="C1" s="4599"/>
      <c r="D1" s="4599"/>
      <c r="E1" s="4599"/>
      <c r="F1" s="4599"/>
      <c r="G1" s="4599"/>
      <c r="H1" s="4599"/>
      <c r="I1" s="4599"/>
      <c r="J1" s="4599"/>
      <c r="K1" s="4599"/>
      <c r="L1" s="4599"/>
      <c r="M1" s="4599"/>
    </row>
    <row r="2" spans="2:13" ht="15.75" thickBot="1">
      <c r="B2" s="4600"/>
      <c r="C2" s="4600"/>
      <c r="D2" s="4600"/>
      <c r="E2" s="4600"/>
      <c r="F2" s="4600"/>
      <c r="G2" s="4600"/>
      <c r="H2" s="4600"/>
      <c r="I2" s="4600"/>
      <c r="J2" s="4600"/>
      <c r="K2" s="4600"/>
      <c r="L2" s="4600"/>
      <c r="M2" s="4600"/>
    </row>
    <row r="3" spans="2:15" ht="15">
      <c r="B3" s="7"/>
      <c r="C3" s="9"/>
      <c r="D3" s="5"/>
      <c r="E3" s="5"/>
      <c r="F3" s="5"/>
      <c r="G3" s="5"/>
      <c r="H3" s="5"/>
      <c r="I3" s="5"/>
      <c r="J3" s="5"/>
      <c r="K3" s="5"/>
      <c r="L3" s="5"/>
      <c r="M3" s="5"/>
      <c r="N3" s="4520"/>
      <c r="O3" s="4521"/>
    </row>
    <row r="4" spans="2:15" ht="15">
      <c r="B4" s="10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4522"/>
      <c r="O4" s="4523"/>
    </row>
    <row r="5" spans="2:15" ht="15">
      <c r="B5" s="10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4522"/>
      <c r="O5" s="4523"/>
    </row>
    <row r="6" spans="2:15" ht="15">
      <c r="B6" s="10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4522"/>
      <c r="O6" s="4523"/>
    </row>
    <row r="7" spans="2:15" ht="15">
      <c r="B7" s="10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4522"/>
      <c r="O7" s="4523"/>
    </row>
    <row r="8" spans="2:15" ht="15">
      <c r="B8" s="10"/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4522"/>
      <c r="O8" s="4523"/>
    </row>
    <row r="9" spans="2:15" ht="15">
      <c r="B9" s="10"/>
      <c r="C9" s="8"/>
      <c r="D9" s="6"/>
      <c r="E9" s="6"/>
      <c r="F9" s="6"/>
      <c r="G9" s="6"/>
      <c r="H9" s="6"/>
      <c r="I9" s="6"/>
      <c r="J9" s="6"/>
      <c r="K9" s="6"/>
      <c r="L9" s="6"/>
      <c r="M9" s="6"/>
      <c r="N9" s="4522"/>
      <c r="O9" s="4523"/>
    </row>
    <row r="10" spans="2:15" ht="15">
      <c r="B10" s="10"/>
      <c r="C10" s="8"/>
      <c r="D10" s="6"/>
      <c r="E10" s="6"/>
      <c r="F10" s="6"/>
      <c r="G10" s="6"/>
      <c r="H10" s="6"/>
      <c r="I10" s="6"/>
      <c r="J10" s="6"/>
      <c r="K10" s="6"/>
      <c r="L10" s="6"/>
      <c r="M10" s="6"/>
      <c r="N10" s="4522"/>
      <c r="O10" s="4523"/>
    </row>
    <row r="11" spans="2:15" ht="15">
      <c r="B11" s="10"/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4522"/>
      <c r="O11" s="4523"/>
    </row>
    <row r="12" spans="2:15" ht="15">
      <c r="B12" s="10"/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4522"/>
      <c r="O12" s="4523"/>
    </row>
    <row r="13" spans="2:15" ht="15">
      <c r="B13" s="10"/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4522"/>
      <c r="O13" s="4523"/>
    </row>
    <row r="14" spans="2:15" ht="15">
      <c r="B14" s="10"/>
      <c r="C14" s="8"/>
      <c r="D14" s="6"/>
      <c r="E14" s="6"/>
      <c r="F14" s="6"/>
      <c r="G14" s="6"/>
      <c r="H14" s="6"/>
      <c r="I14" s="6"/>
      <c r="J14" s="6"/>
      <c r="K14" s="6"/>
      <c r="L14" s="6"/>
      <c r="M14" s="6"/>
      <c r="N14" s="4522"/>
      <c r="O14" s="4523"/>
    </row>
    <row r="15" spans="2:15" ht="15">
      <c r="B15" s="10"/>
      <c r="C15" s="8"/>
      <c r="D15" s="6"/>
      <c r="E15" s="6"/>
      <c r="F15" s="6"/>
      <c r="G15" s="6"/>
      <c r="H15" s="6"/>
      <c r="I15" s="6"/>
      <c r="J15" s="6"/>
      <c r="K15" s="6"/>
      <c r="L15" s="6"/>
      <c r="M15" s="6"/>
      <c r="N15" s="4522"/>
      <c r="O15" s="4523"/>
    </row>
    <row r="16" spans="2:15" ht="15">
      <c r="B16" s="10"/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4522"/>
      <c r="O16" s="4523"/>
    </row>
    <row r="17" spans="2:15" ht="15">
      <c r="B17" s="10"/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4522"/>
      <c r="O17" s="4523"/>
    </row>
    <row r="18" spans="2:15" ht="15">
      <c r="B18" s="10"/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4522"/>
      <c r="O18" s="4523"/>
    </row>
    <row r="19" spans="2:15" ht="15">
      <c r="B19" s="10"/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4522"/>
      <c r="O19" s="4523"/>
    </row>
    <row r="20" spans="2:15" ht="15">
      <c r="B20" s="10"/>
      <c r="C20" s="8"/>
      <c r="D20" s="6"/>
      <c r="E20" s="6"/>
      <c r="F20" s="6"/>
      <c r="G20" s="6"/>
      <c r="H20" s="6"/>
      <c r="I20" s="6"/>
      <c r="J20" s="6"/>
      <c r="K20" s="6"/>
      <c r="L20" s="6"/>
      <c r="M20" s="6"/>
      <c r="N20" s="4522"/>
      <c r="O20" s="4523"/>
    </row>
    <row r="21" spans="2:15" ht="15">
      <c r="B21" s="10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4522"/>
      <c r="O21" s="4523"/>
    </row>
    <row r="22" spans="2:15" ht="15">
      <c r="B22" s="10"/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4522"/>
      <c r="O22" s="4523"/>
    </row>
    <row r="23" spans="2:15" ht="15">
      <c r="B23" s="10"/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4522"/>
      <c r="O23" s="4523"/>
    </row>
    <row r="24" spans="2:15" ht="15">
      <c r="B24" s="10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4522"/>
      <c r="O24" s="4523"/>
    </row>
    <row r="25" spans="2:15" ht="15">
      <c r="B25" s="10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N25" s="4522"/>
      <c r="O25" s="4523"/>
    </row>
    <row r="26" spans="2:15" ht="15">
      <c r="B26" s="10"/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4522"/>
      <c r="O26" s="4523"/>
    </row>
    <row r="27" spans="2:15" ht="15">
      <c r="B27" s="10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4522"/>
      <c r="O27" s="4523"/>
    </row>
    <row r="28" spans="2:15" ht="15">
      <c r="B28" s="10"/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4522"/>
      <c r="O28" s="4523"/>
    </row>
    <row r="29" spans="2:15" ht="15">
      <c r="B29" s="10"/>
      <c r="C29" s="8"/>
      <c r="D29" s="6"/>
      <c r="E29" s="6"/>
      <c r="F29" s="6"/>
      <c r="G29" s="6"/>
      <c r="H29" s="6"/>
      <c r="I29" s="6"/>
      <c r="J29" s="6"/>
      <c r="K29" s="6"/>
      <c r="L29" s="6"/>
      <c r="M29" s="6"/>
      <c r="N29" s="4522"/>
      <c r="O29" s="4523"/>
    </row>
    <row r="30" spans="2:15" ht="15">
      <c r="B30" s="10"/>
      <c r="C30" s="8"/>
      <c r="D30" s="6"/>
      <c r="E30" s="6"/>
      <c r="F30" s="6"/>
      <c r="G30" s="6"/>
      <c r="H30" s="6"/>
      <c r="I30" s="6"/>
      <c r="J30" s="6"/>
      <c r="K30" s="6"/>
      <c r="L30" s="6"/>
      <c r="M30" s="6"/>
      <c r="N30" s="4522"/>
      <c r="O30" s="4523"/>
    </row>
    <row r="31" spans="2:15" ht="15">
      <c r="B31" s="10"/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4522"/>
      <c r="O31" s="4523"/>
    </row>
    <row r="32" spans="2:15" ht="15">
      <c r="B32" s="10"/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4522"/>
      <c r="O32" s="4523"/>
    </row>
    <row r="33" spans="2:15" ht="15">
      <c r="B33" s="10"/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4522"/>
      <c r="O33" s="4523"/>
    </row>
    <row r="34" spans="2:15" ht="15">
      <c r="B34" s="10"/>
      <c r="C34" s="8"/>
      <c r="D34" s="6"/>
      <c r="E34" s="6"/>
      <c r="F34" s="6"/>
      <c r="G34" s="6"/>
      <c r="H34" s="6"/>
      <c r="I34" s="6"/>
      <c r="J34" s="6"/>
      <c r="K34" s="6"/>
      <c r="L34" s="6"/>
      <c r="M34" s="6"/>
      <c r="N34" s="4522"/>
      <c r="O34" s="4523"/>
    </row>
    <row r="35" spans="2:15" ht="15">
      <c r="B35" s="10"/>
      <c r="C35" s="8"/>
      <c r="D35" s="6"/>
      <c r="E35" s="6"/>
      <c r="F35" s="6"/>
      <c r="G35" s="6"/>
      <c r="H35" s="6"/>
      <c r="I35" s="6"/>
      <c r="J35" s="6"/>
      <c r="K35" s="6"/>
      <c r="L35" s="6"/>
      <c r="M35" s="6"/>
      <c r="N35" s="4522"/>
      <c r="O35" s="4523"/>
    </row>
    <row r="36" spans="2:15" ht="15">
      <c r="B36" s="10"/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4522"/>
      <c r="O36" s="4523"/>
    </row>
    <row r="37" spans="2:15" ht="15">
      <c r="B37" s="10"/>
      <c r="C37" s="8"/>
      <c r="D37" s="6"/>
      <c r="E37" s="6"/>
      <c r="F37" s="6"/>
      <c r="G37" s="6"/>
      <c r="H37" s="6"/>
      <c r="I37" s="6"/>
      <c r="J37" s="6"/>
      <c r="K37" s="6"/>
      <c r="L37" s="6"/>
      <c r="M37" s="6"/>
      <c r="N37" s="4522"/>
      <c r="O37" s="4523"/>
    </row>
    <row r="38" spans="2:15" ht="15">
      <c r="B38" s="10"/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4522"/>
      <c r="O38" s="4523"/>
    </row>
    <row r="39" spans="2:15" ht="15">
      <c r="B39" s="10"/>
      <c r="C39" s="8"/>
      <c r="D39" s="6"/>
      <c r="E39" s="6"/>
      <c r="F39" s="6"/>
      <c r="G39" s="6"/>
      <c r="H39" s="6"/>
      <c r="I39" s="6"/>
      <c r="J39" s="6"/>
      <c r="K39" s="6"/>
      <c r="L39" s="6"/>
      <c r="M39" s="6"/>
      <c r="N39" s="4522"/>
      <c r="O39" s="4523"/>
    </row>
    <row r="40" spans="2:15" ht="15">
      <c r="B40" s="10"/>
      <c r="C40" s="8"/>
      <c r="D40" s="6"/>
      <c r="E40" s="6"/>
      <c r="F40" s="6"/>
      <c r="G40" s="6"/>
      <c r="H40" s="6"/>
      <c r="I40" s="6"/>
      <c r="J40" s="6"/>
      <c r="K40" s="6"/>
      <c r="L40" s="6"/>
      <c r="M40" s="6"/>
      <c r="N40" s="4522"/>
      <c r="O40" s="4523"/>
    </row>
    <row r="41" spans="2:15" ht="15">
      <c r="B41" s="10"/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N41" s="4522"/>
      <c r="O41" s="4523"/>
    </row>
    <row r="42" spans="2:15" ht="15">
      <c r="B42" s="10"/>
      <c r="C42" s="8"/>
      <c r="D42" s="6"/>
      <c r="E42" s="6"/>
      <c r="F42" s="6"/>
      <c r="G42" s="6"/>
      <c r="H42" s="6"/>
      <c r="I42" s="6"/>
      <c r="J42" s="6"/>
      <c r="K42" s="6"/>
      <c r="L42" s="6"/>
      <c r="M42" s="6"/>
      <c r="N42" s="4522"/>
      <c r="O42" s="4523"/>
    </row>
    <row r="43" spans="2:15" ht="15">
      <c r="B43" s="10"/>
      <c r="C43" s="8"/>
      <c r="D43" s="6"/>
      <c r="E43" s="6"/>
      <c r="F43" s="6"/>
      <c r="G43" s="6"/>
      <c r="H43" s="6"/>
      <c r="I43" s="6"/>
      <c r="J43" s="6"/>
      <c r="K43" s="6"/>
      <c r="L43" s="6"/>
      <c r="M43" s="6"/>
      <c r="N43" s="4522"/>
      <c r="O43" s="4523"/>
    </row>
    <row r="44" spans="2:15" ht="15">
      <c r="B44" s="10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4522"/>
      <c r="O44" s="4523"/>
    </row>
    <row r="45" spans="2:15" ht="15">
      <c r="B45" s="10"/>
      <c r="C45" s="8"/>
      <c r="D45" s="6"/>
      <c r="E45" s="6"/>
      <c r="F45" s="6"/>
      <c r="G45" s="6"/>
      <c r="H45" s="6"/>
      <c r="I45" s="6"/>
      <c r="J45" s="6"/>
      <c r="K45" s="6"/>
      <c r="L45" s="6"/>
      <c r="M45" s="6"/>
      <c r="N45" s="4522"/>
      <c r="O45" s="4523"/>
    </row>
    <row r="46" spans="2:15" ht="15">
      <c r="B46" s="10"/>
      <c r="C46" s="8"/>
      <c r="D46" s="6"/>
      <c r="E46" s="6"/>
      <c r="F46" s="6"/>
      <c r="G46" s="6"/>
      <c r="H46" s="6"/>
      <c r="I46" s="6"/>
      <c r="J46" s="6"/>
      <c r="K46" s="6"/>
      <c r="L46" s="6"/>
      <c r="M46" s="6"/>
      <c r="N46" s="4522"/>
      <c r="O46" s="4523"/>
    </row>
    <row r="47" spans="2:15" ht="15">
      <c r="B47" s="10"/>
      <c r="C47" s="8"/>
      <c r="D47" s="6"/>
      <c r="E47" s="6"/>
      <c r="F47" s="6"/>
      <c r="G47" s="6"/>
      <c r="H47" s="6"/>
      <c r="I47" s="6"/>
      <c r="J47" s="6"/>
      <c r="K47" s="6"/>
      <c r="L47" s="6"/>
      <c r="M47" s="6"/>
      <c r="N47" s="4522"/>
      <c r="O47" s="4523"/>
    </row>
    <row r="48" spans="2:15" ht="15">
      <c r="B48" s="10"/>
      <c r="C48" s="8"/>
      <c r="D48" s="6"/>
      <c r="E48" s="6"/>
      <c r="F48" s="6"/>
      <c r="G48" s="6"/>
      <c r="H48" s="6"/>
      <c r="I48" s="6"/>
      <c r="J48" s="6"/>
      <c r="K48" s="6"/>
      <c r="L48" s="6"/>
      <c r="M48" s="6"/>
      <c r="N48" s="4522"/>
      <c r="O48" s="4523"/>
    </row>
    <row r="49" spans="2:15" ht="15.75" thickBot="1">
      <c r="B49" s="1"/>
      <c r="C49" s="2"/>
      <c r="D49" s="4"/>
      <c r="E49" s="3"/>
      <c r="F49" s="4"/>
      <c r="G49" s="4"/>
      <c r="H49" s="4"/>
      <c r="I49" s="4"/>
      <c r="J49" s="4"/>
      <c r="K49" s="4"/>
      <c r="L49" s="4"/>
      <c r="M49" s="4"/>
      <c r="N49" s="4524"/>
      <c r="O49" s="4525"/>
    </row>
  </sheetData>
  <mergeCells count="1">
    <mergeCell ref="B1:M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 topLeftCell="A1">
      <selection activeCell="S30" sqref="A24:S30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99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539"/>
      <c r="R1" s="539"/>
      <c r="S1" s="539"/>
    </row>
    <row r="2" spans="1:19" ht="27" thickBot="1">
      <c r="A2" s="542"/>
      <c r="B2" s="550"/>
      <c r="C2" s="541"/>
      <c r="D2" s="541"/>
      <c r="E2" s="541"/>
      <c r="F2" s="541"/>
      <c r="G2" s="541"/>
      <c r="H2" s="543"/>
      <c r="I2" s="543"/>
      <c r="J2" s="543"/>
      <c r="K2" s="544"/>
      <c r="L2" s="543"/>
      <c r="M2" s="543"/>
      <c r="N2" s="543"/>
      <c r="O2" s="543"/>
      <c r="P2" s="543"/>
      <c r="Q2" s="541"/>
      <c r="R2" s="539"/>
      <c r="S2" s="539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541"/>
      <c r="R3" s="540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545" t="s">
        <v>11</v>
      </c>
      <c r="I4" s="546" t="s">
        <v>12</v>
      </c>
      <c r="J4" s="546" t="s">
        <v>13</v>
      </c>
      <c r="K4" s="547" t="s">
        <v>14</v>
      </c>
      <c r="L4" s="546" t="s">
        <v>15</v>
      </c>
      <c r="M4" s="546" t="s">
        <v>16</v>
      </c>
      <c r="N4" s="549" t="s">
        <v>17</v>
      </c>
      <c r="O4" s="546" t="s">
        <v>18</v>
      </c>
      <c r="P4" s="548" t="s">
        <v>19</v>
      </c>
      <c r="Q4" s="541"/>
      <c r="R4" s="538"/>
      <c r="S4" s="538"/>
    </row>
    <row r="5" spans="1:19" ht="15">
      <c r="A5" s="563" t="s">
        <v>20</v>
      </c>
      <c r="B5" s="564" t="s">
        <v>100</v>
      </c>
      <c r="C5" s="586">
        <v>105</v>
      </c>
      <c r="D5" s="587">
        <v>48</v>
      </c>
      <c r="E5" s="565">
        <v>0.45714285714285713</v>
      </c>
      <c r="F5" s="586">
        <v>0</v>
      </c>
      <c r="G5" s="587">
        <v>48</v>
      </c>
      <c r="H5" s="569"/>
      <c r="I5" s="570"/>
      <c r="J5" s="570"/>
      <c r="K5" s="571">
        <v>17</v>
      </c>
      <c r="L5" s="570"/>
      <c r="M5" s="570">
        <v>31</v>
      </c>
      <c r="N5" s="570"/>
      <c r="O5" s="570"/>
      <c r="P5" s="572"/>
      <c r="Q5" s="556"/>
      <c r="R5" s="552"/>
      <c r="S5" s="552"/>
    </row>
    <row r="6" spans="1:19" ht="15">
      <c r="A6" s="553" t="s">
        <v>20</v>
      </c>
      <c r="B6" s="554" t="s">
        <v>101</v>
      </c>
      <c r="C6" s="581">
        <v>119</v>
      </c>
      <c r="D6" s="582">
        <v>52</v>
      </c>
      <c r="E6" s="555">
        <v>0.4369747899159664</v>
      </c>
      <c r="F6" s="581">
        <v>0</v>
      </c>
      <c r="G6" s="582">
        <v>52</v>
      </c>
      <c r="H6" s="573"/>
      <c r="I6" s="574"/>
      <c r="J6" s="574"/>
      <c r="K6" s="575">
        <v>13</v>
      </c>
      <c r="L6" s="574"/>
      <c r="M6" s="574">
        <v>39</v>
      </c>
      <c r="N6" s="574"/>
      <c r="O6" s="574"/>
      <c r="P6" s="576"/>
      <c r="Q6" s="556"/>
      <c r="R6" s="552"/>
      <c r="S6" s="552"/>
    </row>
    <row r="7" spans="1:19" ht="25.5">
      <c r="A7" s="553" t="s">
        <v>23</v>
      </c>
      <c r="B7" s="554" t="s">
        <v>102</v>
      </c>
      <c r="C7" s="581">
        <v>48</v>
      </c>
      <c r="D7" s="582">
        <v>44</v>
      </c>
      <c r="E7" s="555">
        <v>0.9166666666666666</v>
      </c>
      <c r="F7" s="581">
        <v>4</v>
      </c>
      <c r="G7" s="582">
        <v>40</v>
      </c>
      <c r="H7" s="573">
        <v>4</v>
      </c>
      <c r="I7" s="574">
        <v>3</v>
      </c>
      <c r="J7" s="574">
        <v>2</v>
      </c>
      <c r="K7" s="575">
        <v>18</v>
      </c>
      <c r="L7" s="574">
        <v>11</v>
      </c>
      <c r="M7" s="574"/>
      <c r="N7" s="574"/>
      <c r="O7" s="574">
        <v>2</v>
      </c>
      <c r="P7" s="576"/>
      <c r="Q7" s="556"/>
      <c r="R7" s="552"/>
      <c r="S7" s="552"/>
    </row>
    <row r="8" spans="1:19" ht="15">
      <c r="A8" s="553" t="s">
        <v>26</v>
      </c>
      <c r="B8" s="554" t="s">
        <v>27</v>
      </c>
      <c r="C8" s="581">
        <v>456</v>
      </c>
      <c r="D8" s="582"/>
      <c r="E8" s="555"/>
      <c r="F8" s="581"/>
      <c r="G8" s="582">
        <v>399</v>
      </c>
      <c r="H8" s="573">
        <v>117</v>
      </c>
      <c r="I8" s="574"/>
      <c r="J8" s="574"/>
      <c r="K8" s="575">
        <v>99</v>
      </c>
      <c r="L8" s="574">
        <v>47</v>
      </c>
      <c r="M8" s="574"/>
      <c r="N8" s="574">
        <v>136</v>
      </c>
      <c r="O8" s="574"/>
      <c r="P8" s="576"/>
      <c r="Q8" s="556"/>
      <c r="R8" s="552"/>
      <c r="S8" s="552"/>
    </row>
    <row r="9" spans="1:19" ht="15">
      <c r="A9" s="553" t="s">
        <v>28</v>
      </c>
      <c r="B9" s="554" t="s">
        <v>29</v>
      </c>
      <c r="C9" s="581">
        <v>4864</v>
      </c>
      <c r="D9" s="582">
        <v>1868</v>
      </c>
      <c r="E9" s="555">
        <v>0.3840460526315789</v>
      </c>
      <c r="F9" s="581">
        <v>99</v>
      </c>
      <c r="G9" s="582">
        <v>1769</v>
      </c>
      <c r="H9" s="573">
        <v>181</v>
      </c>
      <c r="I9" s="574"/>
      <c r="J9" s="574"/>
      <c r="K9" s="575">
        <v>172</v>
      </c>
      <c r="L9" s="574">
        <v>212</v>
      </c>
      <c r="M9" s="574">
        <v>708</v>
      </c>
      <c r="N9" s="574"/>
      <c r="O9" s="574">
        <v>455</v>
      </c>
      <c r="P9" s="576">
        <v>41</v>
      </c>
      <c r="Q9" s="556"/>
      <c r="R9" s="552"/>
      <c r="S9" s="552"/>
    </row>
    <row r="10" spans="1:19" ht="15">
      <c r="A10" s="553" t="s">
        <v>28</v>
      </c>
      <c r="B10" s="554" t="s">
        <v>30</v>
      </c>
      <c r="C10" s="581"/>
      <c r="D10" s="582"/>
      <c r="E10" s="555"/>
      <c r="F10" s="581"/>
      <c r="G10" s="582"/>
      <c r="H10" s="573"/>
      <c r="I10" s="574"/>
      <c r="J10" s="574"/>
      <c r="K10" s="575"/>
      <c r="L10" s="574"/>
      <c r="M10" s="574"/>
      <c r="N10" s="574"/>
      <c r="O10" s="574"/>
      <c r="P10" s="576"/>
      <c r="Q10" s="556"/>
      <c r="R10" s="552"/>
      <c r="S10" s="552"/>
    </row>
    <row r="11" spans="1:19" ht="15">
      <c r="A11" s="553" t="s">
        <v>31</v>
      </c>
      <c r="B11" s="554" t="s">
        <v>32</v>
      </c>
      <c r="C11" s="581"/>
      <c r="D11" s="582"/>
      <c r="E11" s="555"/>
      <c r="F11" s="581"/>
      <c r="G11" s="582">
        <v>207</v>
      </c>
      <c r="H11" s="573"/>
      <c r="I11" s="574">
        <v>1</v>
      </c>
      <c r="J11" s="574">
        <v>72</v>
      </c>
      <c r="K11" s="575">
        <v>5</v>
      </c>
      <c r="L11" s="574">
        <v>94</v>
      </c>
      <c r="M11" s="574"/>
      <c r="N11" s="574"/>
      <c r="O11" s="574">
        <v>35</v>
      </c>
      <c r="P11" s="576">
        <v>0</v>
      </c>
      <c r="Q11" s="556"/>
      <c r="R11" s="552"/>
      <c r="S11" s="552"/>
    </row>
    <row r="12" spans="1:19" ht="15">
      <c r="A12" s="553" t="s">
        <v>31</v>
      </c>
      <c r="B12" s="554" t="s">
        <v>33</v>
      </c>
      <c r="C12" s="581"/>
      <c r="D12" s="582"/>
      <c r="E12" s="555"/>
      <c r="F12" s="581"/>
      <c r="G12" s="582">
        <v>133</v>
      </c>
      <c r="H12" s="573">
        <v>26</v>
      </c>
      <c r="I12" s="574">
        <v>2</v>
      </c>
      <c r="J12" s="574">
        <v>17</v>
      </c>
      <c r="K12" s="575">
        <v>9</v>
      </c>
      <c r="L12" s="574">
        <v>71</v>
      </c>
      <c r="M12" s="574"/>
      <c r="N12" s="574"/>
      <c r="O12" s="574">
        <v>8</v>
      </c>
      <c r="P12" s="576">
        <v>0</v>
      </c>
      <c r="Q12" s="556"/>
      <c r="R12" s="552"/>
      <c r="S12" s="552"/>
    </row>
    <row r="13" spans="1:19" ht="15">
      <c r="A13" s="553" t="s">
        <v>31</v>
      </c>
      <c r="B13" s="554" t="s">
        <v>103</v>
      </c>
      <c r="C13" s="581">
        <v>111</v>
      </c>
      <c r="D13" s="582">
        <v>90</v>
      </c>
      <c r="E13" s="555">
        <v>0.8108108108108109</v>
      </c>
      <c r="F13" s="581">
        <v>7</v>
      </c>
      <c r="G13" s="582">
        <v>83</v>
      </c>
      <c r="H13" s="573"/>
      <c r="I13" s="574">
        <v>5</v>
      </c>
      <c r="J13" s="574"/>
      <c r="K13" s="575">
        <v>3</v>
      </c>
      <c r="L13" s="574">
        <v>71</v>
      </c>
      <c r="M13" s="574"/>
      <c r="N13" s="574"/>
      <c r="O13" s="574">
        <v>4</v>
      </c>
      <c r="P13" s="576"/>
      <c r="Q13" s="556"/>
      <c r="R13" s="552"/>
      <c r="S13" s="552"/>
    </row>
    <row r="14" spans="1:19" ht="15">
      <c r="A14" s="553" t="s">
        <v>34</v>
      </c>
      <c r="B14" s="554" t="s">
        <v>104</v>
      </c>
      <c r="C14" s="581">
        <v>36</v>
      </c>
      <c r="D14" s="582">
        <v>31</v>
      </c>
      <c r="E14" s="555">
        <v>0.8611111111111112</v>
      </c>
      <c r="F14" s="581">
        <v>1</v>
      </c>
      <c r="G14" s="582">
        <v>30</v>
      </c>
      <c r="H14" s="573"/>
      <c r="I14" s="574"/>
      <c r="J14" s="574">
        <v>2</v>
      </c>
      <c r="K14" s="575">
        <v>2</v>
      </c>
      <c r="L14" s="574">
        <v>8</v>
      </c>
      <c r="M14" s="574"/>
      <c r="N14" s="574"/>
      <c r="O14" s="574">
        <v>18</v>
      </c>
      <c r="P14" s="576"/>
      <c r="Q14" s="556"/>
      <c r="R14" s="552"/>
      <c r="S14" s="552"/>
    </row>
    <row r="15" spans="1:19" ht="15">
      <c r="A15" s="553" t="s">
        <v>37</v>
      </c>
      <c r="B15" s="554" t="s">
        <v>38</v>
      </c>
      <c r="C15" s="581">
        <v>237</v>
      </c>
      <c r="D15" s="582">
        <v>174</v>
      </c>
      <c r="E15" s="555">
        <v>0.7341772151898734</v>
      </c>
      <c r="F15" s="581">
        <v>3</v>
      </c>
      <c r="G15" s="582">
        <v>171</v>
      </c>
      <c r="H15" s="573">
        <v>59</v>
      </c>
      <c r="I15" s="574">
        <v>1</v>
      </c>
      <c r="J15" s="574">
        <v>5</v>
      </c>
      <c r="K15" s="575">
        <v>8</v>
      </c>
      <c r="L15" s="574">
        <v>74</v>
      </c>
      <c r="M15" s="574">
        <v>3</v>
      </c>
      <c r="N15" s="574"/>
      <c r="O15" s="574">
        <v>21</v>
      </c>
      <c r="P15" s="576"/>
      <c r="Q15" s="556"/>
      <c r="R15" s="552"/>
      <c r="S15" s="552"/>
    </row>
    <row r="16" spans="1:19" ht="26.25" thickBot="1">
      <c r="A16" s="568" t="s">
        <v>37</v>
      </c>
      <c r="B16" s="566" t="s">
        <v>62</v>
      </c>
      <c r="C16" s="588">
        <v>76</v>
      </c>
      <c r="D16" s="589">
        <v>62</v>
      </c>
      <c r="E16" s="567">
        <v>0.8157894736842105</v>
      </c>
      <c r="F16" s="588">
        <v>1</v>
      </c>
      <c r="G16" s="589">
        <v>61</v>
      </c>
      <c r="H16" s="577">
        <v>7</v>
      </c>
      <c r="I16" s="578"/>
      <c r="J16" s="578">
        <v>1</v>
      </c>
      <c r="K16" s="579">
        <v>5</v>
      </c>
      <c r="L16" s="578">
        <v>19</v>
      </c>
      <c r="M16" s="578">
        <v>4</v>
      </c>
      <c r="N16" s="578">
        <v>1</v>
      </c>
      <c r="O16" s="578">
        <v>19</v>
      </c>
      <c r="P16" s="580">
        <v>5</v>
      </c>
      <c r="Q16" s="556"/>
      <c r="R16" s="552"/>
      <c r="S16" s="552"/>
    </row>
    <row r="17" spans="1:19" ht="15">
      <c r="A17" s="557"/>
      <c r="B17" s="558"/>
      <c r="C17" s="583"/>
      <c r="D17" s="583"/>
      <c r="E17" s="561"/>
      <c r="F17" s="583"/>
      <c r="G17" s="583"/>
      <c r="H17" s="584"/>
      <c r="I17" s="584"/>
      <c r="J17" s="584"/>
      <c r="K17" s="585"/>
      <c r="L17" s="584"/>
      <c r="M17" s="584"/>
      <c r="N17" s="584"/>
      <c r="O17" s="584"/>
      <c r="P17" s="584"/>
      <c r="Q17" s="560"/>
      <c r="R17" s="552"/>
      <c r="S17" s="552"/>
    </row>
    <row r="18" spans="1:19" ht="15">
      <c r="A18" s="557"/>
      <c r="B18" s="558"/>
      <c r="C18" s="583"/>
      <c r="D18" s="583"/>
      <c r="E18" s="561"/>
      <c r="F18" s="583"/>
      <c r="G18" s="583"/>
      <c r="H18" s="584"/>
      <c r="I18" s="584"/>
      <c r="J18" s="584"/>
      <c r="K18" s="585"/>
      <c r="L18" s="584"/>
      <c r="M18" s="584"/>
      <c r="N18" s="584"/>
      <c r="O18" s="584"/>
      <c r="P18" s="584"/>
      <c r="Q18" s="560"/>
      <c r="R18" s="552"/>
      <c r="S18" s="552"/>
    </row>
    <row r="19" spans="1:19" ht="15.75" thickBot="1">
      <c r="A19" s="557"/>
      <c r="B19" s="562"/>
      <c r="C19" s="583"/>
      <c r="D19" s="583"/>
      <c r="E19" s="561"/>
      <c r="F19" s="583"/>
      <c r="G19" s="583"/>
      <c r="H19" s="584"/>
      <c r="I19" s="584"/>
      <c r="J19" s="584"/>
      <c r="K19" s="585"/>
      <c r="L19" s="584"/>
      <c r="M19" s="584"/>
      <c r="N19" s="584"/>
      <c r="O19" s="584"/>
      <c r="P19" s="584"/>
      <c r="Q19" s="560"/>
      <c r="R19" s="552"/>
      <c r="S19" s="552"/>
    </row>
    <row r="20" spans="1:19" ht="15.75" thickBot="1">
      <c r="A20" s="557" t="s">
        <v>41</v>
      </c>
      <c r="B20" s="562"/>
      <c r="C20" s="583"/>
      <c r="D20" s="583"/>
      <c r="E20" s="561"/>
      <c r="F20" s="583"/>
      <c r="G20" s="594" t="s">
        <v>42</v>
      </c>
      <c r="H20" s="599" t="s">
        <v>11</v>
      </c>
      <c r="I20" s="600" t="s">
        <v>12</v>
      </c>
      <c r="J20" s="600" t="s">
        <v>13</v>
      </c>
      <c r="K20" s="601" t="s">
        <v>14</v>
      </c>
      <c r="L20" s="600" t="s">
        <v>15</v>
      </c>
      <c r="M20" s="600" t="s">
        <v>16</v>
      </c>
      <c r="N20" s="602" t="s">
        <v>17</v>
      </c>
      <c r="O20" s="600" t="s">
        <v>18</v>
      </c>
      <c r="P20" s="603" t="s">
        <v>19</v>
      </c>
      <c r="Q20" s="559"/>
      <c r="R20" s="551"/>
      <c r="S20" s="551"/>
    </row>
    <row r="21" spans="1:19" ht="15.75" thickBot="1">
      <c r="A21" s="557"/>
      <c r="B21" s="558"/>
      <c r="C21" s="583"/>
      <c r="D21" s="583"/>
      <c r="E21" s="561"/>
      <c r="F21" s="583"/>
      <c r="G21" s="590">
        <v>2993</v>
      </c>
      <c r="H21" s="591">
        <v>394</v>
      </c>
      <c r="I21" s="592">
        <v>12</v>
      </c>
      <c r="J21" s="592">
        <v>99</v>
      </c>
      <c r="K21" s="604">
        <v>351</v>
      </c>
      <c r="L21" s="592">
        <v>607</v>
      </c>
      <c r="M21" s="592">
        <v>785</v>
      </c>
      <c r="N21" s="592">
        <v>137</v>
      </c>
      <c r="O21" s="592">
        <v>562</v>
      </c>
      <c r="P21" s="593">
        <v>46</v>
      </c>
      <c r="Q21" s="560"/>
      <c r="R21" s="551"/>
      <c r="S21" s="551"/>
    </row>
    <row r="22" spans="1:19" ht="15.75" thickBot="1">
      <c r="A22" s="557"/>
      <c r="B22" s="558"/>
      <c r="C22" s="583"/>
      <c r="D22" s="583"/>
      <c r="E22" s="561"/>
      <c r="F22" s="583"/>
      <c r="G22" s="583"/>
      <c r="H22" s="596">
        <v>0.13164049448713666</v>
      </c>
      <c r="I22" s="597">
        <v>0.004009355162044771</v>
      </c>
      <c r="J22" s="597">
        <v>0.033077180086869364</v>
      </c>
      <c r="K22" s="605">
        <v>0.11727363848980955</v>
      </c>
      <c r="L22" s="597">
        <v>0.20280654861343134</v>
      </c>
      <c r="M22" s="597">
        <v>0.2622786501837621</v>
      </c>
      <c r="N22" s="597">
        <v>0.04577347143334447</v>
      </c>
      <c r="O22" s="597">
        <v>0.18777146675576345</v>
      </c>
      <c r="P22" s="598">
        <v>0.015369194787838289</v>
      </c>
      <c r="Q22" s="560"/>
      <c r="R22" s="595"/>
      <c r="S22" s="551"/>
    </row>
    <row r="23" spans="1:19" ht="15">
      <c r="A23" s="50"/>
      <c r="B23" s="56"/>
      <c r="C23" s="91"/>
      <c r="D23" s="91"/>
      <c r="E23" s="55"/>
      <c r="F23" s="91"/>
      <c r="G23" s="91"/>
      <c r="H23" s="92"/>
      <c r="I23" s="92"/>
      <c r="J23" s="92"/>
      <c r="K23" s="93"/>
      <c r="L23" s="92"/>
      <c r="M23" s="92"/>
      <c r="N23" s="92"/>
      <c r="O23" s="92"/>
      <c r="P23" s="92"/>
      <c r="Q23" s="54"/>
      <c r="R23" s="35"/>
      <c r="S23" s="35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 topLeftCell="A13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1748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25.5">
      <c r="A5" s="4313" t="s">
        <v>20</v>
      </c>
      <c r="B5" s="2985" t="s">
        <v>1749</v>
      </c>
      <c r="C5" s="2602">
        <v>264</v>
      </c>
      <c r="D5" s="4276">
        <v>175</v>
      </c>
      <c r="E5" s="4255">
        <f>D5/C5</f>
        <v>0.6628787878787878</v>
      </c>
      <c r="F5" s="4275">
        <v>13</v>
      </c>
      <c r="G5" s="4276">
        <v>162</v>
      </c>
      <c r="H5" s="4258"/>
      <c r="I5" s="4259"/>
      <c r="J5" s="4259"/>
      <c r="K5" s="4260"/>
      <c r="L5" s="4259">
        <v>45</v>
      </c>
      <c r="M5" s="4259">
        <v>77</v>
      </c>
      <c r="N5" s="4259"/>
      <c r="O5" s="4259">
        <v>40</v>
      </c>
      <c r="P5" s="4261">
        <v>0</v>
      </c>
      <c r="Q5" s="4244"/>
      <c r="R5" s="4314"/>
      <c r="S5" s="4314"/>
    </row>
    <row r="6" spans="1:19" ht="15">
      <c r="A6" s="4315" t="s">
        <v>20</v>
      </c>
      <c r="B6" s="2986" t="s">
        <v>1728</v>
      </c>
      <c r="C6" s="2695">
        <v>32</v>
      </c>
      <c r="D6" s="4271">
        <v>28</v>
      </c>
      <c r="E6" s="4243">
        <v>0.875</v>
      </c>
      <c r="F6" s="4270">
        <v>4</v>
      </c>
      <c r="G6" s="4271">
        <v>24</v>
      </c>
      <c r="H6" s="4262"/>
      <c r="I6" s="4263"/>
      <c r="J6" s="4263">
        <v>2</v>
      </c>
      <c r="K6" s="4264">
        <v>5</v>
      </c>
      <c r="L6" s="4263">
        <v>10</v>
      </c>
      <c r="M6" s="4263"/>
      <c r="N6" s="4263">
        <v>6</v>
      </c>
      <c r="O6" s="4263">
        <v>1</v>
      </c>
      <c r="P6" s="4265"/>
      <c r="Q6" s="4244"/>
      <c r="R6" s="4314"/>
      <c r="S6" s="4314"/>
    </row>
    <row r="7" spans="1:19" ht="15">
      <c r="A7" s="4315" t="s">
        <v>65</v>
      </c>
      <c r="B7" s="2986" t="s">
        <v>1750</v>
      </c>
      <c r="C7" s="2695">
        <v>25</v>
      </c>
      <c r="D7" s="4271">
        <v>16</v>
      </c>
      <c r="E7" s="4243">
        <v>0.64</v>
      </c>
      <c r="F7" s="4270">
        <v>1</v>
      </c>
      <c r="G7" s="4271">
        <v>14</v>
      </c>
      <c r="H7" s="4262">
        <v>1</v>
      </c>
      <c r="I7" s="4263"/>
      <c r="J7" s="4263"/>
      <c r="K7" s="4264">
        <v>7</v>
      </c>
      <c r="L7" s="4263"/>
      <c r="M7" s="4263">
        <v>4</v>
      </c>
      <c r="N7" s="4263">
        <v>1</v>
      </c>
      <c r="O7" s="4263">
        <v>1</v>
      </c>
      <c r="P7" s="4265"/>
      <c r="Q7" s="4244"/>
      <c r="R7" s="4314"/>
      <c r="S7" s="4314"/>
    </row>
    <row r="8" spans="1:19" ht="15">
      <c r="A8" s="4315" t="s">
        <v>23</v>
      </c>
      <c r="B8" s="2986" t="s">
        <v>1751</v>
      </c>
      <c r="C8" s="2695">
        <v>283</v>
      </c>
      <c r="D8" s="4271">
        <v>255</v>
      </c>
      <c r="E8" s="4243">
        <f>D8/C8</f>
        <v>0.901060070671378</v>
      </c>
      <c r="F8" s="4270">
        <v>5</v>
      </c>
      <c r="G8" s="4271">
        <v>250</v>
      </c>
      <c r="H8" s="4262">
        <v>99</v>
      </c>
      <c r="I8" s="4263">
        <v>4</v>
      </c>
      <c r="J8" s="4263">
        <v>4</v>
      </c>
      <c r="K8" s="4264">
        <v>60</v>
      </c>
      <c r="L8" s="4263">
        <v>79</v>
      </c>
      <c r="M8" s="4263"/>
      <c r="N8" s="4263"/>
      <c r="O8" s="4263">
        <v>4</v>
      </c>
      <c r="P8" s="4265"/>
      <c r="Q8" s="4244"/>
      <c r="R8" s="4314"/>
      <c r="S8" s="4314"/>
    </row>
    <row r="9" spans="1:19" ht="25.5">
      <c r="A9" s="4315" t="s">
        <v>55</v>
      </c>
      <c r="B9" s="2986" t="s">
        <v>1732</v>
      </c>
      <c r="C9" s="2695">
        <v>208</v>
      </c>
      <c r="D9" s="4271">
        <v>229</v>
      </c>
      <c r="E9" s="4243">
        <f>D9/C9</f>
        <v>1.1009615384615385</v>
      </c>
      <c r="F9" s="4270">
        <v>5</v>
      </c>
      <c r="G9" s="4271">
        <v>225</v>
      </c>
      <c r="H9" s="4262"/>
      <c r="I9" s="4263"/>
      <c r="J9" s="4263"/>
      <c r="K9" s="4264">
        <v>96</v>
      </c>
      <c r="L9" s="4263">
        <v>55</v>
      </c>
      <c r="M9" s="4263"/>
      <c r="N9" s="4263"/>
      <c r="O9" s="4263">
        <v>74</v>
      </c>
      <c r="P9" s="4265"/>
      <c r="Q9" s="4244"/>
      <c r="R9" s="4314"/>
      <c r="S9" s="4314"/>
    </row>
    <row r="10" spans="1:19" ht="15">
      <c r="A10" s="4315" t="s">
        <v>55</v>
      </c>
      <c r="B10" s="2986" t="s">
        <v>1733</v>
      </c>
      <c r="C10" s="2695">
        <v>53</v>
      </c>
      <c r="D10" s="4271">
        <v>45</v>
      </c>
      <c r="E10" s="4243">
        <f>D10/C10</f>
        <v>0.8490566037735849</v>
      </c>
      <c r="F10" s="4270">
        <v>0</v>
      </c>
      <c r="G10" s="4271">
        <v>45</v>
      </c>
      <c r="H10" s="4262"/>
      <c r="I10" s="4263"/>
      <c r="J10" s="4263"/>
      <c r="K10" s="4264">
        <v>22</v>
      </c>
      <c r="L10" s="4263">
        <v>23</v>
      </c>
      <c r="M10" s="4263"/>
      <c r="N10" s="4263"/>
      <c r="O10" s="4263"/>
      <c r="P10" s="4265"/>
      <c r="Q10" s="4244"/>
      <c r="R10" s="4314"/>
      <c r="S10" s="4314"/>
    </row>
    <row r="11" spans="1:19" ht="15">
      <c r="A11" s="4315" t="s">
        <v>55</v>
      </c>
      <c r="B11" s="2986" t="s">
        <v>1752</v>
      </c>
      <c r="C11" s="2695">
        <v>128</v>
      </c>
      <c r="D11" s="4271">
        <v>95</v>
      </c>
      <c r="E11" s="4243">
        <f>D11/C11</f>
        <v>0.7421875</v>
      </c>
      <c r="F11" s="4270">
        <v>2</v>
      </c>
      <c r="G11" s="4271">
        <v>93</v>
      </c>
      <c r="H11" s="4262">
        <v>15</v>
      </c>
      <c r="I11" s="4263"/>
      <c r="J11" s="4263"/>
      <c r="K11" s="4264">
        <v>10</v>
      </c>
      <c r="L11" s="4263">
        <v>21</v>
      </c>
      <c r="M11" s="4263"/>
      <c r="N11" s="4263">
        <v>47</v>
      </c>
      <c r="O11" s="4263"/>
      <c r="P11" s="4265"/>
      <c r="Q11" s="4244"/>
      <c r="R11" s="4314"/>
      <c r="S11" s="4314"/>
    </row>
    <row r="12" spans="1:19" ht="15">
      <c r="A12" s="4315" t="s">
        <v>26</v>
      </c>
      <c r="B12" s="2986" t="s">
        <v>1753</v>
      </c>
      <c r="C12" s="2695">
        <v>40</v>
      </c>
      <c r="D12" s="4271"/>
      <c r="E12" s="4243"/>
      <c r="F12" s="4270"/>
      <c r="G12" s="4271">
        <v>39</v>
      </c>
      <c r="H12" s="4262"/>
      <c r="I12" s="4263"/>
      <c r="J12" s="4263"/>
      <c r="K12" s="4264">
        <v>26</v>
      </c>
      <c r="L12" s="4263">
        <v>13</v>
      </c>
      <c r="M12" s="4263"/>
      <c r="N12" s="4263"/>
      <c r="O12" s="4263"/>
      <c r="P12" s="4265"/>
      <c r="Q12" s="4244"/>
      <c r="R12" s="4314"/>
      <c r="S12" s="4314"/>
    </row>
    <row r="13" spans="1:19" ht="25.5">
      <c r="A13" s="4315" t="s">
        <v>26</v>
      </c>
      <c r="B13" s="2986" t="s">
        <v>1754</v>
      </c>
      <c r="C13" s="2695">
        <v>270</v>
      </c>
      <c r="D13" s="4271"/>
      <c r="E13" s="4243"/>
      <c r="F13" s="4270"/>
      <c r="G13" s="4271">
        <v>149</v>
      </c>
      <c r="H13" s="4262"/>
      <c r="I13" s="4263">
        <v>25</v>
      </c>
      <c r="J13" s="4263"/>
      <c r="K13" s="4264"/>
      <c r="L13" s="4263">
        <v>24</v>
      </c>
      <c r="M13" s="4263"/>
      <c r="N13" s="4263"/>
      <c r="O13" s="4263">
        <v>100</v>
      </c>
      <c r="P13" s="4265"/>
      <c r="Q13" s="4244"/>
      <c r="R13" s="4314"/>
      <c r="S13" s="4314"/>
    </row>
    <row r="14" spans="1:19" ht="15">
      <c r="A14" s="4315" t="s">
        <v>26</v>
      </c>
      <c r="B14" s="2986" t="s">
        <v>27</v>
      </c>
      <c r="C14" s="2695">
        <v>713</v>
      </c>
      <c r="D14" s="4271"/>
      <c r="E14" s="4243"/>
      <c r="F14" s="4270"/>
      <c r="G14" s="4271">
        <v>584</v>
      </c>
      <c r="H14" s="4262"/>
      <c r="I14" s="4263"/>
      <c r="J14" s="4263"/>
      <c r="K14" s="4264">
        <v>166</v>
      </c>
      <c r="L14" s="4263">
        <v>139</v>
      </c>
      <c r="M14" s="4263"/>
      <c r="N14" s="4263">
        <v>279</v>
      </c>
      <c r="O14" s="4263"/>
      <c r="P14" s="4265"/>
      <c r="Q14" s="4244"/>
      <c r="R14" s="4314"/>
      <c r="S14" s="4314"/>
    </row>
    <row r="15" spans="1:19" ht="15">
      <c r="A15" s="4315" t="s">
        <v>28</v>
      </c>
      <c r="B15" s="2986" t="s">
        <v>1274</v>
      </c>
      <c r="C15" s="2695">
        <v>8448</v>
      </c>
      <c r="D15" s="4271">
        <v>3301</v>
      </c>
      <c r="E15" s="4243">
        <v>0.3907</v>
      </c>
      <c r="F15" s="4270">
        <v>93</v>
      </c>
      <c r="G15" s="4271">
        <v>3208</v>
      </c>
      <c r="H15" s="4262"/>
      <c r="I15" s="4263"/>
      <c r="J15" s="4263"/>
      <c r="K15" s="4264">
        <v>203</v>
      </c>
      <c r="L15" s="4263">
        <v>283</v>
      </c>
      <c r="M15" s="4263">
        <v>1008</v>
      </c>
      <c r="N15" s="4263">
        <v>109</v>
      </c>
      <c r="O15" s="4263">
        <v>1496</v>
      </c>
      <c r="P15" s="4265"/>
      <c r="Q15" s="4244"/>
      <c r="R15" s="4314"/>
      <c r="S15" s="4314"/>
    </row>
    <row r="16" spans="1:19" ht="15">
      <c r="A16" s="4315" t="s">
        <v>28</v>
      </c>
      <c r="B16" s="2986" t="s">
        <v>30</v>
      </c>
      <c r="C16" s="2695"/>
      <c r="D16" s="4271"/>
      <c r="E16" s="4243"/>
      <c r="F16" s="4270"/>
      <c r="G16" s="4271"/>
      <c r="H16" s="4262"/>
      <c r="I16" s="4263"/>
      <c r="J16" s="4263"/>
      <c r="K16" s="4264"/>
      <c r="L16" s="4263"/>
      <c r="M16" s="4263"/>
      <c r="N16" s="4263"/>
      <c r="O16" s="4263"/>
      <c r="P16" s="4265"/>
      <c r="Q16" s="4244"/>
      <c r="R16" s="4314"/>
      <c r="S16" s="4314"/>
    </row>
    <row r="17" spans="1:19" ht="25.5">
      <c r="A17" s="4315" t="s">
        <v>82</v>
      </c>
      <c r="B17" s="2986" t="s">
        <v>1755</v>
      </c>
      <c r="C17" s="2695"/>
      <c r="D17" s="4271"/>
      <c r="E17" s="4243"/>
      <c r="F17" s="4270"/>
      <c r="G17" s="4271">
        <v>13</v>
      </c>
      <c r="H17" s="4262"/>
      <c r="I17" s="4263"/>
      <c r="J17" s="4263"/>
      <c r="K17" s="4264">
        <v>4</v>
      </c>
      <c r="L17" s="4263"/>
      <c r="M17" s="4263"/>
      <c r="N17" s="4263"/>
      <c r="O17" s="4263">
        <v>9</v>
      </c>
      <c r="P17" s="4265">
        <v>0</v>
      </c>
      <c r="Q17" s="4244"/>
      <c r="R17" s="4314"/>
      <c r="S17" s="4314"/>
    </row>
    <row r="18" spans="1:19" ht="15">
      <c r="A18" s="4315" t="s">
        <v>31</v>
      </c>
      <c r="B18" s="2986" t="s">
        <v>32</v>
      </c>
      <c r="C18" s="2695"/>
      <c r="D18" s="4271"/>
      <c r="E18" s="4243"/>
      <c r="F18" s="4270"/>
      <c r="G18" s="4271">
        <v>644</v>
      </c>
      <c r="H18" s="4262"/>
      <c r="I18" s="4263">
        <v>5</v>
      </c>
      <c r="J18" s="4263">
        <v>274</v>
      </c>
      <c r="K18" s="4264"/>
      <c r="L18" s="4263">
        <v>330</v>
      </c>
      <c r="M18" s="4263"/>
      <c r="N18" s="4263"/>
      <c r="O18" s="4263">
        <v>27</v>
      </c>
      <c r="P18" s="4265">
        <v>8</v>
      </c>
      <c r="Q18" s="4244"/>
      <c r="R18" s="4314"/>
      <c r="S18" s="4314"/>
    </row>
    <row r="19" spans="1:19" ht="15">
      <c r="A19" s="4315" t="s">
        <v>31</v>
      </c>
      <c r="B19" s="2986" t="s">
        <v>33</v>
      </c>
      <c r="C19" s="2695"/>
      <c r="D19" s="4271"/>
      <c r="E19" s="4243"/>
      <c r="F19" s="4270"/>
      <c r="G19" s="4271">
        <v>210</v>
      </c>
      <c r="H19" s="4262"/>
      <c r="I19" s="4263">
        <v>4</v>
      </c>
      <c r="J19" s="4263">
        <v>69</v>
      </c>
      <c r="K19" s="4264">
        <v>22</v>
      </c>
      <c r="L19" s="4263">
        <v>109</v>
      </c>
      <c r="M19" s="4263"/>
      <c r="N19" s="4263"/>
      <c r="O19" s="4263">
        <v>6</v>
      </c>
      <c r="P19" s="4265">
        <v>0</v>
      </c>
      <c r="Q19" s="4244"/>
      <c r="R19" s="4314"/>
      <c r="S19" s="4314"/>
    </row>
    <row r="20" spans="1:19" ht="15">
      <c r="A20" s="4315" t="s">
        <v>34</v>
      </c>
      <c r="B20" s="2986" t="s">
        <v>1756</v>
      </c>
      <c r="C20" s="2695"/>
      <c r="D20" s="4271"/>
      <c r="E20" s="4243"/>
      <c r="F20" s="4270"/>
      <c r="G20" s="4271">
        <v>220</v>
      </c>
      <c r="H20" s="4262"/>
      <c r="I20" s="4263">
        <v>11.5</v>
      </c>
      <c r="J20" s="4263"/>
      <c r="K20" s="4264">
        <v>53</v>
      </c>
      <c r="L20" s="4263">
        <v>58</v>
      </c>
      <c r="M20" s="4263"/>
      <c r="N20" s="4263"/>
      <c r="O20" s="4263">
        <v>86</v>
      </c>
      <c r="P20" s="4265">
        <v>11.5</v>
      </c>
      <c r="Q20" s="4244"/>
      <c r="R20" s="4314"/>
      <c r="S20" s="4314"/>
    </row>
    <row r="21" spans="1:19" ht="15">
      <c r="A21" s="4315" t="s">
        <v>34</v>
      </c>
      <c r="B21" s="2986" t="s">
        <v>94</v>
      </c>
      <c r="C21" s="2695">
        <v>64</v>
      </c>
      <c r="D21" s="4271">
        <v>39</v>
      </c>
      <c r="E21" s="4243">
        <f>+D21/C21</f>
        <v>0.609375</v>
      </c>
      <c r="F21" s="4270">
        <v>1</v>
      </c>
      <c r="G21" s="4271">
        <f>+D21-F21</f>
        <v>38</v>
      </c>
      <c r="H21" s="4262"/>
      <c r="I21" s="4263"/>
      <c r="J21" s="4263"/>
      <c r="K21" s="4264"/>
      <c r="L21" s="4263"/>
      <c r="M21" s="4263">
        <v>26</v>
      </c>
      <c r="N21" s="4263"/>
      <c r="O21" s="4263">
        <v>12</v>
      </c>
      <c r="P21" s="4265"/>
      <c r="Q21" s="4244"/>
      <c r="R21" s="4314"/>
      <c r="S21" s="4314"/>
    </row>
    <row r="22" spans="1:19" ht="15">
      <c r="A22" s="4315" t="s">
        <v>34</v>
      </c>
      <c r="B22" s="2986" t="s">
        <v>1757</v>
      </c>
      <c r="C22" s="2695">
        <v>237</v>
      </c>
      <c r="D22" s="4271">
        <v>99</v>
      </c>
      <c r="E22" s="4243">
        <v>0.4177</v>
      </c>
      <c r="F22" s="4270">
        <v>0</v>
      </c>
      <c r="G22" s="4271">
        <v>99</v>
      </c>
      <c r="H22" s="4262"/>
      <c r="I22" s="4263"/>
      <c r="J22" s="4263"/>
      <c r="K22" s="4264">
        <v>28</v>
      </c>
      <c r="L22" s="4263">
        <v>15</v>
      </c>
      <c r="M22" s="4263"/>
      <c r="N22" s="4263"/>
      <c r="O22" s="4263">
        <v>20</v>
      </c>
      <c r="P22" s="4265">
        <v>36</v>
      </c>
      <c r="Q22" s="4244"/>
      <c r="R22" s="4314"/>
      <c r="S22" s="4314"/>
    </row>
    <row r="23" spans="1:19" ht="15">
      <c r="A23" s="4315" t="s">
        <v>179</v>
      </c>
      <c r="B23" s="2986" t="s">
        <v>1758</v>
      </c>
      <c r="C23" s="2695">
        <v>117</v>
      </c>
      <c r="D23" s="4271">
        <v>116</v>
      </c>
      <c r="E23" s="4243">
        <v>0.8376068376068376</v>
      </c>
      <c r="F23" s="4270">
        <v>1</v>
      </c>
      <c r="G23" s="4271">
        <v>97</v>
      </c>
      <c r="H23" s="4262">
        <v>4</v>
      </c>
      <c r="I23" s="4263"/>
      <c r="J23" s="4263"/>
      <c r="K23" s="4264">
        <v>10</v>
      </c>
      <c r="L23" s="4263"/>
      <c r="M23" s="4263"/>
      <c r="N23" s="4263"/>
      <c r="O23" s="4263"/>
      <c r="P23" s="4265">
        <v>83</v>
      </c>
      <c r="Q23" s="4244"/>
      <c r="R23" s="4314"/>
      <c r="S23" s="4314"/>
    </row>
    <row r="24" spans="1:19" ht="26.25" thickBot="1">
      <c r="A24" s="4355" t="s">
        <v>181</v>
      </c>
      <c r="B24" s="2987" t="s">
        <v>1759</v>
      </c>
      <c r="C24" s="2604">
        <v>165</v>
      </c>
      <c r="D24" s="4278"/>
      <c r="E24" s="4257">
        <v>0.8787878787878788</v>
      </c>
      <c r="F24" s="4277"/>
      <c r="G24" s="4278">
        <v>145</v>
      </c>
      <c r="H24" s="4266"/>
      <c r="I24" s="4267"/>
      <c r="J24" s="4267"/>
      <c r="K24" s="4268">
        <v>66</v>
      </c>
      <c r="L24" s="4267"/>
      <c r="M24" s="4267"/>
      <c r="N24" s="4267"/>
      <c r="O24" s="4267">
        <v>27</v>
      </c>
      <c r="P24" s="4269">
        <v>49</v>
      </c>
      <c r="Q24" s="4244"/>
      <c r="R24" s="4314"/>
      <c r="S24" s="4314"/>
    </row>
    <row r="25" spans="1:19" ht="15">
      <c r="A25" s="4318"/>
      <c r="B25" s="4319"/>
      <c r="C25" s="4320"/>
      <c r="D25" s="4320"/>
      <c r="E25" s="4250"/>
      <c r="F25" s="4320"/>
      <c r="G25" s="4320"/>
      <c r="H25" s="4321"/>
      <c r="I25" s="4321"/>
      <c r="J25" s="4321"/>
      <c r="K25" s="4322"/>
      <c r="L25" s="4321"/>
      <c r="M25" s="4321"/>
      <c r="N25" s="4321"/>
      <c r="O25" s="4321"/>
      <c r="P25" s="4321"/>
      <c r="Q25" s="4323"/>
      <c r="R25" s="4324"/>
      <c r="S25" s="4324"/>
    </row>
    <row r="26" spans="1:19" ht="15">
      <c r="A26" s="4318"/>
      <c r="B26" s="4319"/>
      <c r="C26" s="4320"/>
      <c r="D26" s="4320"/>
      <c r="E26" s="4250"/>
      <c r="F26" s="4320"/>
      <c r="G26" s="4320"/>
      <c r="H26" s="4321"/>
      <c r="I26" s="4321"/>
      <c r="J26" s="4321"/>
      <c r="K26" s="4322"/>
      <c r="L26" s="4321"/>
      <c r="M26" s="4321"/>
      <c r="N26" s="4321"/>
      <c r="O26" s="4321"/>
      <c r="P26" s="4321"/>
      <c r="Q26" s="4323"/>
      <c r="R26" s="4324"/>
      <c r="S26" s="4324"/>
    </row>
    <row r="27" spans="1:19" ht="15.75" thickBot="1">
      <c r="A27" s="4318"/>
      <c r="B27" s="4319"/>
      <c r="C27" s="4320"/>
      <c r="D27" s="4320"/>
      <c r="E27" s="4250"/>
      <c r="F27" s="4320"/>
      <c r="G27" s="4320"/>
      <c r="H27" s="4321"/>
      <c r="I27" s="4321"/>
      <c r="J27" s="4321"/>
      <c r="K27" s="4322"/>
      <c r="L27" s="4321"/>
      <c r="M27" s="4321"/>
      <c r="N27" s="4321"/>
      <c r="O27" s="4321"/>
      <c r="P27" s="4321"/>
      <c r="Q27" s="4323"/>
      <c r="R27" s="4324"/>
      <c r="S27" s="4323"/>
    </row>
    <row r="28" spans="1:19" ht="15.75" thickBot="1">
      <c r="A28" s="4508" t="s">
        <v>185</v>
      </c>
      <c r="B28" s="1929" t="s">
        <v>1760</v>
      </c>
      <c r="C28" s="4327"/>
      <c r="D28" s="4327"/>
      <c r="E28" s="4328"/>
      <c r="F28" s="4327"/>
      <c r="G28" s="4329">
        <v>742</v>
      </c>
      <c r="H28" s="4331">
        <v>111</v>
      </c>
      <c r="I28" s="4327">
        <v>142</v>
      </c>
      <c r="J28" s="4327">
        <v>5.5</v>
      </c>
      <c r="K28" s="4332">
        <v>240</v>
      </c>
      <c r="L28" s="4327">
        <v>185</v>
      </c>
      <c r="M28" s="4327"/>
      <c r="N28" s="4327">
        <v>48</v>
      </c>
      <c r="O28" s="4327">
        <v>5.5</v>
      </c>
      <c r="P28" s="4329">
        <v>5</v>
      </c>
      <c r="Q28" s="4407"/>
      <c r="R28" s="4407"/>
      <c r="S28" s="4407"/>
    </row>
    <row r="29" spans="1:19" ht="15.75" thickBot="1">
      <c r="A29" s="4318"/>
      <c r="B29" s="4319"/>
      <c r="C29" s="4320"/>
      <c r="D29" s="4320"/>
      <c r="E29" s="4250"/>
      <c r="F29" s="4320"/>
      <c r="G29" s="4320"/>
      <c r="H29" s="4321"/>
      <c r="I29" s="4321"/>
      <c r="J29" s="4321"/>
      <c r="K29" s="4322"/>
      <c r="L29" s="4321"/>
      <c r="M29" s="4321"/>
      <c r="N29" s="4321"/>
      <c r="O29" s="4321"/>
      <c r="P29" s="4321"/>
      <c r="Q29" s="4323"/>
      <c r="R29" s="4324"/>
      <c r="S29" s="4323"/>
    </row>
    <row r="30" spans="1:19" ht="15.75" thickBot="1">
      <c r="A30" s="4318" t="s">
        <v>41</v>
      </c>
      <c r="B30" s="4334"/>
      <c r="C30" s="4320"/>
      <c r="D30" s="4320"/>
      <c r="E30" s="4250"/>
      <c r="F30" s="4320"/>
      <c r="G30" s="4335" t="s">
        <v>42</v>
      </c>
      <c r="H30" s="4419" t="s">
        <v>11</v>
      </c>
      <c r="I30" s="4420" t="s">
        <v>12</v>
      </c>
      <c r="J30" s="4420" t="s">
        <v>13</v>
      </c>
      <c r="K30" s="4421" t="s">
        <v>14</v>
      </c>
      <c r="L30" s="4420" t="s">
        <v>15</v>
      </c>
      <c r="M30" s="4420" t="s">
        <v>16</v>
      </c>
      <c r="N30" s="4422" t="s">
        <v>17</v>
      </c>
      <c r="O30" s="4420" t="s">
        <v>18</v>
      </c>
      <c r="P30" s="4423" t="s">
        <v>19</v>
      </c>
      <c r="Q30" s="4341"/>
      <c r="R30" s="4324"/>
      <c r="S30" s="4324"/>
    </row>
    <row r="31" spans="1:19" ht="15.75" thickBot="1">
      <c r="A31" s="4318"/>
      <c r="B31" s="4319" t="s">
        <v>212</v>
      </c>
      <c r="C31" s="4320"/>
      <c r="D31" s="4320"/>
      <c r="E31" s="4250"/>
      <c r="F31" s="4320"/>
      <c r="G31" s="4509">
        <f>SUM(G5:G25)</f>
        <v>6259</v>
      </c>
      <c r="H31" s="4510">
        <f aca="true" t="shared" si="0" ref="H31:P31">SUM(H5:H25)</f>
        <v>119</v>
      </c>
      <c r="I31" s="4510">
        <f t="shared" si="0"/>
        <v>49.5</v>
      </c>
      <c r="J31" s="4510">
        <f t="shared" si="0"/>
        <v>349</v>
      </c>
      <c r="K31" s="4511">
        <f t="shared" si="0"/>
        <v>778</v>
      </c>
      <c r="L31" s="4510">
        <f t="shared" si="0"/>
        <v>1204</v>
      </c>
      <c r="M31" s="4510">
        <f t="shared" si="0"/>
        <v>1115</v>
      </c>
      <c r="N31" s="4510">
        <f t="shared" si="0"/>
        <v>442</v>
      </c>
      <c r="O31" s="4510">
        <f t="shared" si="0"/>
        <v>1903</v>
      </c>
      <c r="P31" s="4510">
        <f t="shared" si="0"/>
        <v>187.5</v>
      </c>
      <c r="Q31" s="4323"/>
      <c r="R31" s="4324"/>
      <c r="S31" s="4323"/>
    </row>
    <row r="32" spans="1:19" ht="15.75" thickBot="1">
      <c r="A32" s="4318"/>
      <c r="B32" s="4319"/>
      <c r="C32" s="4320"/>
      <c r="D32" s="4320"/>
      <c r="E32" s="4250"/>
      <c r="F32" s="4320"/>
      <c r="G32" s="4320"/>
      <c r="H32" s="4512">
        <f>H31/$G31</f>
        <v>0.019012621824572615</v>
      </c>
      <c r="I32" s="4513">
        <f aca="true" t="shared" si="1" ref="I32:P32">I31/$G31</f>
        <v>0.007908611599297012</v>
      </c>
      <c r="J32" s="4513">
        <f t="shared" si="1"/>
        <v>0.05575970602332641</v>
      </c>
      <c r="K32" s="4514">
        <f t="shared" si="1"/>
        <v>0.12430100655056718</v>
      </c>
      <c r="L32" s="4513">
        <f t="shared" si="1"/>
        <v>0.19236299728391118</v>
      </c>
      <c r="M32" s="4513">
        <f t="shared" si="1"/>
        <v>0.17814347339830644</v>
      </c>
      <c r="N32" s="4513">
        <f t="shared" si="1"/>
        <v>0.07061830963412685</v>
      </c>
      <c r="O32" s="4513">
        <f t="shared" si="1"/>
        <v>0.30404217926186294</v>
      </c>
      <c r="P32" s="4515">
        <f t="shared" si="1"/>
        <v>0.02995686211854929</v>
      </c>
      <c r="Q32" s="4323"/>
      <c r="R32" s="4347"/>
      <c r="S32" s="4324"/>
    </row>
    <row r="33" spans="1:19" ht="15.75" thickBot="1">
      <c r="A33" s="4318"/>
      <c r="B33" s="4319"/>
      <c r="C33" s="4320"/>
      <c r="D33" s="4320"/>
      <c r="E33" s="4250"/>
      <c r="F33" s="4320"/>
      <c r="G33" s="4320"/>
      <c r="H33" s="4321"/>
      <c r="I33" s="4321"/>
      <c r="J33" s="4321"/>
      <c r="K33" s="4322"/>
      <c r="L33" s="4321"/>
      <c r="M33" s="4321"/>
      <c r="N33" s="4321"/>
      <c r="O33" s="4321"/>
      <c r="P33" s="4321"/>
      <c r="Q33" s="4323"/>
      <c r="R33" s="4324"/>
      <c r="S33" s="4324"/>
    </row>
    <row r="34" spans="1:19" ht="15.75" thickBot="1">
      <c r="A34" s="4318"/>
      <c r="B34" s="4319" t="s">
        <v>213</v>
      </c>
      <c r="C34" s="4320"/>
      <c r="D34" s="4320"/>
      <c r="E34" s="4250"/>
      <c r="F34" s="4320"/>
      <c r="G34" s="4356">
        <f>G31+G28</f>
        <v>7001</v>
      </c>
      <c r="H34" s="4356">
        <f>H31+H28</f>
        <v>230</v>
      </c>
      <c r="I34" s="4356">
        <f aca="true" t="shared" si="2" ref="I34:P34">I31+I28</f>
        <v>191.5</v>
      </c>
      <c r="J34" s="4356">
        <f t="shared" si="2"/>
        <v>354.5</v>
      </c>
      <c r="K34" s="4461">
        <f t="shared" si="2"/>
        <v>1018</v>
      </c>
      <c r="L34" s="4356">
        <f t="shared" si="2"/>
        <v>1389</v>
      </c>
      <c r="M34" s="4356">
        <f t="shared" si="2"/>
        <v>1115</v>
      </c>
      <c r="N34" s="4356">
        <f t="shared" si="2"/>
        <v>490</v>
      </c>
      <c r="O34" s="4356">
        <f t="shared" si="2"/>
        <v>1908.5</v>
      </c>
      <c r="P34" s="4356">
        <f t="shared" si="2"/>
        <v>192.5</v>
      </c>
      <c r="Q34" s="4323"/>
      <c r="R34" s="4324"/>
      <c r="S34" s="4323"/>
    </row>
    <row r="35" spans="1:19" ht="15.75" thickBot="1">
      <c r="A35" s="4318"/>
      <c r="B35" s="4319"/>
      <c r="C35" s="4320"/>
      <c r="D35" s="4320"/>
      <c r="E35" s="4250"/>
      <c r="F35" s="4320"/>
      <c r="G35" s="4320"/>
      <c r="H35" s="4471">
        <f>H34/$G34</f>
        <v>0.03285244965004999</v>
      </c>
      <c r="I35" s="4472">
        <f aca="true" t="shared" si="3" ref="I35:P35">I34/$G34</f>
        <v>0.027353235252106842</v>
      </c>
      <c r="J35" s="4472">
        <f t="shared" si="3"/>
        <v>0.050635623482359664</v>
      </c>
      <c r="K35" s="4473">
        <f t="shared" si="3"/>
        <v>0.14540779888587343</v>
      </c>
      <c r="L35" s="4472">
        <f t="shared" si="3"/>
        <v>0.19840022853878017</v>
      </c>
      <c r="M35" s="4472">
        <f t="shared" si="3"/>
        <v>0.159262962433938</v>
      </c>
      <c r="N35" s="4472">
        <f t="shared" si="3"/>
        <v>0.06999000142836738</v>
      </c>
      <c r="O35" s="4472">
        <f t="shared" si="3"/>
        <v>0.27260391372661047</v>
      </c>
      <c r="P35" s="4474">
        <f t="shared" si="3"/>
        <v>0.027496071989715754</v>
      </c>
      <c r="Q35" s="4323"/>
      <c r="R35" s="4347"/>
      <c r="S35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 topLeftCell="A10">
      <selection activeCell="Q2" sqref="Q2:S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17.00390625" style="0" customWidth="1"/>
    <col min="19" max="19" width="13.00390625" style="0" customWidth="1"/>
  </cols>
  <sheetData>
    <row r="1" spans="1:19" ht="26.25" customHeight="1">
      <c r="A1" s="4643" t="s">
        <v>1761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12"/>
    </row>
    <row r="2" spans="1:18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222"/>
      <c r="R2" s="4222"/>
    </row>
    <row r="3" spans="1:18" ht="46.5" customHeight="1" thickBot="1" thickTop="1">
      <c r="A3" s="4644" t="s">
        <v>2</v>
      </c>
      <c r="B3" s="4646" t="s">
        <v>3</v>
      </c>
      <c r="C3" s="4646" t="s">
        <v>4</v>
      </c>
      <c r="D3" s="4644" t="s">
        <v>5</v>
      </c>
      <c r="E3" s="4661" t="s">
        <v>6</v>
      </c>
      <c r="F3" s="4689" t="s">
        <v>7</v>
      </c>
      <c r="G3" s="4644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223"/>
      <c r="R3" s="4224" t="s">
        <v>10</v>
      </c>
    </row>
    <row r="4" spans="1:19" ht="15.75" thickBot="1">
      <c r="A4" s="4645"/>
      <c r="B4" s="4647"/>
      <c r="C4" s="4688"/>
      <c r="D4" s="4663"/>
      <c r="E4" s="4662"/>
      <c r="F4" s="4690"/>
      <c r="G4" s="466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  <c r="S4" s="11"/>
    </row>
    <row r="5" spans="1:19" ht="25.5">
      <c r="A5" s="4313" t="s">
        <v>20</v>
      </c>
      <c r="B5" s="4254" t="s">
        <v>1762</v>
      </c>
      <c r="C5" s="4275">
        <v>88</v>
      </c>
      <c r="D5" s="4276">
        <v>59</v>
      </c>
      <c r="E5" s="4255">
        <f>D5/C5</f>
        <v>0.6704545454545454</v>
      </c>
      <c r="F5" s="4275">
        <v>3</v>
      </c>
      <c r="G5" s="4276">
        <v>56</v>
      </c>
      <c r="H5" s="3647">
        <v>2</v>
      </c>
      <c r="I5" s="4259">
        <v>1.3</v>
      </c>
      <c r="J5" s="4259">
        <v>1.3</v>
      </c>
      <c r="K5" s="4260">
        <v>11</v>
      </c>
      <c r="L5" s="4259">
        <v>11</v>
      </c>
      <c r="M5" s="4259">
        <v>4</v>
      </c>
      <c r="N5" s="4259"/>
      <c r="O5" s="4259">
        <v>24</v>
      </c>
      <c r="P5" s="4261">
        <v>1.4</v>
      </c>
      <c r="Q5" s="4244"/>
      <c r="R5" s="4314"/>
      <c r="S5" s="28"/>
    </row>
    <row r="6" spans="1:19" ht="15">
      <c r="A6" s="4315" t="s">
        <v>20</v>
      </c>
      <c r="B6" s="4242" t="s">
        <v>1763</v>
      </c>
      <c r="C6" s="4270">
        <v>68</v>
      </c>
      <c r="D6" s="4271">
        <v>21</v>
      </c>
      <c r="E6" s="4243">
        <f>D6/C6</f>
        <v>0.3088235294117647</v>
      </c>
      <c r="F6" s="4270">
        <f>D6-G6</f>
        <v>2</v>
      </c>
      <c r="G6" s="4271">
        <v>19</v>
      </c>
      <c r="H6" s="3637">
        <v>3</v>
      </c>
      <c r="I6" s="4263"/>
      <c r="J6" s="4263"/>
      <c r="K6" s="4264">
        <v>2</v>
      </c>
      <c r="L6" s="4263">
        <v>4</v>
      </c>
      <c r="M6" s="4263">
        <v>9</v>
      </c>
      <c r="N6" s="4263"/>
      <c r="O6" s="4263">
        <v>1</v>
      </c>
      <c r="P6" s="4265"/>
      <c r="Q6" s="4244"/>
      <c r="R6" s="4314"/>
      <c r="S6" s="28"/>
    </row>
    <row r="7" spans="1:19" ht="15">
      <c r="A7" s="4315" t="s">
        <v>20</v>
      </c>
      <c r="B7" s="4242" t="s">
        <v>1728</v>
      </c>
      <c r="C7" s="4270">
        <v>45</v>
      </c>
      <c r="D7" s="4271">
        <v>27</v>
      </c>
      <c r="E7" s="4243">
        <v>0.6</v>
      </c>
      <c r="F7" s="4270">
        <v>0</v>
      </c>
      <c r="G7" s="4271">
        <v>27</v>
      </c>
      <c r="H7" s="3637"/>
      <c r="I7" s="4263"/>
      <c r="J7" s="4263">
        <v>2</v>
      </c>
      <c r="K7" s="4264">
        <v>3</v>
      </c>
      <c r="L7" s="4263">
        <v>4</v>
      </c>
      <c r="M7" s="4263"/>
      <c r="N7" s="4263">
        <v>16</v>
      </c>
      <c r="O7" s="4263">
        <v>2</v>
      </c>
      <c r="P7" s="4265"/>
      <c r="Q7" s="4244"/>
      <c r="R7" s="4314"/>
      <c r="S7" s="28"/>
    </row>
    <row r="8" spans="1:19" ht="15">
      <c r="A8" s="4315" t="s">
        <v>65</v>
      </c>
      <c r="B8" s="4242" t="s">
        <v>1764</v>
      </c>
      <c r="C8" s="4270">
        <v>20</v>
      </c>
      <c r="D8" s="4271">
        <v>20</v>
      </c>
      <c r="E8" s="4243">
        <v>1</v>
      </c>
      <c r="F8" s="4270">
        <v>1</v>
      </c>
      <c r="G8" s="4271">
        <v>19</v>
      </c>
      <c r="H8" s="3637">
        <v>4</v>
      </c>
      <c r="I8" s="4263"/>
      <c r="J8" s="4263"/>
      <c r="K8" s="4264">
        <v>4</v>
      </c>
      <c r="L8" s="4263">
        <v>3</v>
      </c>
      <c r="M8" s="4263">
        <v>1</v>
      </c>
      <c r="N8" s="4263">
        <v>6</v>
      </c>
      <c r="O8" s="4263">
        <v>1</v>
      </c>
      <c r="P8" s="4265"/>
      <c r="Q8" s="4244"/>
      <c r="R8" s="4314"/>
      <c r="S8" s="28"/>
    </row>
    <row r="9" spans="1:19" ht="25.5">
      <c r="A9" s="4315" t="s">
        <v>23</v>
      </c>
      <c r="B9" s="4242" t="s">
        <v>1765</v>
      </c>
      <c r="C9" s="4270">
        <v>218</v>
      </c>
      <c r="D9" s="4271">
        <v>166</v>
      </c>
      <c r="E9" s="4243">
        <f>D9/C9</f>
        <v>0.7614678899082569</v>
      </c>
      <c r="F9" s="4270">
        <v>11</v>
      </c>
      <c r="G9" s="4271">
        <v>155</v>
      </c>
      <c r="H9" s="3637">
        <v>43</v>
      </c>
      <c r="I9" s="4263">
        <v>4</v>
      </c>
      <c r="J9" s="4263">
        <v>4</v>
      </c>
      <c r="K9" s="4264">
        <v>22</v>
      </c>
      <c r="L9" s="4263">
        <v>78</v>
      </c>
      <c r="M9" s="4263"/>
      <c r="N9" s="4263"/>
      <c r="O9" s="4263">
        <v>4</v>
      </c>
      <c r="P9" s="4265"/>
      <c r="Q9" s="4244"/>
      <c r="R9" s="4314"/>
      <c r="S9" s="28"/>
    </row>
    <row r="10" spans="1:19" ht="15">
      <c r="A10" s="4315" t="s">
        <v>55</v>
      </c>
      <c r="B10" s="4242" t="s">
        <v>1733</v>
      </c>
      <c r="C10" s="4270">
        <v>31</v>
      </c>
      <c r="D10" s="4271">
        <v>25</v>
      </c>
      <c r="E10" s="4243">
        <f>D10/C10</f>
        <v>0.8064516129032258</v>
      </c>
      <c r="F10" s="4270">
        <v>0</v>
      </c>
      <c r="G10" s="4271">
        <v>25</v>
      </c>
      <c r="H10" s="3637">
        <v>9</v>
      </c>
      <c r="I10" s="4263"/>
      <c r="J10" s="4263"/>
      <c r="K10" s="4264">
        <v>6</v>
      </c>
      <c r="L10" s="4263">
        <v>5</v>
      </c>
      <c r="M10" s="4263"/>
      <c r="N10" s="4263"/>
      <c r="O10" s="4263">
        <v>5</v>
      </c>
      <c r="P10" s="4265"/>
      <c r="Q10" s="4244"/>
      <c r="R10" s="4314"/>
      <c r="S10" s="28"/>
    </row>
    <row r="11" spans="1:19" ht="25.5">
      <c r="A11" s="4315" t="s">
        <v>55</v>
      </c>
      <c r="B11" s="4242" t="s">
        <v>1732</v>
      </c>
      <c r="C11" s="4270">
        <v>371</v>
      </c>
      <c r="D11" s="4271">
        <v>241</v>
      </c>
      <c r="E11" s="4243">
        <f>D11/C11</f>
        <v>0.6495956873315364</v>
      </c>
      <c r="F11" s="4270">
        <v>33</v>
      </c>
      <c r="G11" s="4271">
        <v>208</v>
      </c>
      <c r="H11" s="3637">
        <v>44</v>
      </c>
      <c r="I11" s="4263"/>
      <c r="J11" s="4263"/>
      <c r="K11" s="4264">
        <v>77</v>
      </c>
      <c r="L11" s="4263">
        <v>39</v>
      </c>
      <c r="M11" s="4263"/>
      <c r="N11" s="4263"/>
      <c r="O11" s="4263">
        <v>48</v>
      </c>
      <c r="P11" s="4265"/>
      <c r="Q11" s="4244"/>
      <c r="R11" s="4314"/>
      <c r="S11" s="35"/>
    </row>
    <row r="12" spans="1:19" ht="15">
      <c r="A12" s="4315" t="s">
        <v>55</v>
      </c>
      <c r="B12" s="4242" t="s">
        <v>1766</v>
      </c>
      <c r="C12" s="4270">
        <v>111</v>
      </c>
      <c r="D12" s="4271">
        <v>86</v>
      </c>
      <c r="E12" s="4243">
        <f>D12/C12</f>
        <v>0.7747747747747747</v>
      </c>
      <c r="F12" s="4270">
        <v>2</v>
      </c>
      <c r="G12" s="4271">
        <v>84</v>
      </c>
      <c r="H12" s="3637"/>
      <c r="I12" s="4263"/>
      <c r="J12" s="4263"/>
      <c r="K12" s="4264">
        <v>59</v>
      </c>
      <c r="L12" s="4263"/>
      <c r="M12" s="4263">
        <v>25</v>
      </c>
      <c r="N12" s="4263"/>
      <c r="O12" s="4263"/>
      <c r="P12" s="4265"/>
      <c r="Q12" s="4244"/>
      <c r="R12" s="4314"/>
      <c r="S12" s="28"/>
    </row>
    <row r="13" spans="1:19" ht="15">
      <c r="A13" s="4315" t="s">
        <v>26</v>
      </c>
      <c r="B13" s="4242" t="s">
        <v>1767</v>
      </c>
      <c r="C13" s="4270">
        <v>32</v>
      </c>
      <c r="D13" s="4271"/>
      <c r="E13" s="4243"/>
      <c r="F13" s="4270"/>
      <c r="G13" s="4271">
        <v>38</v>
      </c>
      <c r="H13" s="3637"/>
      <c r="I13" s="4263"/>
      <c r="J13" s="4263"/>
      <c r="K13" s="4264">
        <v>25</v>
      </c>
      <c r="L13" s="4263">
        <v>13</v>
      </c>
      <c r="M13" s="4263"/>
      <c r="N13" s="4263"/>
      <c r="O13" s="4263"/>
      <c r="P13" s="4265"/>
      <c r="Q13" s="4244"/>
      <c r="R13" s="4314"/>
      <c r="S13" s="28"/>
    </row>
    <row r="14" spans="1:19" ht="25.5">
      <c r="A14" s="4315" t="s">
        <v>26</v>
      </c>
      <c r="B14" s="4242" t="s">
        <v>1768</v>
      </c>
      <c r="C14" s="4270">
        <v>200</v>
      </c>
      <c r="D14" s="4271"/>
      <c r="E14" s="4243"/>
      <c r="F14" s="4270"/>
      <c r="G14" s="4271">
        <v>107</v>
      </c>
      <c r="H14" s="3637"/>
      <c r="I14" s="4263">
        <v>4</v>
      </c>
      <c r="J14" s="4263"/>
      <c r="K14" s="4264">
        <v>22</v>
      </c>
      <c r="L14" s="4263">
        <v>22</v>
      </c>
      <c r="M14" s="4263"/>
      <c r="N14" s="4263">
        <v>42</v>
      </c>
      <c r="O14" s="4263">
        <v>17</v>
      </c>
      <c r="P14" s="4265"/>
      <c r="Q14" s="4244"/>
      <c r="R14" s="4314"/>
      <c r="S14" s="28"/>
    </row>
    <row r="15" spans="1:19" ht="15">
      <c r="A15" s="4315" t="s">
        <v>26</v>
      </c>
      <c r="B15" s="4242" t="s">
        <v>27</v>
      </c>
      <c r="C15" s="4270">
        <v>209</v>
      </c>
      <c r="D15" s="4271"/>
      <c r="E15" s="4243"/>
      <c r="F15" s="4270"/>
      <c r="G15" s="4271">
        <v>175</v>
      </c>
      <c r="H15" s="3637"/>
      <c r="I15" s="4263"/>
      <c r="J15" s="4263"/>
      <c r="K15" s="4264">
        <v>55</v>
      </c>
      <c r="L15" s="4263">
        <v>48</v>
      </c>
      <c r="M15" s="4263"/>
      <c r="N15" s="4263">
        <v>72</v>
      </c>
      <c r="O15" s="4263"/>
      <c r="P15" s="4265"/>
      <c r="Q15" s="4244"/>
      <c r="R15" s="4314"/>
      <c r="S15" s="35"/>
    </row>
    <row r="16" spans="1:19" ht="15">
      <c r="A16" s="4315" t="s">
        <v>28</v>
      </c>
      <c r="B16" s="4242" t="s">
        <v>1274</v>
      </c>
      <c r="C16" s="4270">
        <v>6108</v>
      </c>
      <c r="D16" s="4271">
        <v>2831</v>
      </c>
      <c r="E16" s="4243">
        <v>0.4635</v>
      </c>
      <c r="F16" s="4270">
        <v>99</v>
      </c>
      <c r="G16" s="4271">
        <v>2732</v>
      </c>
      <c r="H16" s="3637">
        <v>121</v>
      </c>
      <c r="I16" s="4263"/>
      <c r="J16" s="4263"/>
      <c r="K16" s="4264">
        <v>147</v>
      </c>
      <c r="L16" s="4263">
        <v>80</v>
      </c>
      <c r="M16" s="4263">
        <v>1021</v>
      </c>
      <c r="N16" s="4263">
        <v>163</v>
      </c>
      <c r="O16" s="4263">
        <v>1164</v>
      </c>
      <c r="P16" s="4265"/>
      <c r="Q16" s="4244"/>
      <c r="R16" s="4314"/>
      <c r="S16" s="35"/>
    </row>
    <row r="17" spans="1:19" ht="15">
      <c r="A17" s="4315" t="s">
        <v>28</v>
      </c>
      <c r="B17" s="4242" t="s">
        <v>30</v>
      </c>
      <c r="C17" s="4270"/>
      <c r="D17" s="4271"/>
      <c r="E17" s="4243"/>
      <c r="F17" s="4270"/>
      <c r="G17" s="4271"/>
      <c r="H17" s="3637"/>
      <c r="I17" s="4263"/>
      <c r="J17" s="4263"/>
      <c r="K17" s="4264"/>
      <c r="L17" s="4263"/>
      <c r="M17" s="4263"/>
      <c r="N17" s="4263"/>
      <c r="O17" s="4263"/>
      <c r="P17" s="4265"/>
      <c r="Q17" s="4244"/>
      <c r="R17" s="4314"/>
      <c r="S17" s="35"/>
    </row>
    <row r="18" spans="1:19" ht="25.5">
      <c r="A18" s="4315" t="s">
        <v>992</v>
      </c>
      <c r="B18" s="4242" t="s">
        <v>1769</v>
      </c>
      <c r="C18" s="4270">
        <v>231</v>
      </c>
      <c r="D18" s="4271"/>
      <c r="E18" s="4243"/>
      <c r="F18" s="4270"/>
      <c r="G18" s="4271">
        <v>151</v>
      </c>
      <c r="H18" s="3637">
        <v>49</v>
      </c>
      <c r="I18" s="4263">
        <v>45</v>
      </c>
      <c r="J18" s="4263"/>
      <c r="K18" s="4264">
        <v>52</v>
      </c>
      <c r="L18" s="4263"/>
      <c r="M18" s="4263">
        <v>5</v>
      </c>
      <c r="N18" s="4263"/>
      <c r="O18" s="4263"/>
      <c r="P18" s="4265"/>
      <c r="Q18" s="4244"/>
      <c r="R18" s="4314"/>
      <c r="S18" s="35"/>
    </row>
    <row r="19" spans="1:19" ht="25.5">
      <c r="A19" s="4315" t="s">
        <v>992</v>
      </c>
      <c r="B19" s="4242" t="s">
        <v>1770</v>
      </c>
      <c r="C19" s="4270"/>
      <c r="D19" s="4271"/>
      <c r="E19" s="4243"/>
      <c r="F19" s="4270"/>
      <c r="G19" s="4271">
        <v>13</v>
      </c>
      <c r="H19" s="3637">
        <v>4</v>
      </c>
      <c r="I19" s="4263">
        <v>0.3299999999999983</v>
      </c>
      <c r="J19" s="4263"/>
      <c r="K19" s="4264"/>
      <c r="L19" s="4263">
        <v>1</v>
      </c>
      <c r="M19" s="4263"/>
      <c r="N19" s="4263"/>
      <c r="O19" s="4263">
        <v>7</v>
      </c>
      <c r="P19" s="4265">
        <v>0.6699999999999875</v>
      </c>
      <c r="Q19" s="4244"/>
      <c r="R19" s="4314"/>
      <c r="S19" s="35"/>
    </row>
    <row r="20" spans="1:19" ht="15">
      <c r="A20" s="4315" t="s">
        <v>31</v>
      </c>
      <c r="B20" s="4242" t="s">
        <v>32</v>
      </c>
      <c r="C20" s="4270"/>
      <c r="D20" s="4271"/>
      <c r="E20" s="4243"/>
      <c r="F20" s="4270"/>
      <c r="G20" s="4271">
        <v>482</v>
      </c>
      <c r="H20" s="3637"/>
      <c r="I20" s="4263"/>
      <c r="J20" s="4263">
        <v>222</v>
      </c>
      <c r="K20" s="4264"/>
      <c r="L20" s="4263">
        <v>219</v>
      </c>
      <c r="M20" s="4263"/>
      <c r="N20" s="4263"/>
      <c r="O20" s="4263">
        <v>19</v>
      </c>
      <c r="P20" s="4265">
        <v>22</v>
      </c>
      <c r="Q20" s="4244"/>
      <c r="R20" s="4314"/>
      <c r="S20" s="35"/>
    </row>
    <row r="21" spans="1:19" ht="15">
      <c r="A21" s="4315" t="s">
        <v>31</v>
      </c>
      <c r="B21" s="4242" t="s">
        <v>33</v>
      </c>
      <c r="C21" s="4270"/>
      <c r="D21" s="4271"/>
      <c r="E21" s="4243"/>
      <c r="F21" s="4270"/>
      <c r="G21" s="4271">
        <v>137</v>
      </c>
      <c r="H21" s="3637"/>
      <c r="I21" s="4263">
        <v>3</v>
      </c>
      <c r="J21" s="4263"/>
      <c r="K21" s="4264">
        <v>6</v>
      </c>
      <c r="L21" s="4263">
        <v>71</v>
      </c>
      <c r="M21" s="4263"/>
      <c r="N21" s="4263"/>
      <c r="O21" s="4263">
        <v>57</v>
      </c>
      <c r="P21" s="4265">
        <v>0</v>
      </c>
      <c r="Q21" s="4244"/>
      <c r="R21" s="4314"/>
      <c r="S21" s="11"/>
    </row>
    <row r="22" spans="1:19" ht="15">
      <c r="A22" s="4315" t="s">
        <v>34</v>
      </c>
      <c r="B22" s="4242" t="s">
        <v>1771</v>
      </c>
      <c r="C22" s="4270"/>
      <c r="D22" s="4271"/>
      <c r="E22" s="4243"/>
      <c r="F22" s="4270"/>
      <c r="G22" s="4271">
        <v>163</v>
      </c>
      <c r="H22" s="3637"/>
      <c r="I22" s="4263"/>
      <c r="J22" s="4263"/>
      <c r="K22" s="4264"/>
      <c r="L22" s="4263">
        <v>55</v>
      </c>
      <c r="M22" s="4263">
        <v>23</v>
      </c>
      <c r="N22" s="4263"/>
      <c r="O22" s="4263">
        <v>85</v>
      </c>
      <c r="P22" s="4265">
        <v>0</v>
      </c>
      <c r="Q22" s="4244"/>
      <c r="R22" s="4314"/>
      <c r="S22" s="11"/>
    </row>
    <row r="23" spans="1:19" ht="15">
      <c r="A23" s="4315" t="s">
        <v>34</v>
      </c>
      <c r="B23" s="4242" t="s">
        <v>94</v>
      </c>
      <c r="C23" s="4270">
        <v>48</v>
      </c>
      <c r="D23" s="4271">
        <v>35</v>
      </c>
      <c r="E23" s="4243">
        <f>+D23/C23</f>
        <v>0.7291666666666666</v>
      </c>
      <c r="F23" s="4270">
        <v>0</v>
      </c>
      <c r="G23" s="4271">
        <f>+D23-F23</f>
        <v>35</v>
      </c>
      <c r="H23" s="3637">
        <v>2</v>
      </c>
      <c r="I23" s="4263"/>
      <c r="J23" s="4263"/>
      <c r="K23" s="4264">
        <v>18</v>
      </c>
      <c r="L23" s="4263"/>
      <c r="M23" s="4263">
        <v>12</v>
      </c>
      <c r="N23" s="4263"/>
      <c r="O23" s="4263">
        <v>3</v>
      </c>
      <c r="P23" s="4265"/>
      <c r="Q23" s="4244"/>
      <c r="R23" s="4314"/>
      <c r="S23" s="35"/>
    </row>
    <row r="24" spans="1:19" ht="15">
      <c r="A24" s="4315" t="s">
        <v>179</v>
      </c>
      <c r="B24" s="4242" t="s">
        <v>1772</v>
      </c>
      <c r="C24" s="4270">
        <v>21</v>
      </c>
      <c r="D24" s="4271">
        <v>21</v>
      </c>
      <c r="E24" s="4243">
        <v>0.5714285714285714</v>
      </c>
      <c r="F24" s="4270">
        <v>0</v>
      </c>
      <c r="G24" s="4271">
        <v>12</v>
      </c>
      <c r="H24" s="3637"/>
      <c r="I24" s="4263"/>
      <c r="J24" s="4263"/>
      <c r="K24" s="4264"/>
      <c r="L24" s="4263"/>
      <c r="M24" s="4263"/>
      <c r="N24" s="4263">
        <v>8</v>
      </c>
      <c r="O24" s="4263"/>
      <c r="P24" s="4265">
        <v>4</v>
      </c>
      <c r="Q24" s="4244"/>
      <c r="R24" s="4314"/>
      <c r="S24" s="28"/>
    </row>
    <row r="25" spans="1:19" ht="26.25" thickBot="1">
      <c r="A25" s="4355" t="s">
        <v>181</v>
      </c>
      <c r="B25" s="4256" t="s">
        <v>1773</v>
      </c>
      <c r="C25" s="4277">
        <v>69</v>
      </c>
      <c r="D25" s="4278"/>
      <c r="E25" s="4257">
        <v>0.88</v>
      </c>
      <c r="F25" s="4277"/>
      <c r="G25" s="4278">
        <v>61</v>
      </c>
      <c r="H25" s="3638"/>
      <c r="I25" s="4267"/>
      <c r="J25" s="4267"/>
      <c r="K25" s="4268"/>
      <c r="L25" s="4267"/>
      <c r="M25" s="4267"/>
      <c r="N25" s="4267"/>
      <c r="O25" s="4267">
        <v>36</v>
      </c>
      <c r="P25" s="4269">
        <v>21</v>
      </c>
      <c r="Q25" s="4244"/>
      <c r="R25" s="4314"/>
      <c r="S25" s="28"/>
    </row>
    <row r="26" spans="1:19" ht="15">
      <c r="A26" s="4318"/>
      <c r="B26" s="4319"/>
      <c r="C26" s="4320"/>
      <c r="D26" s="4320"/>
      <c r="E26" s="4250"/>
      <c r="F26" s="4320"/>
      <c r="G26" s="4320"/>
      <c r="H26" s="4321"/>
      <c r="I26" s="4321"/>
      <c r="J26" s="4321"/>
      <c r="K26" s="4322"/>
      <c r="L26" s="4321"/>
      <c r="M26" s="4321"/>
      <c r="N26" s="4321"/>
      <c r="O26" s="4321"/>
      <c r="P26" s="4321"/>
      <c r="Q26" s="4323"/>
      <c r="R26" s="4324"/>
      <c r="S26" s="102"/>
    </row>
    <row r="27" spans="1:18" ht="15">
      <c r="A27" s="4318"/>
      <c r="B27" s="4319"/>
      <c r="C27" s="4320"/>
      <c r="D27" s="4320"/>
      <c r="E27" s="4250"/>
      <c r="F27" s="4320"/>
      <c r="G27" s="4320"/>
      <c r="H27" s="4321"/>
      <c r="I27" s="4321"/>
      <c r="J27" s="4321"/>
      <c r="K27" s="4322"/>
      <c r="L27" s="4321"/>
      <c r="M27" s="4321"/>
      <c r="N27" s="4321"/>
      <c r="O27" s="4321"/>
      <c r="P27" s="4321"/>
      <c r="Q27" s="4323"/>
      <c r="R27" s="4324"/>
    </row>
    <row r="28" spans="1:18" ht="15.75" thickBot="1">
      <c r="A28" s="4318"/>
      <c r="B28" s="4319"/>
      <c r="C28" s="4320"/>
      <c r="D28" s="4320"/>
      <c r="E28" s="4250"/>
      <c r="F28" s="4320"/>
      <c r="G28" s="4320"/>
      <c r="H28" s="4321"/>
      <c r="I28" s="4321"/>
      <c r="J28" s="4321"/>
      <c r="K28" s="4322"/>
      <c r="L28" s="4321"/>
      <c r="M28" s="4321"/>
      <c r="N28" s="4321"/>
      <c r="O28" s="4321"/>
      <c r="P28" s="4321"/>
      <c r="Q28" s="4323"/>
      <c r="R28" s="4324"/>
    </row>
    <row r="29" spans="1:18" ht="15.75" thickBot="1">
      <c r="A29" s="4325" t="s">
        <v>185</v>
      </c>
      <c r="B29" s="3908" t="s">
        <v>1774</v>
      </c>
      <c r="C29" s="4326"/>
      <c r="D29" s="4327"/>
      <c r="E29" s="4328"/>
      <c r="F29" s="4327"/>
      <c r="G29" s="4329">
        <v>266</v>
      </c>
      <c r="H29" s="4331">
        <v>32</v>
      </c>
      <c r="I29" s="4327">
        <v>5</v>
      </c>
      <c r="J29" s="4327">
        <v>5.5</v>
      </c>
      <c r="K29" s="4332">
        <v>87</v>
      </c>
      <c r="L29" s="4327">
        <v>44</v>
      </c>
      <c r="M29" s="4327"/>
      <c r="N29" s="4327">
        <v>83</v>
      </c>
      <c r="O29" s="4327">
        <v>5.5</v>
      </c>
      <c r="P29" s="4329">
        <v>4</v>
      </c>
      <c r="Q29" s="4407"/>
      <c r="R29" s="4407"/>
    </row>
    <row r="30" spans="1:18" ht="15.75" thickBot="1">
      <c r="A30" s="4318"/>
      <c r="B30" s="4319"/>
      <c r="C30" s="4320"/>
      <c r="D30" s="4320"/>
      <c r="E30" s="4250"/>
      <c r="F30" s="4320"/>
      <c r="G30" s="4320"/>
      <c r="H30" s="4321"/>
      <c r="I30" s="4321"/>
      <c r="J30" s="4321"/>
      <c r="K30" s="4322"/>
      <c r="L30" s="4321"/>
      <c r="M30" s="4321"/>
      <c r="N30" s="4321"/>
      <c r="O30" s="4321"/>
      <c r="P30" s="4321"/>
      <c r="Q30" s="4323"/>
      <c r="R30" s="4324"/>
    </row>
    <row r="31" spans="1:18" ht="15.75" thickBot="1">
      <c r="A31" s="4318" t="s">
        <v>41</v>
      </c>
      <c r="B31" s="4334"/>
      <c r="C31" s="4320"/>
      <c r="D31" s="4320"/>
      <c r="E31" s="4250"/>
      <c r="F31" s="4320"/>
      <c r="G31" s="4335" t="s">
        <v>42</v>
      </c>
      <c r="H31" s="4419" t="s">
        <v>11</v>
      </c>
      <c r="I31" s="4420" t="s">
        <v>12</v>
      </c>
      <c r="J31" s="4420" t="s">
        <v>13</v>
      </c>
      <c r="K31" s="4421" t="s">
        <v>14</v>
      </c>
      <c r="L31" s="4420" t="s">
        <v>15</v>
      </c>
      <c r="M31" s="4420" t="s">
        <v>16</v>
      </c>
      <c r="N31" s="4422" t="s">
        <v>17</v>
      </c>
      <c r="O31" s="4420" t="s">
        <v>18</v>
      </c>
      <c r="P31" s="4423" t="s">
        <v>19</v>
      </c>
      <c r="Q31" s="4341"/>
      <c r="R31" s="4324"/>
    </row>
    <row r="32" spans="1:18" ht="15.75" thickBot="1">
      <c r="A32" s="4318"/>
      <c r="B32" s="4319" t="s">
        <v>212</v>
      </c>
      <c r="C32" s="4320"/>
      <c r="D32" s="4320"/>
      <c r="E32" s="4250"/>
      <c r="F32" s="4320"/>
      <c r="G32" s="4356">
        <f>SUM(G5:G27)</f>
        <v>4699</v>
      </c>
      <c r="H32" s="4356">
        <f aca="true" t="shared" si="0" ref="H32:P32">SUM(H5:H27)</f>
        <v>281</v>
      </c>
      <c r="I32" s="4356">
        <f t="shared" si="0"/>
        <v>57.629999999999995</v>
      </c>
      <c r="J32" s="4356">
        <f t="shared" si="0"/>
        <v>229.3</v>
      </c>
      <c r="K32" s="4461">
        <f t="shared" si="0"/>
        <v>509</v>
      </c>
      <c r="L32" s="4356">
        <f t="shared" si="0"/>
        <v>653</v>
      </c>
      <c r="M32" s="4356">
        <f t="shared" si="0"/>
        <v>1100</v>
      </c>
      <c r="N32" s="4356">
        <f t="shared" si="0"/>
        <v>307</v>
      </c>
      <c r="O32" s="4356">
        <f t="shared" si="0"/>
        <v>1473</v>
      </c>
      <c r="P32" s="4356">
        <f t="shared" si="0"/>
        <v>49.069999999999986</v>
      </c>
      <c r="Q32" s="4323"/>
      <c r="R32" s="4324"/>
    </row>
    <row r="33" spans="1:18" ht="15.75" thickBot="1">
      <c r="A33" s="4318"/>
      <c r="B33" s="4319"/>
      <c r="C33" s="4320"/>
      <c r="D33" s="4320"/>
      <c r="E33" s="4250"/>
      <c r="F33" s="4320"/>
      <c r="G33" s="4320"/>
      <c r="H33" s="4291">
        <f>H32/$G32</f>
        <v>0.05979995743775271</v>
      </c>
      <c r="I33" s="4292">
        <f aca="true" t="shared" si="1" ref="I33:P33">I32/$G32</f>
        <v>0.012264311555650137</v>
      </c>
      <c r="J33" s="4292">
        <f t="shared" si="1"/>
        <v>0.04879761651415195</v>
      </c>
      <c r="K33" s="4300">
        <f t="shared" si="1"/>
        <v>0.1083209193445414</v>
      </c>
      <c r="L33" s="4292">
        <f t="shared" si="1"/>
        <v>0.13896573739093424</v>
      </c>
      <c r="M33" s="4292">
        <f t="shared" si="1"/>
        <v>0.23409236007661205</v>
      </c>
      <c r="N33" s="4292">
        <f t="shared" si="1"/>
        <v>0.0653330495850181</v>
      </c>
      <c r="O33" s="4292">
        <f t="shared" si="1"/>
        <v>0.31347095126622687</v>
      </c>
      <c r="P33" s="4293">
        <f t="shared" si="1"/>
        <v>0.010442647371781227</v>
      </c>
      <c r="Q33" s="4323"/>
      <c r="R33" s="4347"/>
    </row>
    <row r="34" spans="1:18" ht="15.75" thickBot="1">
      <c r="A34" s="4318"/>
      <c r="B34" s="4319"/>
      <c r="C34" s="4320"/>
      <c r="D34" s="4320"/>
      <c r="E34" s="4250"/>
      <c r="F34" s="4320"/>
      <c r="G34" s="4320"/>
      <c r="H34" s="4321"/>
      <c r="I34" s="4321"/>
      <c r="J34" s="4321"/>
      <c r="K34" s="4322"/>
      <c r="L34" s="4321"/>
      <c r="M34" s="4321"/>
      <c r="N34" s="4321"/>
      <c r="O34" s="4321"/>
      <c r="P34" s="4321"/>
      <c r="Q34" s="4323"/>
      <c r="R34" s="4324"/>
    </row>
    <row r="35" spans="1:18" ht="15.75" thickBot="1">
      <c r="A35" s="4318"/>
      <c r="B35" s="4319" t="s">
        <v>213</v>
      </c>
      <c r="C35" s="4320"/>
      <c r="D35" s="4320"/>
      <c r="E35" s="4250"/>
      <c r="F35" s="4320"/>
      <c r="G35" s="4356">
        <f>G32+G29</f>
        <v>4965</v>
      </c>
      <c r="H35" s="4356">
        <f aca="true" t="shared" si="2" ref="H35:P35">H32+H29</f>
        <v>313</v>
      </c>
      <c r="I35" s="4356">
        <f t="shared" si="2"/>
        <v>62.629999999999995</v>
      </c>
      <c r="J35" s="4356">
        <f t="shared" si="2"/>
        <v>234.8</v>
      </c>
      <c r="K35" s="4461">
        <f t="shared" si="2"/>
        <v>596</v>
      </c>
      <c r="L35" s="4356">
        <f t="shared" si="2"/>
        <v>697</v>
      </c>
      <c r="M35" s="4356">
        <f t="shared" si="2"/>
        <v>1100</v>
      </c>
      <c r="N35" s="4356">
        <f t="shared" si="2"/>
        <v>390</v>
      </c>
      <c r="O35" s="4356">
        <f t="shared" si="2"/>
        <v>1478.5</v>
      </c>
      <c r="P35" s="4356">
        <f t="shared" si="2"/>
        <v>53.069999999999986</v>
      </c>
      <c r="Q35" s="4323"/>
      <c r="R35" s="4324"/>
    </row>
    <row r="36" spans="1:18" ht="15.75" thickBot="1">
      <c r="A36" s="4318"/>
      <c r="B36" s="4319"/>
      <c r="C36" s="4320"/>
      <c r="D36" s="4320"/>
      <c r="E36" s="4250"/>
      <c r="F36" s="4320"/>
      <c r="G36" s="4320"/>
      <c r="H36" s="4471">
        <f>H35/$G35</f>
        <v>0.06304128902316214</v>
      </c>
      <c r="I36" s="4472">
        <f aca="true" t="shared" si="3" ref="I36:P36">I35/$G35</f>
        <v>0.012614300100704934</v>
      </c>
      <c r="J36" s="4472">
        <f t="shared" si="3"/>
        <v>0.047291037260825786</v>
      </c>
      <c r="K36" s="4473">
        <f t="shared" si="3"/>
        <v>0.12004028197381672</v>
      </c>
      <c r="L36" s="4472">
        <f t="shared" si="3"/>
        <v>0.14038267875125882</v>
      </c>
      <c r="M36" s="4472">
        <f t="shared" si="3"/>
        <v>0.2215508559919436</v>
      </c>
      <c r="N36" s="4472">
        <f t="shared" si="3"/>
        <v>0.07854984894259819</v>
      </c>
      <c r="O36" s="4472">
        <f t="shared" si="3"/>
        <v>0.29778449144008057</v>
      </c>
      <c r="P36" s="4474">
        <f t="shared" si="3"/>
        <v>0.010688821752265858</v>
      </c>
      <c r="Q36" s="4323"/>
      <c r="R36" s="4347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R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 topLeftCell="A19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1775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6" t="s">
        <v>4</v>
      </c>
      <c r="D3" s="4644" t="s">
        <v>5</v>
      </c>
      <c r="E3" s="4635" t="s">
        <v>6</v>
      </c>
      <c r="F3" s="4644" t="s">
        <v>7</v>
      </c>
      <c r="G3" s="4659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81"/>
      <c r="C4" s="4688"/>
      <c r="D4" s="4663"/>
      <c r="E4" s="4636"/>
      <c r="F4" s="4663"/>
      <c r="G4" s="4660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25.5">
      <c r="A5" s="4313" t="s">
        <v>20</v>
      </c>
      <c r="B5" s="2985" t="s">
        <v>1776</v>
      </c>
      <c r="C5" s="2602">
        <v>319</v>
      </c>
      <c r="D5" s="4275">
        <v>248</v>
      </c>
      <c r="E5" s="4255">
        <f>D5/C5</f>
        <v>0.7774294670846394</v>
      </c>
      <c r="F5" s="4275">
        <v>12</v>
      </c>
      <c r="G5" s="4275">
        <v>236</v>
      </c>
      <c r="H5" s="3647"/>
      <c r="I5" s="4259"/>
      <c r="J5" s="4259"/>
      <c r="K5" s="4260"/>
      <c r="L5" s="4259">
        <v>86</v>
      </c>
      <c r="M5" s="4259">
        <v>96</v>
      </c>
      <c r="N5" s="4259"/>
      <c r="O5" s="4259">
        <v>54</v>
      </c>
      <c r="P5" s="4261">
        <v>0</v>
      </c>
      <c r="Q5" s="4244"/>
      <c r="R5" s="4314"/>
      <c r="S5" s="4314"/>
    </row>
    <row r="6" spans="1:19" ht="15">
      <c r="A6" s="4315" t="s">
        <v>20</v>
      </c>
      <c r="B6" s="2986" t="s">
        <v>1728</v>
      </c>
      <c r="C6" s="2695">
        <v>77</v>
      </c>
      <c r="D6" s="4271">
        <v>56</v>
      </c>
      <c r="E6" s="4243">
        <v>0.7272727272727273</v>
      </c>
      <c r="F6" s="4270">
        <v>1</v>
      </c>
      <c r="G6" s="4271">
        <v>55</v>
      </c>
      <c r="H6" s="3637"/>
      <c r="I6" s="4263"/>
      <c r="J6" s="4263">
        <v>7</v>
      </c>
      <c r="K6" s="4264">
        <v>11</v>
      </c>
      <c r="L6" s="4263">
        <v>11</v>
      </c>
      <c r="M6" s="4263"/>
      <c r="N6" s="4263">
        <v>22</v>
      </c>
      <c r="O6" s="4263">
        <v>4</v>
      </c>
      <c r="P6" s="4265"/>
      <c r="Q6" s="4244"/>
      <c r="R6" s="4314"/>
      <c r="S6" s="4314"/>
    </row>
    <row r="7" spans="1:19" ht="15">
      <c r="A7" s="4315" t="s">
        <v>65</v>
      </c>
      <c r="B7" s="2986" t="s">
        <v>1777</v>
      </c>
      <c r="C7" s="2695">
        <v>35</v>
      </c>
      <c r="D7" s="4271">
        <v>27</v>
      </c>
      <c r="E7" s="4243">
        <v>0.7714285714285715</v>
      </c>
      <c r="F7" s="4270">
        <v>1</v>
      </c>
      <c r="G7" s="4271">
        <v>25</v>
      </c>
      <c r="H7" s="3637">
        <v>6</v>
      </c>
      <c r="I7" s="4263"/>
      <c r="J7" s="4263"/>
      <c r="K7" s="4264">
        <v>11</v>
      </c>
      <c r="L7" s="4263">
        <v>1</v>
      </c>
      <c r="M7" s="4263"/>
      <c r="N7" s="4263">
        <v>4</v>
      </c>
      <c r="O7" s="4263">
        <v>3</v>
      </c>
      <c r="P7" s="4265"/>
      <c r="Q7" s="4244"/>
      <c r="R7" s="4314"/>
      <c r="S7" s="4314"/>
    </row>
    <row r="8" spans="1:19" ht="25.5">
      <c r="A8" s="4315" t="s">
        <v>23</v>
      </c>
      <c r="B8" s="2986" t="s">
        <v>1778</v>
      </c>
      <c r="C8" s="2695">
        <v>243</v>
      </c>
      <c r="D8" s="4271">
        <v>211</v>
      </c>
      <c r="E8" s="4243">
        <f aca="true" t="shared" si="0" ref="E8:E13">D8/C8</f>
        <v>0.8683127572016461</v>
      </c>
      <c r="F8" s="4270">
        <v>8</v>
      </c>
      <c r="G8" s="4271">
        <v>203</v>
      </c>
      <c r="H8" s="3637">
        <v>94</v>
      </c>
      <c r="I8" s="4263">
        <v>12</v>
      </c>
      <c r="J8" s="4263">
        <v>7.5</v>
      </c>
      <c r="K8" s="4264">
        <v>8</v>
      </c>
      <c r="L8" s="4263">
        <v>74</v>
      </c>
      <c r="M8" s="4263"/>
      <c r="N8" s="4263"/>
      <c r="O8" s="4263">
        <v>7.5</v>
      </c>
      <c r="P8" s="4265"/>
      <c r="Q8" s="4244"/>
      <c r="R8" s="4314"/>
      <c r="S8" s="4314"/>
    </row>
    <row r="9" spans="1:19" ht="25.5">
      <c r="A9" s="4315" t="s">
        <v>23</v>
      </c>
      <c r="B9" s="2986" t="s">
        <v>1779</v>
      </c>
      <c r="C9" s="2695">
        <v>67</v>
      </c>
      <c r="D9" s="4271">
        <v>62</v>
      </c>
      <c r="E9" s="4243">
        <f t="shared" si="0"/>
        <v>0.9253731343283582</v>
      </c>
      <c r="F9" s="4270">
        <v>0</v>
      </c>
      <c r="G9" s="4271">
        <v>62</v>
      </c>
      <c r="H9" s="3637">
        <v>44</v>
      </c>
      <c r="I9" s="4263">
        <v>0</v>
      </c>
      <c r="J9" s="4263">
        <v>0.5</v>
      </c>
      <c r="K9" s="4264">
        <v>2</v>
      </c>
      <c r="L9" s="4263">
        <v>15</v>
      </c>
      <c r="M9" s="4263"/>
      <c r="N9" s="4263"/>
      <c r="O9" s="4263">
        <v>0.5</v>
      </c>
      <c r="P9" s="4265"/>
      <c r="Q9" s="4244"/>
      <c r="R9" s="4314"/>
      <c r="S9" s="4314"/>
    </row>
    <row r="10" spans="1:19" ht="15">
      <c r="A10" s="4315" t="s">
        <v>55</v>
      </c>
      <c r="B10" s="2986" t="s">
        <v>1780</v>
      </c>
      <c r="C10" s="2695">
        <v>54</v>
      </c>
      <c r="D10" s="4271">
        <v>32</v>
      </c>
      <c r="E10" s="4243">
        <f t="shared" si="0"/>
        <v>0.5925925925925926</v>
      </c>
      <c r="F10" s="4270">
        <v>1</v>
      </c>
      <c r="G10" s="4271">
        <v>31</v>
      </c>
      <c r="H10" s="3637">
        <v>9</v>
      </c>
      <c r="I10" s="4263"/>
      <c r="J10" s="4263"/>
      <c r="K10" s="4264">
        <v>10</v>
      </c>
      <c r="L10" s="4263">
        <v>12</v>
      </c>
      <c r="M10" s="4263"/>
      <c r="N10" s="4263"/>
      <c r="O10" s="4263"/>
      <c r="P10" s="4265"/>
      <c r="Q10" s="4244"/>
      <c r="R10" s="4314"/>
      <c r="S10" s="4314"/>
    </row>
    <row r="11" spans="1:19" ht="25.5">
      <c r="A11" s="4315" t="s">
        <v>55</v>
      </c>
      <c r="B11" s="2986" t="s">
        <v>1732</v>
      </c>
      <c r="C11" s="2695">
        <v>379</v>
      </c>
      <c r="D11" s="4271">
        <v>292</v>
      </c>
      <c r="E11" s="4243">
        <f t="shared" si="0"/>
        <v>0.7704485488126649</v>
      </c>
      <c r="F11" s="4270">
        <v>6</v>
      </c>
      <c r="G11" s="4271">
        <v>286</v>
      </c>
      <c r="H11" s="3637">
        <v>46</v>
      </c>
      <c r="I11" s="4263"/>
      <c r="J11" s="4263"/>
      <c r="K11" s="4264">
        <v>38</v>
      </c>
      <c r="L11" s="4263">
        <v>143</v>
      </c>
      <c r="M11" s="4263"/>
      <c r="N11" s="4263"/>
      <c r="O11" s="4263">
        <v>59</v>
      </c>
      <c r="P11" s="4265"/>
      <c r="Q11" s="4244"/>
      <c r="R11" s="4314"/>
      <c r="S11" s="4314"/>
    </row>
    <row r="12" spans="1:19" ht="15">
      <c r="A12" s="4315" t="s">
        <v>55</v>
      </c>
      <c r="B12" s="2986" t="s">
        <v>1781</v>
      </c>
      <c r="C12" s="2695">
        <v>94</v>
      </c>
      <c r="D12" s="4271">
        <v>70</v>
      </c>
      <c r="E12" s="4243">
        <f t="shared" si="0"/>
        <v>0.7446808510638298</v>
      </c>
      <c r="F12" s="4270">
        <v>2</v>
      </c>
      <c r="G12" s="4271">
        <v>68</v>
      </c>
      <c r="H12" s="3637">
        <v>14</v>
      </c>
      <c r="I12" s="4263"/>
      <c r="J12" s="4263"/>
      <c r="K12" s="4264">
        <v>9</v>
      </c>
      <c r="L12" s="4263">
        <v>11</v>
      </c>
      <c r="M12" s="4263"/>
      <c r="N12" s="4263">
        <v>34</v>
      </c>
      <c r="O12" s="4263"/>
      <c r="P12" s="4265"/>
      <c r="Q12" s="4244"/>
      <c r="R12" s="4314"/>
      <c r="S12" s="4314"/>
    </row>
    <row r="13" spans="1:19" ht="15">
      <c r="A13" s="4315" t="s">
        <v>55</v>
      </c>
      <c r="B13" s="2986" t="s">
        <v>1782</v>
      </c>
      <c r="C13" s="2695">
        <v>90</v>
      </c>
      <c r="D13" s="4271">
        <v>79</v>
      </c>
      <c r="E13" s="4243">
        <f t="shared" si="0"/>
        <v>0.8777777777777778</v>
      </c>
      <c r="F13" s="4270">
        <v>3</v>
      </c>
      <c r="G13" s="4271">
        <v>76</v>
      </c>
      <c r="H13" s="3637">
        <v>5</v>
      </c>
      <c r="I13" s="4263"/>
      <c r="J13" s="4263"/>
      <c r="K13" s="4264"/>
      <c r="L13" s="4263">
        <v>20</v>
      </c>
      <c r="M13" s="4263">
        <v>48</v>
      </c>
      <c r="N13" s="4263"/>
      <c r="O13" s="4263">
        <v>3</v>
      </c>
      <c r="P13" s="4265"/>
      <c r="Q13" s="4244"/>
      <c r="R13" s="4314"/>
      <c r="S13" s="4314"/>
    </row>
    <row r="14" spans="1:19" ht="15">
      <c r="A14" s="4315" t="s">
        <v>26</v>
      </c>
      <c r="B14" s="2986" t="s">
        <v>1783</v>
      </c>
      <c r="C14" s="2695">
        <v>98</v>
      </c>
      <c r="D14" s="4271"/>
      <c r="E14" s="4243"/>
      <c r="F14" s="4270"/>
      <c r="G14" s="4271">
        <v>98</v>
      </c>
      <c r="H14" s="3637">
        <v>31</v>
      </c>
      <c r="I14" s="4263"/>
      <c r="J14" s="4263"/>
      <c r="K14" s="4264">
        <v>28</v>
      </c>
      <c r="L14" s="4263">
        <v>16</v>
      </c>
      <c r="M14" s="4263"/>
      <c r="N14" s="4263">
        <v>23</v>
      </c>
      <c r="O14" s="4263"/>
      <c r="P14" s="4265"/>
      <c r="Q14" s="4244"/>
      <c r="R14" s="4314"/>
      <c r="S14" s="4314"/>
    </row>
    <row r="15" spans="1:19" ht="25.5">
      <c r="A15" s="4315" t="s">
        <v>26</v>
      </c>
      <c r="B15" s="2986" t="s">
        <v>1784</v>
      </c>
      <c r="C15" s="2695">
        <v>200</v>
      </c>
      <c r="D15" s="4271"/>
      <c r="E15" s="4243"/>
      <c r="F15" s="4270"/>
      <c r="G15" s="4271">
        <v>175</v>
      </c>
      <c r="H15" s="3637"/>
      <c r="I15" s="4263"/>
      <c r="J15" s="4263"/>
      <c r="K15" s="4264">
        <v>71</v>
      </c>
      <c r="L15" s="4263">
        <v>32</v>
      </c>
      <c r="M15" s="4263"/>
      <c r="N15" s="4263">
        <v>72</v>
      </c>
      <c r="O15" s="4263"/>
      <c r="P15" s="4265"/>
      <c r="Q15" s="4244"/>
      <c r="R15" s="4314"/>
      <c r="S15" s="4314"/>
    </row>
    <row r="16" spans="1:19" ht="15">
      <c r="A16" s="4315" t="s">
        <v>26</v>
      </c>
      <c r="B16" s="2986" t="s">
        <v>27</v>
      </c>
      <c r="C16" s="2695">
        <v>899</v>
      </c>
      <c r="D16" s="4271"/>
      <c r="E16" s="4243"/>
      <c r="F16" s="4270"/>
      <c r="G16" s="4271">
        <v>805</v>
      </c>
      <c r="H16" s="3637">
        <v>54</v>
      </c>
      <c r="I16" s="4263"/>
      <c r="J16" s="4263"/>
      <c r="K16" s="4264">
        <v>222</v>
      </c>
      <c r="L16" s="4263">
        <v>149</v>
      </c>
      <c r="M16" s="4263"/>
      <c r="N16" s="4263">
        <v>380</v>
      </c>
      <c r="O16" s="4263"/>
      <c r="P16" s="4265"/>
      <c r="Q16" s="4244"/>
      <c r="R16" s="4314"/>
      <c r="S16" s="4314"/>
    </row>
    <row r="17" spans="1:19" ht="15">
      <c r="A17" s="4315" t="s">
        <v>28</v>
      </c>
      <c r="B17" s="2986" t="s">
        <v>1274</v>
      </c>
      <c r="C17" s="2695">
        <v>19206</v>
      </c>
      <c r="D17" s="4271">
        <v>8787</v>
      </c>
      <c r="E17" s="4243">
        <v>0.4575</v>
      </c>
      <c r="F17" s="4270">
        <v>260</v>
      </c>
      <c r="G17" s="4271">
        <v>8527</v>
      </c>
      <c r="H17" s="3637">
        <v>413</v>
      </c>
      <c r="I17" s="4263"/>
      <c r="J17" s="4263"/>
      <c r="K17" s="4264">
        <v>909</v>
      </c>
      <c r="L17" s="4263">
        <v>681</v>
      </c>
      <c r="M17" s="4263">
        <v>2075</v>
      </c>
      <c r="N17" s="4263">
        <v>248</v>
      </c>
      <c r="O17" s="4263">
        <v>2444</v>
      </c>
      <c r="P17" s="4265">
        <v>1757</v>
      </c>
      <c r="Q17" s="4244"/>
      <c r="R17" s="4314"/>
      <c r="S17" s="4314"/>
    </row>
    <row r="18" spans="1:19" ht="15">
      <c r="A18" s="4315" t="s">
        <v>28</v>
      </c>
      <c r="B18" s="2986" t="s">
        <v>30</v>
      </c>
      <c r="C18" s="2695"/>
      <c r="D18" s="4271"/>
      <c r="E18" s="4243"/>
      <c r="F18" s="4270"/>
      <c r="G18" s="4271"/>
      <c r="H18" s="3637"/>
      <c r="I18" s="4263"/>
      <c r="J18" s="4263"/>
      <c r="K18" s="4264"/>
      <c r="L18" s="4263"/>
      <c r="M18" s="4263"/>
      <c r="N18" s="4263"/>
      <c r="O18" s="4263"/>
      <c r="P18" s="4265"/>
      <c r="Q18" s="4244"/>
      <c r="R18" s="4314"/>
      <c r="S18" s="4314"/>
    </row>
    <row r="19" spans="1:19" ht="15">
      <c r="A19" s="4315" t="s">
        <v>82</v>
      </c>
      <c r="B19" s="2986" t="s">
        <v>1785</v>
      </c>
      <c r="C19" s="2695">
        <v>1066</v>
      </c>
      <c r="D19" s="4271">
        <v>470</v>
      </c>
      <c r="E19" s="4243">
        <f aca="true" t="shared" si="1" ref="E19:E28">D19/C19</f>
        <v>0.44090056285178236</v>
      </c>
      <c r="F19" s="4270">
        <f>D19-G19</f>
        <v>9</v>
      </c>
      <c r="G19" s="4271">
        <v>461</v>
      </c>
      <c r="H19" s="3637"/>
      <c r="I19" s="4263"/>
      <c r="J19" s="4263"/>
      <c r="K19" s="4264">
        <v>89</v>
      </c>
      <c r="L19" s="4263"/>
      <c r="M19" s="4263">
        <v>138</v>
      </c>
      <c r="N19" s="4263"/>
      <c r="O19" s="4263">
        <v>234</v>
      </c>
      <c r="P19" s="4265"/>
      <c r="Q19" s="4244"/>
      <c r="R19" s="4314"/>
      <c r="S19" s="4314"/>
    </row>
    <row r="20" spans="1:19" ht="15">
      <c r="A20" s="4315" t="s">
        <v>82</v>
      </c>
      <c r="B20" s="2986" t="s">
        <v>1786</v>
      </c>
      <c r="C20" s="2695"/>
      <c r="D20" s="4271"/>
      <c r="E20" s="4243"/>
      <c r="F20" s="4270"/>
      <c r="G20" s="4271">
        <v>15</v>
      </c>
      <c r="H20" s="3637">
        <v>5</v>
      </c>
      <c r="I20" s="4263"/>
      <c r="J20" s="4263"/>
      <c r="K20" s="4264">
        <v>4</v>
      </c>
      <c r="L20" s="4263">
        <v>0</v>
      </c>
      <c r="M20" s="4263"/>
      <c r="N20" s="4263"/>
      <c r="O20" s="4263">
        <v>6</v>
      </c>
      <c r="P20" s="4265">
        <v>0</v>
      </c>
      <c r="Q20" s="4244"/>
      <c r="R20" s="4314"/>
      <c r="S20" s="4314"/>
    </row>
    <row r="21" spans="1:19" ht="15">
      <c r="A21" s="4315" t="s">
        <v>82</v>
      </c>
      <c r="B21" s="2986" t="s">
        <v>1787</v>
      </c>
      <c r="C21" s="2695"/>
      <c r="D21" s="4271"/>
      <c r="E21" s="4243"/>
      <c r="F21" s="4270"/>
      <c r="G21" s="4271">
        <v>107</v>
      </c>
      <c r="H21" s="3637"/>
      <c r="I21" s="4263"/>
      <c r="J21" s="4263"/>
      <c r="K21" s="4264">
        <v>47</v>
      </c>
      <c r="L21" s="4263">
        <v>32</v>
      </c>
      <c r="M21" s="4263">
        <v>28</v>
      </c>
      <c r="N21" s="4263"/>
      <c r="O21" s="4263"/>
      <c r="P21" s="4265">
        <v>0</v>
      </c>
      <c r="Q21" s="4244"/>
      <c r="R21" s="4314"/>
      <c r="S21" s="4314"/>
    </row>
    <row r="22" spans="1:19" ht="15">
      <c r="A22" s="4315" t="s">
        <v>31</v>
      </c>
      <c r="B22" s="2986" t="s">
        <v>167</v>
      </c>
      <c r="C22" s="2695">
        <v>1813</v>
      </c>
      <c r="D22" s="4271">
        <v>1626</v>
      </c>
      <c r="E22" s="4243">
        <f t="shared" si="1"/>
        <v>0.8968560397131826</v>
      </c>
      <c r="F22" s="4270">
        <v>51</v>
      </c>
      <c r="G22" s="4271">
        <v>1575</v>
      </c>
      <c r="H22" s="3637"/>
      <c r="I22" s="4263">
        <v>9</v>
      </c>
      <c r="J22" s="4263">
        <v>521</v>
      </c>
      <c r="K22" s="4264"/>
      <c r="L22" s="4263">
        <v>870</v>
      </c>
      <c r="M22" s="4263"/>
      <c r="N22" s="4263"/>
      <c r="O22" s="4263">
        <v>124</v>
      </c>
      <c r="P22" s="4265">
        <v>51</v>
      </c>
      <c r="Q22" s="4244"/>
      <c r="R22" s="4314"/>
      <c r="S22" s="4314"/>
    </row>
    <row r="23" spans="1:19" ht="15">
      <c r="A23" s="4315" t="s">
        <v>31</v>
      </c>
      <c r="B23" s="2986" t="s">
        <v>32</v>
      </c>
      <c r="C23" s="2695"/>
      <c r="D23" s="4271"/>
      <c r="E23" s="4243"/>
      <c r="F23" s="4270"/>
      <c r="G23" s="4271">
        <v>869</v>
      </c>
      <c r="H23" s="3637"/>
      <c r="I23" s="4263">
        <v>6</v>
      </c>
      <c r="J23" s="4263">
        <v>285</v>
      </c>
      <c r="K23" s="4264"/>
      <c r="L23" s="4263">
        <v>480</v>
      </c>
      <c r="M23" s="4263"/>
      <c r="N23" s="4263"/>
      <c r="O23" s="4263">
        <v>98</v>
      </c>
      <c r="P23" s="4265">
        <v>0</v>
      </c>
      <c r="Q23" s="4244"/>
      <c r="R23" s="4314"/>
      <c r="S23" s="4314"/>
    </row>
    <row r="24" spans="1:19" ht="15">
      <c r="A24" s="4315" t="s">
        <v>31</v>
      </c>
      <c r="B24" s="2986" t="s">
        <v>33</v>
      </c>
      <c r="C24" s="2695"/>
      <c r="D24" s="4271"/>
      <c r="E24" s="4243"/>
      <c r="F24" s="4270"/>
      <c r="G24" s="4271">
        <v>282</v>
      </c>
      <c r="H24" s="3637"/>
      <c r="I24" s="4263">
        <v>3</v>
      </c>
      <c r="J24" s="4263">
        <v>97</v>
      </c>
      <c r="K24" s="4264">
        <v>80</v>
      </c>
      <c r="L24" s="4263">
        <v>92</v>
      </c>
      <c r="M24" s="4263"/>
      <c r="N24" s="4263"/>
      <c r="O24" s="4263">
        <v>10</v>
      </c>
      <c r="P24" s="4265">
        <v>0</v>
      </c>
      <c r="Q24" s="4244"/>
      <c r="R24" s="4314"/>
      <c r="S24" s="4314"/>
    </row>
    <row r="25" spans="1:19" ht="15">
      <c r="A25" s="4315" t="s">
        <v>34</v>
      </c>
      <c r="B25" s="2986" t="s">
        <v>1788</v>
      </c>
      <c r="C25" s="2695">
        <v>238</v>
      </c>
      <c r="D25" s="4271">
        <v>222</v>
      </c>
      <c r="E25" s="4243">
        <f t="shared" si="1"/>
        <v>0.9327731092436975</v>
      </c>
      <c r="F25" s="4270">
        <v>2</v>
      </c>
      <c r="G25" s="4271">
        <v>220</v>
      </c>
      <c r="H25" s="3637"/>
      <c r="I25" s="4263"/>
      <c r="J25" s="4263"/>
      <c r="K25" s="4264">
        <v>87</v>
      </c>
      <c r="L25" s="4263">
        <v>69</v>
      </c>
      <c r="M25" s="4263">
        <v>1</v>
      </c>
      <c r="N25" s="4263"/>
      <c r="O25" s="4263">
        <v>63</v>
      </c>
      <c r="P25" s="4265"/>
      <c r="Q25" s="4244"/>
      <c r="R25" s="4314"/>
      <c r="S25" s="4314"/>
    </row>
    <row r="26" spans="1:19" ht="15">
      <c r="A26" s="4315" t="s">
        <v>34</v>
      </c>
      <c r="B26" s="2986" t="s">
        <v>1789</v>
      </c>
      <c r="C26" s="2695">
        <v>272</v>
      </c>
      <c r="D26" s="4271">
        <v>240</v>
      </c>
      <c r="E26" s="4243">
        <f t="shared" si="1"/>
        <v>0.8823529411764706</v>
      </c>
      <c r="F26" s="4270">
        <v>3</v>
      </c>
      <c r="G26" s="4271">
        <v>237</v>
      </c>
      <c r="H26" s="3637"/>
      <c r="I26" s="4263"/>
      <c r="J26" s="4263"/>
      <c r="K26" s="4264">
        <v>68</v>
      </c>
      <c r="L26" s="4263">
        <v>101</v>
      </c>
      <c r="M26" s="4263"/>
      <c r="N26" s="4263"/>
      <c r="O26" s="4263">
        <v>68</v>
      </c>
      <c r="P26" s="4265"/>
      <c r="Q26" s="4244"/>
      <c r="R26" s="4314"/>
      <c r="S26" s="4314"/>
    </row>
    <row r="27" spans="1:19" ht="15">
      <c r="A27" s="4315" t="s">
        <v>34</v>
      </c>
      <c r="B27" s="2986" t="s">
        <v>1790</v>
      </c>
      <c r="C27" s="2695">
        <v>68</v>
      </c>
      <c r="D27" s="4271">
        <v>66</v>
      </c>
      <c r="E27" s="4243">
        <f t="shared" si="1"/>
        <v>0.9705882352941176</v>
      </c>
      <c r="F27" s="4270"/>
      <c r="G27" s="4271">
        <v>66</v>
      </c>
      <c r="H27" s="3637"/>
      <c r="I27" s="4263"/>
      <c r="J27" s="4263"/>
      <c r="K27" s="4264">
        <v>10</v>
      </c>
      <c r="L27" s="4263">
        <v>25</v>
      </c>
      <c r="M27" s="4263"/>
      <c r="N27" s="4263"/>
      <c r="O27" s="4263">
        <v>31</v>
      </c>
      <c r="P27" s="4265"/>
      <c r="Q27" s="4244"/>
      <c r="R27" s="4314"/>
      <c r="S27" s="4314"/>
    </row>
    <row r="28" spans="1:19" ht="15">
      <c r="A28" s="4315" t="s">
        <v>34</v>
      </c>
      <c r="B28" s="2986" t="s">
        <v>1791</v>
      </c>
      <c r="C28" s="2695">
        <v>55</v>
      </c>
      <c r="D28" s="4271">
        <f>SUM(J28:P28)</f>
        <v>46</v>
      </c>
      <c r="E28" s="4243">
        <f t="shared" si="1"/>
        <v>0.8363636363636363</v>
      </c>
      <c r="F28" s="4270"/>
      <c r="G28" s="4271">
        <v>46</v>
      </c>
      <c r="H28" s="3637"/>
      <c r="I28" s="4263"/>
      <c r="J28" s="4263"/>
      <c r="K28" s="4264">
        <v>26</v>
      </c>
      <c r="L28" s="4263">
        <v>7</v>
      </c>
      <c r="M28" s="4263">
        <v>9</v>
      </c>
      <c r="N28" s="4263"/>
      <c r="O28" s="4263">
        <v>4</v>
      </c>
      <c r="P28" s="4265"/>
      <c r="Q28" s="4244"/>
      <c r="R28" s="4314"/>
      <c r="S28" s="4314"/>
    </row>
    <row r="29" spans="1:19" ht="15">
      <c r="A29" s="4315" t="s">
        <v>34</v>
      </c>
      <c r="B29" s="2986" t="s">
        <v>1792</v>
      </c>
      <c r="C29" s="2695">
        <v>297</v>
      </c>
      <c r="D29" s="4271">
        <v>162</v>
      </c>
      <c r="E29" s="4243">
        <v>0.5455</v>
      </c>
      <c r="F29" s="4270">
        <v>5</v>
      </c>
      <c r="G29" s="4271">
        <v>157</v>
      </c>
      <c r="H29" s="3637">
        <v>7</v>
      </c>
      <c r="I29" s="4263"/>
      <c r="J29" s="4263"/>
      <c r="K29" s="4264">
        <v>54</v>
      </c>
      <c r="L29" s="4263"/>
      <c r="M29" s="4263"/>
      <c r="N29" s="4263"/>
      <c r="O29" s="4263">
        <v>31</v>
      </c>
      <c r="P29" s="4265">
        <v>65</v>
      </c>
      <c r="Q29" s="4244"/>
      <c r="R29" s="4314"/>
      <c r="S29" s="4314"/>
    </row>
    <row r="30" spans="1:19" ht="25.5">
      <c r="A30" s="4315" t="s">
        <v>60</v>
      </c>
      <c r="B30" s="2986" t="s">
        <v>1793</v>
      </c>
      <c r="C30" s="2695"/>
      <c r="D30" s="4271"/>
      <c r="E30" s="4243"/>
      <c r="F30" s="4270"/>
      <c r="G30" s="4271">
        <v>37</v>
      </c>
      <c r="H30" s="3637">
        <v>14</v>
      </c>
      <c r="I30" s="4263"/>
      <c r="J30" s="4263"/>
      <c r="K30" s="4264"/>
      <c r="L30" s="4263">
        <v>1</v>
      </c>
      <c r="M30" s="4263">
        <v>5</v>
      </c>
      <c r="N30" s="4263"/>
      <c r="O30" s="4263">
        <v>16</v>
      </c>
      <c r="P30" s="4265">
        <v>1</v>
      </c>
      <c r="Q30" s="4244"/>
      <c r="R30" s="4314"/>
      <c r="S30" s="4314"/>
    </row>
    <row r="31" spans="1:19" ht="26.25" thickBot="1">
      <c r="A31" s="4355" t="s">
        <v>181</v>
      </c>
      <c r="B31" s="2987" t="s">
        <v>1794</v>
      </c>
      <c r="C31" s="2604">
        <v>414</v>
      </c>
      <c r="D31" s="4278">
        <v>378</v>
      </c>
      <c r="E31" s="4257">
        <v>0.913</v>
      </c>
      <c r="F31" s="4277">
        <v>13</v>
      </c>
      <c r="G31" s="4278">
        <v>365</v>
      </c>
      <c r="H31" s="3638">
        <v>71</v>
      </c>
      <c r="I31" s="4267"/>
      <c r="J31" s="4267"/>
      <c r="K31" s="4268">
        <v>212</v>
      </c>
      <c r="L31" s="4267"/>
      <c r="M31" s="4267"/>
      <c r="N31" s="4267"/>
      <c r="O31" s="4267">
        <v>82</v>
      </c>
      <c r="P31" s="4269"/>
      <c r="Q31" s="4244"/>
      <c r="R31" s="4314"/>
      <c r="S31" s="4314"/>
    </row>
    <row r="32" spans="1:19" ht="15">
      <c r="A32" s="4318"/>
      <c r="B32" s="4319"/>
      <c r="C32" s="4320"/>
      <c r="D32" s="4320"/>
      <c r="E32" s="4250"/>
      <c r="F32" s="4320"/>
      <c r="G32" s="4320"/>
      <c r="H32" s="4321"/>
      <c r="I32" s="4321"/>
      <c r="J32" s="4516"/>
      <c r="K32" s="4322"/>
      <c r="L32" s="4321"/>
      <c r="M32" s="4321"/>
      <c r="N32" s="4321"/>
      <c r="O32" s="4321"/>
      <c r="P32" s="4321"/>
      <c r="Q32" s="4323"/>
      <c r="R32" s="4324"/>
      <c r="S32" s="4324"/>
    </row>
    <row r="33" spans="1:19" ht="15.75" thickBot="1">
      <c r="A33" s="4318"/>
      <c r="B33" s="4319"/>
      <c r="C33" s="4320"/>
      <c r="D33" s="4320"/>
      <c r="E33" s="4250"/>
      <c r="F33" s="4320"/>
      <c r="G33" s="4320"/>
      <c r="H33" s="4321"/>
      <c r="I33" s="4321"/>
      <c r="J33" s="4321"/>
      <c r="K33" s="4322"/>
      <c r="L33" s="4321"/>
      <c r="M33" s="4321"/>
      <c r="N33" s="4321"/>
      <c r="O33" s="4321"/>
      <c r="P33" s="4321"/>
      <c r="Q33" s="4323"/>
      <c r="R33" s="4324"/>
      <c r="S33" s="4324"/>
    </row>
    <row r="34" spans="1:19" ht="15">
      <c r="A34" s="4517" t="s">
        <v>535</v>
      </c>
      <c r="B34" s="985" t="s">
        <v>1795</v>
      </c>
      <c r="C34" s="4503"/>
      <c r="D34" s="4440"/>
      <c r="E34" s="4441"/>
      <c r="F34" s="4440"/>
      <c r="G34" s="4442">
        <v>860</v>
      </c>
      <c r="H34" s="4503">
        <v>86</v>
      </c>
      <c r="I34" s="4440">
        <v>27</v>
      </c>
      <c r="J34" s="4440">
        <v>51.5</v>
      </c>
      <c r="K34" s="4443">
        <v>252</v>
      </c>
      <c r="L34" s="4440">
        <v>251</v>
      </c>
      <c r="M34" s="4440"/>
      <c r="N34" s="4440">
        <v>133</v>
      </c>
      <c r="O34" s="4440">
        <v>51.5</v>
      </c>
      <c r="P34" s="4442">
        <v>8</v>
      </c>
      <c r="Q34" s="4363"/>
      <c r="R34" s="4363"/>
      <c r="S34" s="4363"/>
    </row>
    <row r="35" spans="1:19" ht="15.75" thickBot="1">
      <c r="A35" s="4518" t="s">
        <v>187</v>
      </c>
      <c r="B35" s="986" t="s">
        <v>1796</v>
      </c>
      <c r="C35" s="4507"/>
      <c r="D35" s="4449"/>
      <c r="E35" s="4450"/>
      <c r="F35" s="4449"/>
      <c r="G35" s="4451">
        <v>439</v>
      </c>
      <c r="H35" s="4507">
        <v>154</v>
      </c>
      <c r="I35" s="4449">
        <v>4</v>
      </c>
      <c r="J35" s="4449">
        <v>84</v>
      </c>
      <c r="K35" s="4452">
        <v>0</v>
      </c>
      <c r="L35" s="4449">
        <v>29</v>
      </c>
      <c r="M35" s="4449"/>
      <c r="N35" s="4449">
        <v>168</v>
      </c>
      <c r="O35" s="4449"/>
      <c r="P35" s="4451">
        <v>0</v>
      </c>
      <c r="Q35" s="4363"/>
      <c r="R35" s="4363"/>
      <c r="S35" s="4363"/>
    </row>
    <row r="36" spans="1:19" ht="15.75" thickBot="1">
      <c r="A36" s="4318"/>
      <c r="B36" s="4319"/>
      <c r="C36" s="4320"/>
      <c r="D36" s="4320"/>
      <c r="E36" s="4250"/>
      <c r="F36" s="4320"/>
      <c r="G36" s="4320"/>
      <c r="H36" s="4321"/>
      <c r="I36" s="4321"/>
      <c r="J36" s="4321"/>
      <c r="K36" s="4322"/>
      <c r="L36" s="4321"/>
      <c r="M36" s="4321"/>
      <c r="N36" s="4321"/>
      <c r="O36" s="4321"/>
      <c r="P36" s="4321"/>
      <c r="Q36" s="4323"/>
      <c r="R36" s="4324"/>
      <c r="S36" s="4324"/>
    </row>
    <row r="37" spans="1:19" ht="15.75" thickBot="1">
      <c r="A37" s="4318" t="s">
        <v>41</v>
      </c>
      <c r="B37" s="4334"/>
      <c r="C37" s="4320"/>
      <c r="D37" s="4320"/>
      <c r="E37" s="4250"/>
      <c r="F37" s="4320"/>
      <c r="G37" s="4335" t="s">
        <v>42</v>
      </c>
      <c r="H37" s="4419" t="s">
        <v>11</v>
      </c>
      <c r="I37" s="4420" t="s">
        <v>12</v>
      </c>
      <c r="J37" s="4420" t="s">
        <v>13</v>
      </c>
      <c r="K37" s="4421" t="s">
        <v>14</v>
      </c>
      <c r="L37" s="4420" t="s">
        <v>15</v>
      </c>
      <c r="M37" s="4420" t="s">
        <v>16</v>
      </c>
      <c r="N37" s="4422" t="s">
        <v>17</v>
      </c>
      <c r="O37" s="4420" t="s">
        <v>18</v>
      </c>
      <c r="P37" s="4423" t="s">
        <v>19</v>
      </c>
      <c r="Q37" s="4341"/>
      <c r="R37" s="4324"/>
      <c r="S37" s="4324"/>
    </row>
    <row r="38" spans="1:19" ht="15.75" thickBot="1">
      <c r="A38" s="4318"/>
      <c r="B38" s="4319" t="s">
        <v>189</v>
      </c>
      <c r="C38" s="4320"/>
      <c r="D38" s="4320"/>
      <c r="E38" s="4250"/>
      <c r="F38" s="4320"/>
      <c r="G38" s="4356">
        <f>SUM(G5:G31)</f>
        <v>15084</v>
      </c>
      <c r="H38" s="4359">
        <f>SUM(H5:H31)</f>
        <v>813</v>
      </c>
      <c r="I38" s="4359">
        <f aca="true" t="shared" si="2" ref="I38:P38">SUM(I5:I31)</f>
        <v>30</v>
      </c>
      <c r="J38" s="4359">
        <f t="shared" si="2"/>
        <v>918</v>
      </c>
      <c r="K38" s="4418">
        <f t="shared" si="2"/>
        <v>1996</v>
      </c>
      <c r="L38" s="4359">
        <f t="shared" si="2"/>
        <v>2928</v>
      </c>
      <c r="M38" s="4359">
        <f t="shared" si="2"/>
        <v>2400</v>
      </c>
      <c r="N38" s="4359">
        <f t="shared" si="2"/>
        <v>783</v>
      </c>
      <c r="O38" s="4359">
        <f t="shared" si="2"/>
        <v>3342</v>
      </c>
      <c r="P38" s="4356">
        <f t="shared" si="2"/>
        <v>1874</v>
      </c>
      <c r="Q38" s="4323"/>
      <c r="R38" s="4324"/>
      <c r="S38" s="4324"/>
    </row>
    <row r="39" spans="1:19" ht="15.75" thickBot="1">
      <c r="A39" s="4318"/>
      <c r="B39" s="4319"/>
      <c r="C39" s="4320"/>
      <c r="D39" s="4320"/>
      <c r="E39" s="4250"/>
      <c r="F39" s="4320"/>
      <c r="G39" s="4320"/>
      <c r="H39" s="4291">
        <f>H38/$G38</f>
        <v>0.053898170246618936</v>
      </c>
      <c r="I39" s="4292">
        <f aca="true" t="shared" si="3" ref="I39:P39">I38/$G38</f>
        <v>0.001988862370723946</v>
      </c>
      <c r="J39" s="4292">
        <f t="shared" si="3"/>
        <v>0.060859188544152745</v>
      </c>
      <c r="K39" s="4300">
        <f t="shared" si="3"/>
        <v>0.13232564306549988</v>
      </c>
      <c r="L39" s="4292">
        <f t="shared" si="3"/>
        <v>0.19411296738265713</v>
      </c>
      <c r="M39" s="4292">
        <f t="shared" si="3"/>
        <v>0.15910898965791567</v>
      </c>
      <c r="N39" s="4292">
        <f t="shared" si="3"/>
        <v>0.05190930787589499</v>
      </c>
      <c r="O39" s="4292">
        <f t="shared" si="3"/>
        <v>0.22155926809864757</v>
      </c>
      <c r="P39" s="4293">
        <f t="shared" si="3"/>
        <v>0.12423760275788916</v>
      </c>
      <c r="Q39" s="4323"/>
      <c r="R39" s="4347"/>
      <c r="S39" s="4324"/>
    </row>
    <row r="40" spans="1:19" ht="15.75" thickBot="1">
      <c r="A40" s="4318"/>
      <c r="B40" s="4319"/>
      <c r="C40" s="4320"/>
      <c r="D40" s="4320"/>
      <c r="E40" s="4250"/>
      <c r="F40" s="4320"/>
      <c r="G40" s="4320"/>
      <c r="H40" s="4321"/>
      <c r="I40" s="4321"/>
      <c r="J40" s="4516"/>
      <c r="K40" s="4322"/>
      <c r="L40" s="4321"/>
      <c r="M40" s="4321"/>
      <c r="N40" s="4321"/>
      <c r="O40" s="4321"/>
      <c r="P40" s="4321"/>
      <c r="Q40" s="4323"/>
      <c r="R40" s="4324"/>
      <c r="S40" s="4324"/>
    </row>
    <row r="41" spans="1:19" ht="15.75" thickBot="1">
      <c r="A41" s="4318"/>
      <c r="B41" s="4319" t="s">
        <v>190</v>
      </c>
      <c r="C41" s="4320"/>
      <c r="D41" s="4320"/>
      <c r="E41" s="4250"/>
      <c r="F41" s="4320"/>
      <c r="G41" s="4356">
        <f>G38+G34+G35</f>
        <v>16383</v>
      </c>
      <c r="H41" s="4359">
        <f>H38+H34+H35</f>
        <v>1053</v>
      </c>
      <c r="I41" s="4359">
        <f aca="true" t="shared" si="4" ref="I41:P41">I38+I34+I35</f>
        <v>61</v>
      </c>
      <c r="J41" s="4359">
        <f t="shared" si="4"/>
        <v>1053.5</v>
      </c>
      <c r="K41" s="4418">
        <f t="shared" si="4"/>
        <v>2248</v>
      </c>
      <c r="L41" s="4359">
        <f t="shared" si="4"/>
        <v>3208</v>
      </c>
      <c r="M41" s="4359">
        <f t="shared" si="4"/>
        <v>2400</v>
      </c>
      <c r="N41" s="4359">
        <f t="shared" si="4"/>
        <v>1084</v>
      </c>
      <c r="O41" s="4359">
        <f t="shared" si="4"/>
        <v>3393.5</v>
      </c>
      <c r="P41" s="4356">
        <f t="shared" si="4"/>
        <v>1882</v>
      </c>
      <c r="Q41" s="4323"/>
      <c r="R41" s="4391"/>
      <c r="S41" s="4324"/>
    </row>
    <row r="42" spans="1:19" ht="15.75" thickBot="1">
      <c r="A42" s="4318"/>
      <c r="B42" s="4319"/>
      <c r="C42" s="4320"/>
      <c r="D42" s="4320"/>
      <c r="E42" s="4250"/>
      <c r="F42" s="4320"/>
      <c r="G42" s="4320"/>
      <c r="H42" s="4471">
        <f>H41/$G41</f>
        <v>0.06427394250137337</v>
      </c>
      <c r="I42" s="4472">
        <f aca="true" t="shared" si="5" ref="I42:P42">I41/$G41</f>
        <v>0.003723371787828847</v>
      </c>
      <c r="J42" s="4472">
        <f t="shared" si="5"/>
        <v>0.06430446194225722</v>
      </c>
      <c r="K42" s="4473">
        <f t="shared" si="5"/>
        <v>0.13721540621375816</v>
      </c>
      <c r="L42" s="4472">
        <f t="shared" si="5"/>
        <v>0.19581273271073674</v>
      </c>
      <c r="M42" s="4472">
        <f t="shared" si="5"/>
        <v>0.14649331624244644</v>
      </c>
      <c r="N42" s="4472">
        <f t="shared" si="5"/>
        <v>0.06616614783617164</v>
      </c>
      <c r="O42" s="4472">
        <f t="shared" si="5"/>
        <v>0.2071354452786425</v>
      </c>
      <c r="P42" s="4474">
        <f t="shared" si="5"/>
        <v>0.11487517548678508</v>
      </c>
      <c r="Q42" s="4323"/>
      <c r="R42" s="4347"/>
      <c r="S42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 topLeftCell="A1">
      <selection activeCell="S28" sqref="A15:S28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1797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8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81"/>
      <c r="C4" s="4674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28</v>
      </c>
      <c r="B5" s="4254" t="s">
        <v>30</v>
      </c>
      <c r="C5" s="4275"/>
      <c r="D5" s="4276"/>
      <c r="E5" s="4255"/>
      <c r="F5" s="4275"/>
      <c r="G5" s="4276"/>
      <c r="H5" s="4258"/>
      <c r="I5" s="4259"/>
      <c r="J5" s="4259"/>
      <c r="K5" s="4260"/>
      <c r="L5" s="4259"/>
      <c r="M5" s="4259"/>
      <c r="N5" s="4259"/>
      <c r="O5" s="4259"/>
      <c r="P5" s="4261"/>
      <c r="Q5" s="4244"/>
      <c r="R5" s="4314"/>
      <c r="S5" s="4314"/>
    </row>
    <row r="6" spans="1:19" ht="15">
      <c r="A6" s="4315" t="s">
        <v>55</v>
      </c>
      <c r="B6" s="4242" t="s">
        <v>1798</v>
      </c>
      <c r="C6" s="4270">
        <v>168</v>
      </c>
      <c r="D6" s="4271">
        <v>126</v>
      </c>
      <c r="E6" s="4243">
        <f>D6/C6</f>
        <v>0.75</v>
      </c>
      <c r="F6" s="4270">
        <v>6</v>
      </c>
      <c r="G6" s="4271">
        <v>120</v>
      </c>
      <c r="H6" s="4262">
        <v>49</v>
      </c>
      <c r="I6" s="4263"/>
      <c r="J6" s="4263"/>
      <c r="K6" s="4264">
        <v>71</v>
      </c>
      <c r="L6" s="4263"/>
      <c r="M6" s="4263"/>
      <c r="N6" s="4263"/>
      <c r="O6" s="4263"/>
      <c r="P6" s="4265"/>
      <c r="Q6" s="4244"/>
      <c r="R6" s="4314"/>
      <c r="S6" s="4314"/>
    </row>
    <row r="7" spans="1:19" ht="15.75" thickBot="1">
      <c r="A7" s="4355" t="s">
        <v>26</v>
      </c>
      <c r="B7" s="4256" t="s">
        <v>1799</v>
      </c>
      <c r="C7" s="4277">
        <v>29</v>
      </c>
      <c r="D7" s="4278"/>
      <c r="E7" s="4257"/>
      <c r="F7" s="4277"/>
      <c r="G7" s="4278">
        <v>53</v>
      </c>
      <c r="H7" s="4266"/>
      <c r="I7" s="4267"/>
      <c r="J7" s="4267"/>
      <c r="K7" s="4268">
        <v>27</v>
      </c>
      <c r="L7" s="4267">
        <v>26</v>
      </c>
      <c r="M7" s="4267"/>
      <c r="N7" s="4267"/>
      <c r="O7" s="4267"/>
      <c r="P7" s="4269"/>
      <c r="Q7" s="4244"/>
      <c r="R7" s="4314"/>
      <c r="S7" s="4314"/>
    </row>
    <row r="8" spans="1:19" ht="15">
      <c r="A8" s="4318"/>
      <c r="B8" s="4319"/>
      <c r="C8" s="4320"/>
      <c r="D8" s="4320"/>
      <c r="E8" s="4250"/>
      <c r="F8" s="4320"/>
      <c r="G8" s="4320"/>
      <c r="H8" s="4321"/>
      <c r="I8" s="4321"/>
      <c r="J8" s="4516"/>
      <c r="K8" s="4322"/>
      <c r="L8" s="4321"/>
      <c r="M8" s="4321"/>
      <c r="N8" s="4321"/>
      <c r="O8" s="4321"/>
      <c r="P8" s="4321"/>
      <c r="Q8" s="4323"/>
      <c r="R8" s="4324"/>
      <c r="S8" s="4324"/>
    </row>
    <row r="9" spans="1:19" ht="15">
      <c r="A9" s="4318"/>
      <c r="B9" s="4319"/>
      <c r="C9" s="4320"/>
      <c r="D9" s="4320"/>
      <c r="E9" s="4250"/>
      <c r="F9" s="4320"/>
      <c r="G9" s="4320"/>
      <c r="H9" s="4321"/>
      <c r="I9" s="4321"/>
      <c r="J9" s="4516"/>
      <c r="K9" s="4322"/>
      <c r="L9" s="4321"/>
      <c r="M9" s="4321"/>
      <c r="N9" s="4321"/>
      <c r="O9" s="4321"/>
      <c r="P9" s="4321"/>
      <c r="Q9" s="4323"/>
      <c r="R9" s="4324"/>
      <c r="S9" s="4324"/>
    </row>
    <row r="10" spans="1:19" ht="15">
      <c r="A10" s="4318"/>
      <c r="B10" s="4319"/>
      <c r="C10" s="4320"/>
      <c r="D10" s="4320"/>
      <c r="E10" s="4250"/>
      <c r="F10" s="4320"/>
      <c r="G10" s="4320"/>
      <c r="H10" s="4321"/>
      <c r="I10" s="4321"/>
      <c r="J10" s="4516"/>
      <c r="K10" s="4322"/>
      <c r="L10" s="4321"/>
      <c r="M10" s="4321"/>
      <c r="N10" s="4321"/>
      <c r="O10" s="4321"/>
      <c r="P10" s="4321"/>
      <c r="Q10" s="4323"/>
      <c r="R10" s="4324"/>
      <c r="S10" s="4324"/>
    </row>
    <row r="11" spans="1:19" ht="15.75" thickBot="1">
      <c r="A11" s="4318"/>
      <c r="B11" s="4319"/>
      <c r="C11" s="4320"/>
      <c r="D11" s="4320"/>
      <c r="E11" s="4250"/>
      <c r="F11" s="4320"/>
      <c r="G11" s="4320"/>
      <c r="H11" s="4321"/>
      <c r="I11" s="4321"/>
      <c r="J11" s="4516"/>
      <c r="K11" s="4322"/>
      <c r="L11" s="4321"/>
      <c r="M11" s="4321"/>
      <c r="N11" s="4321"/>
      <c r="O11" s="4321"/>
      <c r="P11" s="4321"/>
      <c r="Q11" s="4323"/>
      <c r="R11" s="4324"/>
      <c r="S11" s="4324"/>
    </row>
    <row r="12" spans="1:19" ht="15.75" thickBot="1">
      <c r="A12" s="4318" t="s">
        <v>41</v>
      </c>
      <c r="B12" s="4334"/>
      <c r="C12" s="4320"/>
      <c r="D12" s="4320"/>
      <c r="E12" s="4250"/>
      <c r="F12" s="4320"/>
      <c r="G12" s="4335" t="s">
        <v>42</v>
      </c>
      <c r="H12" s="4419" t="s">
        <v>11</v>
      </c>
      <c r="I12" s="4420" t="s">
        <v>12</v>
      </c>
      <c r="J12" s="4420" t="s">
        <v>13</v>
      </c>
      <c r="K12" s="4421" t="s">
        <v>14</v>
      </c>
      <c r="L12" s="4420" t="s">
        <v>15</v>
      </c>
      <c r="M12" s="4420" t="s">
        <v>16</v>
      </c>
      <c r="N12" s="4422" t="s">
        <v>17</v>
      </c>
      <c r="O12" s="4420" t="s">
        <v>18</v>
      </c>
      <c r="P12" s="4423" t="s">
        <v>19</v>
      </c>
      <c r="Q12" s="4341"/>
      <c r="R12" s="4324"/>
      <c r="S12" s="4324"/>
    </row>
    <row r="13" spans="1:19" ht="15.75" thickBot="1">
      <c r="A13" s="4318"/>
      <c r="B13" s="4319"/>
      <c r="C13" s="4462"/>
      <c r="D13" s="4462"/>
      <c r="E13" s="4463"/>
      <c r="F13" s="4462"/>
      <c r="G13" s="4466">
        <f aca="true" t="shared" si="0" ref="G13:P13">SUM(G5:G9)</f>
        <v>173</v>
      </c>
      <c r="H13" s="4519">
        <f t="shared" si="0"/>
        <v>49</v>
      </c>
      <c r="I13" s="3395">
        <f t="shared" si="0"/>
        <v>0</v>
      </c>
      <c r="J13" s="3395">
        <f t="shared" si="0"/>
        <v>0</v>
      </c>
      <c r="K13" s="3396">
        <f t="shared" si="0"/>
        <v>98</v>
      </c>
      <c r="L13" s="3395">
        <f t="shared" si="0"/>
        <v>26</v>
      </c>
      <c r="M13" s="3395">
        <f t="shared" si="0"/>
        <v>0</v>
      </c>
      <c r="N13" s="3395">
        <f t="shared" si="0"/>
        <v>0</v>
      </c>
      <c r="O13" s="3395">
        <f t="shared" si="0"/>
        <v>0</v>
      </c>
      <c r="P13" s="3397">
        <f t="shared" si="0"/>
        <v>0</v>
      </c>
      <c r="Q13" s="4464"/>
      <c r="R13" s="4465"/>
      <c r="S13" s="4465"/>
    </row>
    <row r="14" spans="1:19" ht="15.75" thickBot="1">
      <c r="A14" s="4318"/>
      <c r="B14" s="4319"/>
      <c r="C14" s="4320"/>
      <c r="D14" s="4320"/>
      <c r="E14" s="4250"/>
      <c r="F14" s="4320"/>
      <c r="G14" s="4320"/>
      <c r="H14" s="4291">
        <f>H13/$G13</f>
        <v>0.2832369942196532</v>
      </c>
      <c r="I14" s="4292"/>
      <c r="J14" s="4292"/>
      <c r="K14" s="4300">
        <f>K13/$G13</f>
        <v>0.5664739884393064</v>
      </c>
      <c r="L14" s="4292">
        <f>L13/$G13</f>
        <v>0.15028901734104047</v>
      </c>
      <c r="M14" s="4292"/>
      <c r="N14" s="4292"/>
      <c r="O14" s="4292"/>
      <c r="P14" s="4293"/>
      <c r="Q14" s="4323"/>
      <c r="R14" s="4347"/>
      <c r="S14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31" sqref="B27:R31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1800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25.5">
      <c r="A5" s="4313" t="s">
        <v>20</v>
      </c>
      <c r="B5" s="4254" t="s">
        <v>1801</v>
      </c>
      <c r="C5" s="2602"/>
      <c r="D5" s="4276"/>
      <c r="E5" s="4255"/>
      <c r="F5" s="4275"/>
      <c r="G5" s="4276">
        <v>53</v>
      </c>
      <c r="H5" s="4258"/>
      <c r="I5" s="4259"/>
      <c r="J5" s="4259"/>
      <c r="K5" s="4260">
        <v>7</v>
      </c>
      <c r="L5" s="4259">
        <v>24</v>
      </c>
      <c r="M5" s="4259">
        <v>14.5</v>
      </c>
      <c r="N5" s="4259"/>
      <c r="O5" s="4259">
        <v>7.5</v>
      </c>
      <c r="P5" s="4261">
        <v>0</v>
      </c>
      <c r="Q5" s="4244"/>
      <c r="R5" s="4314"/>
      <c r="S5" s="4314"/>
    </row>
    <row r="6" spans="1:19" ht="25.5">
      <c r="A6" s="4315" t="s">
        <v>55</v>
      </c>
      <c r="B6" s="4242" t="s">
        <v>1732</v>
      </c>
      <c r="C6" s="2695">
        <v>416</v>
      </c>
      <c r="D6" s="4271">
        <v>363</v>
      </c>
      <c r="E6" s="4243">
        <f>D6/C6</f>
        <v>0.8725961538461539</v>
      </c>
      <c r="F6" s="4270">
        <v>11</v>
      </c>
      <c r="G6" s="4271">
        <v>352</v>
      </c>
      <c r="H6" s="4262"/>
      <c r="I6" s="4263"/>
      <c r="J6" s="4263"/>
      <c r="K6" s="4264">
        <v>156</v>
      </c>
      <c r="L6" s="4263">
        <v>141</v>
      </c>
      <c r="M6" s="4263"/>
      <c r="N6" s="4263"/>
      <c r="O6" s="4263">
        <v>55</v>
      </c>
      <c r="P6" s="4265"/>
      <c r="Q6" s="4244"/>
      <c r="R6" s="4314"/>
      <c r="S6" s="4314"/>
    </row>
    <row r="7" spans="1:19" ht="15">
      <c r="A7" s="4315" t="s">
        <v>26</v>
      </c>
      <c r="B7" s="4242" t="s">
        <v>1802</v>
      </c>
      <c r="C7" s="2695">
        <v>13</v>
      </c>
      <c r="D7" s="4271"/>
      <c r="E7" s="4243"/>
      <c r="F7" s="4270"/>
      <c r="G7" s="4271">
        <v>12</v>
      </c>
      <c r="H7" s="4262"/>
      <c r="I7" s="4263"/>
      <c r="J7" s="4263"/>
      <c r="K7" s="4264">
        <v>5</v>
      </c>
      <c r="L7" s="4263">
        <v>7</v>
      </c>
      <c r="M7" s="4263"/>
      <c r="N7" s="4263"/>
      <c r="O7" s="4263"/>
      <c r="P7" s="4265"/>
      <c r="Q7" s="4244"/>
      <c r="R7" s="4314"/>
      <c r="S7" s="4314"/>
    </row>
    <row r="8" spans="1:19" ht="25.5">
      <c r="A8" s="4315" t="s">
        <v>26</v>
      </c>
      <c r="B8" s="4242" t="s">
        <v>1803</v>
      </c>
      <c r="C8" s="2695">
        <v>90</v>
      </c>
      <c r="D8" s="4271"/>
      <c r="E8" s="4243"/>
      <c r="F8" s="4270"/>
      <c r="G8" s="4271">
        <v>53</v>
      </c>
      <c r="H8" s="4262"/>
      <c r="I8" s="4263"/>
      <c r="J8" s="4263"/>
      <c r="K8" s="4264">
        <v>27</v>
      </c>
      <c r="L8" s="4263">
        <v>26</v>
      </c>
      <c r="M8" s="4263"/>
      <c r="N8" s="4263"/>
      <c r="O8" s="4263"/>
      <c r="P8" s="4265"/>
      <c r="Q8" s="4244"/>
      <c r="R8" s="4314"/>
      <c r="S8" s="4314"/>
    </row>
    <row r="9" spans="1:19" ht="15">
      <c r="A9" s="4315" t="s">
        <v>26</v>
      </c>
      <c r="B9" s="4242" t="s">
        <v>27</v>
      </c>
      <c r="C9" s="2695">
        <v>119</v>
      </c>
      <c r="D9" s="4271"/>
      <c r="E9" s="4243"/>
      <c r="F9" s="4270"/>
      <c r="G9" s="4271">
        <v>80</v>
      </c>
      <c r="H9" s="4262"/>
      <c r="I9" s="4263"/>
      <c r="J9" s="4263"/>
      <c r="K9" s="4264"/>
      <c r="L9" s="4263">
        <v>26</v>
      </c>
      <c r="M9" s="4263"/>
      <c r="N9" s="4263">
        <v>54</v>
      </c>
      <c r="O9" s="4263"/>
      <c r="P9" s="4265"/>
      <c r="Q9" s="4244"/>
      <c r="R9" s="4314"/>
      <c r="S9" s="4314"/>
    </row>
    <row r="10" spans="1:19" ht="15">
      <c r="A10" s="4315" t="s">
        <v>28</v>
      </c>
      <c r="B10" s="4242" t="s">
        <v>1804</v>
      </c>
      <c r="C10" s="2695">
        <v>5755</v>
      </c>
      <c r="D10" s="4271">
        <v>2223</v>
      </c>
      <c r="E10" s="4243">
        <v>0.3863</v>
      </c>
      <c r="F10" s="4270">
        <v>36</v>
      </c>
      <c r="G10" s="4271">
        <v>2187</v>
      </c>
      <c r="H10" s="4262">
        <v>62</v>
      </c>
      <c r="I10" s="4263"/>
      <c r="J10" s="4263"/>
      <c r="K10" s="4264">
        <v>127</v>
      </c>
      <c r="L10" s="4263">
        <v>343</v>
      </c>
      <c r="M10" s="4263">
        <v>1266</v>
      </c>
      <c r="N10" s="4263">
        <v>109</v>
      </c>
      <c r="O10" s="4263">
        <v>121</v>
      </c>
      <c r="P10" s="4265">
        <v>159</v>
      </c>
      <c r="Q10" s="4244"/>
      <c r="R10" s="4314"/>
      <c r="S10" s="4314"/>
    </row>
    <row r="11" spans="1:19" ht="15">
      <c r="A11" s="4315" t="s">
        <v>28</v>
      </c>
      <c r="B11" s="4242" t="s">
        <v>30</v>
      </c>
      <c r="C11" s="2695"/>
      <c r="D11" s="4271"/>
      <c r="E11" s="4243"/>
      <c r="F11" s="4270"/>
      <c r="G11" s="4271"/>
      <c r="H11" s="4262"/>
      <c r="I11" s="4263"/>
      <c r="J11" s="4263"/>
      <c r="K11" s="4264"/>
      <c r="L11" s="4263"/>
      <c r="M11" s="4263"/>
      <c r="N11" s="4263"/>
      <c r="O11" s="4263"/>
      <c r="P11" s="4265"/>
      <c r="Q11" s="4244"/>
      <c r="R11" s="4314"/>
      <c r="S11" s="4314"/>
    </row>
    <row r="12" spans="1:19" ht="15">
      <c r="A12" s="4315" t="s">
        <v>31</v>
      </c>
      <c r="B12" s="4242" t="s">
        <v>33</v>
      </c>
      <c r="C12" s="2695"/>
      <c r="D12" s="4271"/>
      <c r="E12" s="4243"/>
      <c r="F12" s="4270"/>
      <c r="G12" s="4271">
        <v>85</v>
      </c>
      <c r="H12" s="4262"/>
      <c r="I12" s="4263"/>
      <c r="J12" s="4263"/>
      <c r="K12" s="4264"/>
      <c r="L12" s="4263">
        <v>62</v>
      </c>
      <c r="M12" s="4263"/>
      <c r="N12" s="4263"/>
      <c r="O12" s="4263">
        <v>23</v>
      </c>
      <c r="P12" s="4265">
        <v>0</v>
      </c>
      <c r="Q12" s="4244"/>
      <c r="R12" s="4314"/>
      <c r="S12" s="4314"/>
    </row>
    <row r="13" spans="1:19" ht="15">
      <c r="A13" s="4315" t="s">
        <v>34</v>
      </c>
      <c r="B13" s="4242" t="s">
        <v>1805</v>
      </c>
      <c r="C13" s="2695"/>
      <c r="D13" s="4271"/>
      <c r="E13" s="4243"/>
      <c r="F13" s="4270"/>
      <c r="G13" s="4271">
        <v>34</v>
      </c>
      <c r="H13" s="4262">
        <v>1</v>
      </c>
      <c r="I13" s="4263"/>
      <c r="J13" s="4263"/>
      <c r="K13" s="4264">
        <v>10</v>
      </c>
      <c r="L13" s="4263">
        <v>14</v>
      </c>
      <c r="M13" s="4263"/>
      <c r="N13" s="4263"/>
      <c r="O13" s="4263">
        <v>9</v>
      </c>
      <c r="P13" s="4265">
        <v>0</v>
      </c>
      <c r="Q13" s="4244"/>
      <c r="R13" s="4314"/>
      <c r="S13" s="4314"/>
    </row>
    <row r="14" spans="1:19" ht="15">
      <c r="A14" s="4315" t="s">
        <v>34</v>
      </c>
      <c r="B14" s="4242" t="s">
        <v>94</v>
      </c>
      <c r="C14" s="2695">
        <v>27</v>
      </c>
      <c r="D14" s="4271">
        <v>21</v>
      </c>
      <c r="E14" s="4243">
        <f>+D14/C14</f>
        <v>0.7777777777777778</v>
      </c>
      <c r="F14" s="4270">
        <v>2</v>
      </c>
      <c r="G14" s="4271">
        <f>+D14-F14</f>
        <v>19</v>
      </c>
      <c r="H14" s="4262">
        <v>1</v>
      </c>
      <c r="I14" s="4263"/>
      <c r="J14" s="4263"/>
      <c r="K14" s="4264">
        <v>7</v>
      </c>
      <c r="L14" s="4263"/>
      <c r="M14" s="4263">
        <v>6</v>
      </c>
      <c r="N14" s="4263"/>
      <c r="O14" s="4263">
        <v>5</v>
      </c>
      <c r="P14" s="4265"/>
      <c r="Q14" s="4244"/>
      <c r="R14" s="4314"/>
      <c r="S14" s="4314"/>
    </row>
    <row r="15" spans="1:19" ht="15.75" thickBot="1">
      <c r="A15" s="4355" t="s">
        <v>179</v>
      </c>
      <c r="B15" s="4256" t="s">
        <v>1806</v>
      </c>
      <c r="C15" s="2604">
        <v>331</v>
      </c>
      <c r="D15" s="4278">
        <v>325</v>
      </c>
      <c r="E15" s="4257">
        <v>0.7552870090634441</v>
      </c>
      <c r="F15" s="4277">
        <v>6</v>
      </c>
      <c r="G15" s="4278">
        <v>244</v>
      </c>
      <c r="H15" s="4266">
        <v>5</v>
      </c>
      <c r="I15" s="4267"/>
      <c r="J15" s="4267">
        <v>21</v>
      </c>
      <c r="K15" s="4268">
        <v>62</v>
      </c>
      <c r="L15" s="4267">
        <v>86</v>
      </c>
      <c r="M15" s="4267">
        <v>65</v>
      </c>
      <c r="N15" s="4267"/>
      <c r="O15" s="4267"/>
      <c r="P15" s="4269">
        <v>5</v>
      </c>
      <c r="Q15" s="4244"/>
      <c r="R15" s="4314"/>
      <c r="S15" s="4314"/>
    </row>
    <row r="16" spans="1:19" ht="15">
      <c r="A16" s="4318"/>
      <c r="B16" s="4319"/>
      <c r="C16" s="4320"/>
      <c r="D16" s="4320"/>
      <c r="E16" s="4250"/>
      <c r="F16" s="4320"/>
      <c r="G16" s="4320"/>
      <c r="H16" s="4321"/>
      <c r="I16" s="4321"/>
      <c r="J16" s="4516"/>
      <c r="K16" s="4322"/>
      <c r="L16" s="4321"/>
      <c r="M16" s="4321"/>
      <c r="N16" s="4321"/>
      <c r="O16" s="4321"/>
      <c r="P16" s="4321"/>
      <c r="Q16" s="4323"/>
      <c r="R16" s="4324"/>
      <c r="S16" s="4324"/>
    </row>
    <row r="17" spans="1:19" ht="15.75" thickBot="1">
      <c r="A17" s="4318"/>
      <c r="B17" s="4319"/>
      <c r="C17" s="4320"/>
      <c r="D17" s="4320"/>
      <c r="E17" s="4250"/>
      <c r="F17" s="4320"/>
      <c r="G17" s="4320"/>
      <c r="H17" s="4321"/>
      <c r="I17" s="4321"/>
      <c r="J17" s="4321"/>
      <c r="K17" s="4322"/>
      <c r="L17" s="4321"/>
      <c r="M17" s="4321"/>
      <c r="N17" s="4321"/>
      <c r="O17" s="4321"/>
      <c r="P17" s="4321"/>
      <c r="Q17" s="4323"/>
      <c r="R17" s="4324"/>
      <c r="S17" s="4323"/>
    </row>
    <row r="18" spans="1:19" ht="15.75" thickBot="1">
      <c r="A18" s="4325" t="s">
        <v>535</v>
      </c>
      <c r="B18" s="1929" t="s">
        <v>1807</v>
      </c>
      <c r="C18" s="4327"/>
      <c r="D18" s="4327"/>
      <c r="E18" s="4328"/>
      <c r="F18" s="4327"/>
      <c r="G18" s="4327">
        <v>92</v>
      </c>
      <c r="H18" s="4327">
        <v>6</v>
      </c>
      <c r="I18" s="4327">
        <v>1</v>
      </c>
      <c r="J18" s="4327">
        <v>6.5</v>
      </c>
      <c r="K18" s="4332">
        <v>1</v>
      </c>
      <c r="L18" s="4327">
        <v>64</v>
      </c>
      <c r="M18" s="4327"/>
      <c r="N18" s="4327">
        <v>7</v>
      </c>
      <c r="O18" s="4327">
        <v>6.5</v>
      </c>
      <c r="P18" s="4329">
        <v>0</v>
      </c>
      <c r="Q18" s="4407"/>
      <c r="R18" s="4407"/>
      <c r="S18" s="4407"/>
    </row>
    <row r="19" spans="1:19" ht="15.75" thickBot="1">
      <c r="A19" s="4318"/>
      <c r="B19" s="4319"/>
      <c r="C19" s="4320"/>
      <c r="D19" s="4320"/>
      <c r="E19" s="4250"/>
      <c r="F19" s="4320"/>
      <c r="G19" s="4320"/>
      <c r="H19" s="4321"/>
      <c r="I19" s="4321"/>
      <c r="J19" s="4321"/>
      <c r="K19" s="4322"/>
      <c r="L19" s="4321"/>
      <c r="M19" s="4321"/>
      <c r="N19" s="4321"/>
      <c r="O19" s="4321"/>
      <c r="P19" s="4321"/>
      <c r="Q19" s="4323"/>
      <c r="R19" s="4324"/>
      <c r="S19" s="4323"/>
    </row>
    <row r="20" spans="1:19" ht="15.75" thickBot="1">
      <c r="A20" s="4318" t="s">
        <v>41</v>
      </c>
      <c r="B20" s="4334"/>
      <c r="C20" s="4320"/>
      <c r="D20" s="4320"/>
      <c r="E20" s="4250"/>
      <c r="F20" s="4320"/>
      <c r="G20" s="4335" t="s">
        <v>42</v>
      </c>
      <c r="H20" s="4419" t="s">
        <v>11</v>
      </c>
      <c r="I20" s="4420" t="s">
        <v>12</v>
      </c>
      <c r="J20" s="4420" t="s">
        <v>13</v>
      </c>
      <c r="K20" s="4421" t="s">
        <v>14</v>
      </c>
      <c r="L20" s="4420" t="s">
        <v>15</v>
      </c>
      <c r="M20" s="4420" t="s">
        <v>16</v>
      </c>
      <c r="N20" s="4422" t="s">
        <v>17</v>
      </c>
      <c r="O20" s="4420" t="s">
        <v>18</v>
      </c>
      <c r="P20" s="4423" t="s">
        <v>19</v>
      </c>
      <c r="Q20" s="4341"/>
      <c r="R20" s="4324"/>
      <c r="S20" s="4324"/>
    </row>
    <row r="21" spans="1:19" ht="15.75" thickBot="1">
      <c r="A21" s="4318"/>
      <c r="B21" s="4319" t="s">
        <v>212</v>
      </c>
      <c r="C21" s="4320"/>
      <c r="D21" s="4320"/>
      <c r="E21" s="4250"/>
      <c r="F21" s="4320"/>
      <c r="G21" s="4356">
        <f>SUM(G5:G16)</f>
        <v>3119</v>
      </c>
      <c r="H21" s="4519">
        <f aca="true" t="shared" si="0" ref="H21:P21">SUM(H5:H16)</f>
        <v>69</v>
      </c>
      <c r="I21" s="3395">
        <f t="shared" si="0"/>
        <v>0</v>
      </c>
      <c r="J21" s="3395">
        <f t="shared" si="0"/>
        <v>21</v>
      </c>
      <c r="K21" s="3396">
        <f t="shared" si="0"/>
        <v>401</v>
      </c>
      <c r="L21" s="3395">
        <f t="shared" si="0"/>
        <v>729</v>
      </c>
      <c r="M21" s="3395">
        <f t="shared" si="0"/>
        <v>1351.5</v>
      </c>
      <c r="N21" s="3395">
        <f t="shared" si="0"/>
        <v>163</v>
      </c>
      <c r="O21" s="3395">
        <f t="shared" si="0"/>
        <v>220.5</v>
      </c>
      <c r="P21" s="3397">
        <f t="shared" si="0"/>
        <v>164</v>
      </c>
      <c r="Q21" s="4323"/>
      <c r="R21" s="4324"/>
      <c r="S21" s="4323"/>
    </row>
    <row r="22" spans="1:19" ht="15.75" thickBot="1">
      <c r="A22" s="4318"/>
      <c r="B22" s="4319"/>
      <c r="C22" s="4320"/>
      <c r="D22" s="4320"/>
      <c r="E22" s="4250"/>
      <c r="F22" s="4320"/>
      <c r="G22" s="4320"/>
      <c r="H22" s="4471">
        <f>H21/$G21</f>
        <v>0.0221224751522924</v>
      </c>
      <c r="I22" s="4472"/>
      <c r="J22" s="4472">
        <f aca="true" t="shared" si="1" ref="J22:P22">J21/$G21</f>
        <v>0.006732927220262905</v>
      </c>
      <c r="K22" s="4473">
        <f t="shared" si="1"/>
        <v>0.12856684834882975</v>
      </c>
      <c r="L22" s="4472">
        <f t="shared" si="1"/>
        <v>0.23372875921769798</v>
      </c>
      <c r="M22" s="4472">
        <f t="shared" si="1"/>
        <v>0.4333119589612055</v>
      </c>
      <c r="N22" s="4472">
        <f t="shared" si="1"/>
        <v>0.05226033985251683</v>
      </c>
      <c r="O22" s="4472">
        <f t="shared" si="1"/>
        <v>0.0706957358127605</v>
      </c>
      <c r="P22" s="4474">
        <f t="shared" si="1"/>
        <v>0.05258095543443411</v>
      </c>
      <c r="Q22" s="4323"/>
      <c r="R22" s="4347"/>
      <c r="S22" s="4324"/>
    </row>
    <row r="23" spans="1:19" ht="15.75" thickBot="1">
      <c r="A23" s="4318"/>
      <c r="B23" s="4319"/>
      <c r="C23" s="4320"/>
      <c r="D23" s="4320"/>
      <c r="E23" s="4250"/>
      <c r="F23" s="4320"/>
      <c r="G23" s="4320"/>
      <c r="H23" s="4321"/>
      <c r="I23" s="4321"/>
      <c r="J23" s="4516"/>
      <c r="K23" s="4322"/>
      <c r="L23" s="4321"/>
      <c r="M23" s="4321"/>
      <c r="N23" s="4321"/>
      <c r="O23" s="4321"/>
      <c r="P23" s="4321"/>
      <c r="Q23" s="4323"/>
      <c r="R23" s="4324"/>
      <c r="S23" s="4324"/>
    </row>
    <row r="24" spans="1:19" ht="15.75" thickBot="1">
      <c r="A24" s="4318"/>
      <c r="B24" s="4319" t="s">
        <v>213</v>
      </c>
      <c r="C24" s="4320"/>
      <c r="D24" s="4320"/>
      <c r="E24" s="4250"/>
      <c r="F24" s="4320"/>
      <c r="G24" s="4356">
        <f>G21+G18</f>
        <v>3211</v>
      </c>
      <c r="H24" s="4519">
        <f aca="true" t="shared" si="2" ref="H24:P24">H21+H18</f>
        <v>75</v>
      </c>
      <c r="I24" s="3395">
        <f t="shared" si="2"/>
        <v>1</v>
      </c>
      <c r="J24" s="3395">
        <f t="shared" si="2"/>
        <v>27.5</v>
      </c>
      <c r="K24" s="3396">
        <f t="shared" si="2"/>
        <v>402</v>
      </c>
      <c r="L24" s="3395">
        <f t="shared" si="2"/>
        <v>793</v>
      </c>
      <c r="M24" s="3395">
        <f t="shared" si="2"/>
        <v>1351.5</v>
      </c>
      <c r="N24" s="3395">
        <f t="shared" si="2"/>
        <v>170</v>
      </c>
      <c r="O24" s="3395">
        <f t="shared" si="2"/>
        <v>227</v>
      </c>
      <c r="P24" s="3397">
        <f t="shared" si="2"/>
        <v>164</v>
      </c>
      <c r="Q24" s="4323"/>
      <c r="R24" s="4324"/>
      <c r="S24" s="4323"/>
    </row>
    <row r="25" spans="1:19" ht="15.75" thickBot="1">
      <c r="A25" s="4318"/>
      <c r="B25" s="4319"/>
      <c r="C25" s="4320"/>
      <c r="D25" s="4320"/>
      <c r="E25" s="4250"/>
      <c r="F25" s="4320"/>
      <c r="G25" s="4320"/>
      <c r="H25" s="4471">
        <f>H24/$G24</f>
        <v>0.023357209592027407</v>
      </c>
      <c r="I25" s="4472">
        <f aca="true" t="shared" si="3" ref="I25:P25">I24/$G24</f>
        <v>0.0003114294612270321</v>
      </c>
      <c r="J25" s="4472">
        <f t="shared" si="3"/>
        <v>0.008564310183743382</v>
      </c>
      <c r="K25" s="4473">
        <f t="shared" si="3"/>
        <v>0.1251946434132669</v>
      </c>
      <c r="L25" s="4472">
        <f t="shared" si="3"/>
        <v>0.24696356275303644</v>
      </c>
      <c r="M25" s="4472">
        <f t="shared" si="3"/>
        <v>0.42089691684833386</v>
      </c>
      <c r="N25" s="4472">
        <f t="shared" si="3"/>
        <v>0.052943008408595456</v>
      </c>
      <c r="O25" s="4472">
        <f t="shared" si="3"/>
        <v>0.07069448769853628</v>
      </c>
      <c r="P25" s="4474">
        <f t="shared" si="3"/>
        <v>0.05107443164123326</v>
      </c>
      <c r="Q25" s="4323"/>
      <c r="R25" s="4347"/>
      <c r="S25" s="4324"/>
    </row>
    <row r="26" spans="1:19" ht="15.75" thickBot="1">
      <c r="A26" s="50"/>
      <c r="B26" s="51"/>
      <c r="C26" s="91"/>
      <c r="D26" s="91"/>
      <c r="E26" s="55"/>
      <c r="F26" s="91"/>
      <c r="G26" s="91"/>
      <c r="H26" s="103">
        <v>0.09045128801084641</v>
      </c>
      <c r="I26" s="104">
        <v>0.01634708502808445</v>
      </c>
      <c r="J26" s="104">
        <v>0.02430757311640519</v>
      </c>
      <c r="K26" s="112">
        <v>0.11621150493898896</v>
      </c>
      <c r="L26" s="104">
        <v>0.18090257602169282</v>
      </c>
      <c r="M26" s="104">
        <v>0.273678094131319</v>
      </c>
      <c r="N26" s="104">
        <v>0.08890180127832656</v>
      </c>
      <c r="O26" s="104">
        <v>0.18711989153592873</v>
      </c>
      <c r="P26" s="105">
        <v>0.022080185938407902</v>
      </c>
      <c r="Q26" s="54"/>
      <c r="R26" s="102"/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32" sqref="A13:R32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1808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4254" t="s">
        <v>1809</v>
      </c>
      <c r="C5" s="4275">
        <v>9</v>
      </c>
      <c r="D5" s="4276">
        <v>4</v>
      </c>
      <c r="E5" s="4255">
        <f>D5/C5</f>
        <v>0.4444444444444444</v>
      </c>
      <c r="F5" s="4275">
        <f>D5-G5</f>
        <v>0</v>
      </c>
      <c r="G5" s="4276">
        <v>4</v>
      </c>
      <c r="H5" s="4258"/>
      <c r="I5" s="4259"/>
      <c r="J5" s="4259"/>
      <c r="K5" s="4260"/>
      <c r="L5" s="4259"/>
      <c r="M5" s="4259">
        <v>4</v>
      </c>
      <c r="N5" s="4259"/>
      <c r="O5" s="4259"/>
      <c r="P5" s="4261"/>
      <c r="Q5" s="4244"/>
      <c r="R5" s="4314"/>
      <c r="S5" s="4314"/>
    </row>
    <row r="6" spans="1:19" ht="15.75" thickBot="1">
      <c r="A6" s="4355" t="s">
        <v>28</v>
      </c>
      <c r="B6" s="4256" t="s">
        <v>30</v>
      </c>
      <c r="C6" s="4277"/>
      <c r="D6" s="4278"/>
      <c r="E6" s="4257"/>
      <c r="F6" s="4277"/>
      <c r="G6" s="4278"/>
      <c r="H6" s="4266"/>
      <c r="I6" s="4267"/>
      <c r="J6" s="4267"/>
      <c r="K6" s="4268"/>
      <c r="L6" s="4267"/>
      <c r="M6" s="4267"/>
      <c r="N6" s="4267"/>
      <c r="O6" s="4267"/>
      <c r="P6" s="4269"/>
      <c r="Q6" s="4244"/>
      <c r="R6" s="4314"/>
      <c r="S6" s="4314"/>
    </row>
    <row r="7" spans="1:19" ht="15">
      <c r="A7" s="4318"/>
      <c r="B7" s="4319"/>
      <c r="C7" s="4320"/>
      <c r="D7" s="4320"/>
      <c r="E7" s="4250"/>
      <c r="F7" s="4320"/>
      <c r="G7" s="4320"/>
      <c r="H7" s="4321"/>
      <c r="I7" s="4321"/>
      <c r="J7" s="4516"/>
      <c r="K7" s="4322"/>
      <c r="L7" s="4321"/>
      <c r="M7" s="4321"/>
      <c r="N7" s="4321"/>
      <c r="O7" s="4321"/>
      <c r="P7" s="4321"/>
      <c r="Q7" s="4323"/>
      <c r="R7" s="4324"/>
      <c r="S7" s="4324"/>
    </row>
    <row r="8" spans="1:19" ht="15">
      <c r="A8" s="4318"/>
      <c r="B8" s="4319"/>
      <c r="C8" s="4320"/>
      <c r="D8" s="4320"/>
      <c r="E8" s="4250"/>
      <c r="F8" s="4320"/>
      <c r="G8" s="4320"/>
      <c r="H8" s="4321"/>
      <c r="I8" s="4321"/>
      <c r="J8" s="4516"/>
      <c r="K8" s="4322"/>
      <c r="L8" s="4321"/>
      <c r="M8" s="4321"/>
      <c r="N8" s="4321"/>
      <c r="O8" s="4321"/>
      <c r="P8" s="4321"/>
      <c r="Q8" s="4323"/>
      <c r="R8" s="4324"/>
      <c r="S8" s="4324"/>
    </row>
    <row r="9" spans="1:19" ht="15.75" thickBot="1">
      <c r="A9" s="4318"/>
      <c r="B9" s="4319"/>
      <c r="C9" s="4320"/>
      <c r="D9" s="4320"/>
      <c r="E9" s="4250"/>
      <c r="F9" s="4320"/>
      <c r="G9" s="4320"/>
      <c r="H9" s="4321"/>
      <c r="I9" s="4321"/>
      <c r="J9" s="4516"/>
      <c r="K9" s="4322"/>
      <c r="L9" s="4321"/>
      <c r="M9" s="4321"/>
      <c r="N9" s="4321"/>
      <c r="O9" s="4321"/>
      <c r="P9" s="4321"/>
      <c r="Q9" s="4323"/>
      <c r="R9" s="4314"/>
      <c r="S9" s="4314"/>
    </row>
    <row r="10" spans="1:19" ht="15.75" thickBot="1">
      <c r="A10" s="4318" t="s">
        <v>41</v>
      </c>
      <c r="B10" s="4334"/>
      <c r="C10" s="4320"/>
      <c r="D10" s="4320"/>
      <c r="E10" s="4250"/>
      <c r="F10" s="4320"/>
      <c r="G10" s="4335" t="s">
        <v>42</v>
      </c>
      <c r="H10" s="4419" t="s">
        <v>11</v>
      </c>
      <c r="I10" s="4420" t="s">
        <v>12</v>
      </c>
      <c r="J10" s="4420" t="s">
        <v>13</v>
      </c>
      <c r="K10" s="4421" t="s">
        <v>14</v>
      </c>
      <c r="L10" s="4420" t="s">
        <v>15</v>
      </c>
      <c r="M10" s="4420" t="s">
        <v>16</v>
      </c>
      <c r="N10" s="4422" t="s">
        <v>17</v>
      </c>
      <c r="O10" s="4420" t="s">
        <v>18</v>
      </c>
      <c r="P10" s="4423" t="s">
        <v>19</v>
      </c>
      <c r="Q10" s="4341"/>
      <c r="R10" s="4324"/>
      <c r="S10" s="4324"/>
    </row>
    <row r="11" spans="1:19" ht="15.75" thickBot="1">
      <c r="A11" s="4318"/>
      <c r="B11" s="4319"/>
      <c r="C11" s="4462"/>
      <c r="D11" s="4462"/>
      <c r="E11" s="4463"/>
      <c r="F11" s="4462"/>
      <c r="G11" s="4466">
        <f aca="true" t="shared" si="0" ref="G11:P11">SUM(G5:G8)</f>
        <v>4</v>
      </c>
      <c r="H11" s="4466">
        <f t="shared" si="0"/>
        <v>0</v>
      </c>
      <c r="I11" s="4466">
        <f t="shared" si="0"/>
        <v>0</v>
      </c>
      <c r="J11" s="4466">
        <f t="shared" si="0"/>
        <v>0</v>
      </c>
      <c r="K11" s="4467">
        <f t="shared" si="0"/>
        <v>0</v>
      </c>
      <c r="L11" s="4466">
        <f t="shared" si="0"/>
        <v>0</v>
      </c>
      <c r="M11" s="4466">
        <f t="shared" si="0"/>
        <v>4</v>
      </c>
      <c r="N11" s="4466">
        <f t="shared" si="0"/>
        <v>0</v>
      </c>
      <c r="O11" s="4466">
        <f t="shared" si="0"/>
        <v>0</v>
      </c>
      <c r="P11" s="4466">
        <f t="shared" si="0"/>
        <v>0</v>
      </c>
      <c r="Q11" s="4464"/>
      <c r="R11" s="4465"/>
      <c r="S11" s="4465"/>
    </row>
    <row r="12" spans="1:19" ht="15.75" thickBot="1">
      <c r="A12" s="4318"/>
      <c r="B12" s="4319"/>
      <c r="C12" s="4320"/>
      <c r="D12" s="4320"/>
      <c r="E12" s="4250"/>
      <c r="F12" s="4320"/>
      <c r="G12" s="4320"/>
      <c r="H12" s="4471">
        <f>H11/$G11</f>
        <v>0</v>
      </c>
      <c r="I12" s="4472">
        <f aca="true" t="shared" si="1" ref="I12:P12">I11/$G11</f>
        <v>0</v>
      </c>
      <c r="J12" s="4472">
        <f t="shared" si="1"/>
        <v>0</v>
      </c>
      <c r="K12" s="4473">
        <f t="shared" si="1"/>
        <v>0</v>
      </c>
      <c r="L12" s="4472">
        <f t="shared" si="1"/>
        <v>0</v>
      </c>
      <c r="M12" s="4472">
        <f t="shared" si="1"/>
        <v>1</v>
      </c>
      <c r="N12" s="4472">
        <f t="shared" si="1"/>
        <v>0</v>
      </c>
      <c r="O12" s="4472">
        <f t="shared" si="1"/>
        <v>0</v>
      </c>
      <c r="P12" s="4474">
        <f t="shared" si="1"/>
        <v>0</v>
      </c>
      <c r="Q12" s="4323"/>
      <c r="R12" s="4347"/>
      <c r="S12" s="4324"/>
    </row>
    <row r="13" ht="15">
      <c r="S13" s="28"/>
    </row>
    <row r="14" ht="15">
      <c r="S14" s="28"/>
    </row>
    <row r="15" ht="15">
      <c r="S15" s="35"/>
    </row>
    <row r="16" ht="15">
      <c r="S16" s="35"/>
    </row>
    <row r="17" ht="15">
      <c r="S17" s="35"/>
    </row>
    <row r="18" ht="15">
      <c r="S18" s="35"/>
    </row>
    <row r="19" ht="15">
      <c r="S19" s="35"/>
    </row>
    <row r="20" ht="15">
      <c r="S20" s="35"/>
    </row>
    <row r="21" ht="15">
      <c r="S21" s="11"/>
    </row>
    <row r="22" ht="15">
      <c r="S22" s="11"/>
    </row>
    <row r="23" ht="15">
      <c r="S23" s="35"/>
    </row>
    <row r="24" ht="15">
      <c r="S24" s="28"/>
    </row>
    <row r="25" ht="15">
      <c r="S25" s="28"/>
    </row>
    <row r="26" ht="15"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 topLeftCell="A1">
      <selection activeCell="S31" sqref="A23:S31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1810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4254" t="s">
        <v>1811</v>
      </c>
      <c r="C5" s="4275">
        <v>47</v>
      </c>
      <c r="D5" s="4276">
        <v>25</v>
      </c>
      <c r="E5" s="4255">
        <f>D5/C5</f>
        <v>0.5319148936170213</v>
      </c>
      <c r="F5" s="4275">
        <f>D5-G5</f>
        <v>1</v>
      </c>
      <c r="G5" s="4276">
        <v>24</v>
      </c>
      <c r="H5" s="4258"/>
      <c r="I5" s="4259"/>
      <c r="J5" s="4259"/>
      <c r="K5" s="4260">
        <v>3</v>
      </c>
      <c r="L5" s="4259">
        <v>3</v>
      </c>
      <c r="M5" s="4259">
        <v>14</v>
      </c>
      <c r="N5" s="4259">
        <v>2</v>
      </c>
      <c r="O5" s="4259">
        <v>2</v>
      </c>
      <c r="P5" s="4261"/>
      <c r="Q5" s="4244"/>
      <c r="R5" s="4314"/>
      <c r="S5" s="4314"/>
    </row>
    <row r="6" spans="1:19" ht="25.5">
      <c r="A6" s="4315" t="s">
        <v>23</v>
      </c>
      <c r="B6" s="4242" t="s">
        <v>1812</v>
      </c>
      <c r="C6" s="4270">
        <v>495</v>
      </c>
      <c r="D6" s="4271">
        <v>265</v>
      </c>
      <c r="E6" s="4243">
        <f>D6/C6</f>
        <v>0.5353535353535354</v>
      </c>
      <c r="F6" s="4270">
        <v>4</v>
      </c>
      <c r="G6" s="4271">
        <v>261</v>
      </c>
      <c r="H6" s="4262">
        <v>36</v>
      </c>
      <c r="I6" s="4263">
        <v>5</v>
      </c>
      <c r="J6" s="4263">
        <v>10</v>
      </c>
      <c r="K6" s="4264">
        <v>8</v>
      </c>
      <c r="L6" s="4263">
        <v>192</v>
      </c>
      <c r="M6" s="4263"/>
      <c r="N6" s="4263"/>
      <c r="O6" s="4263">
        <v>10</v>
      </c>
      <c r="P6" s="4265"/>
      <c r="Q6" s="4244"/>
      <c r="R6" s="4314"/>
      <c r="S6" s="4314"/>
    </row>
    <row r="7" spans="1:19" ht="15">
      <c r="A7" s="4315" t="s">
        <v>55</v>
      </c>
      <c r="B7" s="4242" t="s">
        <v>1813</v>
      </c>
      <c r="C7" s="4270">
        <v>88</v>
      </c>
      <c r="D7" s="4271">
        <v>68</v>
      </c>
      <c r="E7" s="4243">
        <f>D7/C7</f>
        <v>0.7727272727272727</v>
      </c>
      <c r="F7" s="4270">
        <v>2</v>
      </c>
      <c r="G7" s="4271">
        <v>66</v>
      </c>
      <c r="H7" s="4262">
        <v>10</v>
      </c>
      <c r="I7" s="4263"/>
      <c r="J7" s="4263"/>
      <c r="K7" s="4264">
        <v>6</v>
      </c>
      <c r="L7" s="4263">
        <v>29</v>
      </c>
      <c r="M7" s="4263"/>
      <c r="N7" s="4263">
        <v>21</v>
      </c>
      <c r="O7" s="4263"/>
      <c r="P7" s="4265"/>
      <c r="Q7" s="4244"/>
      <c r="R7" s="4314"/>
      <c r="S7" s="4314"/>
    </row>
    <row r="8" spans="1:19" ht="15">
      <c r="A8" s="4315" t="s">
        <v>28</v>
      </c>
      <c r="B8" s="4242" t="s">
        <v>1274</v>
      </c>
      <c r="C8" s="4270">
        <v>45</v>
      </c>
      <c r="D8" s="4271">
        <v>23</v>
      </c>
      <c r="E8" s="4243">
        <v>0.5111</v>
      </c>
      <c r="F8" s="4270">
        <v>1</v>
      </c>
      <c r="G8" s="4271">
        <v>22</v>
      </c>
      <c r="H8" s="4262"/>
      <c r="I8" s="4263"/>
      <c r="J8" s="4263"/>
      <c r="K8" s="4264"/>
      <c r="L8" s="4263"/>
      <c r="M8" s="4263"/>
      <c r="N8" s="4263"/>
      <c r="O8" s="4263">
        <v>22</v>
      </c>
      <c r="P8" s="4265"/>
      <c r="Q8" s="4244"/>
      <c r="R8" s="4314"/>
      <c r="S8" s="4314"/>
    </row>
    <row r="9" spans="1:19" ht="15">
      <c r="A9" s="4315" t="s">
        <v>28</v>
      </c>
      <c r="B9" s="4242" t="s">
        <v>30</v>
      </c>
      <c r="C9" s="4270"/>
      <c r="D9" s="4271"/>
      <c r="E9" s="4243"/>
      <c r="F9" s="4270"/>
      <c r="G9" s="4271"/>
      <c r="H9" s="4262"/>
      <c r="I9" s="4263"/>
      <c r="J9" s="4263"/>
      <c r="K9" s="4264"/>
      <c r="L9" s="4263"/>
      <c r="M9" s="4263"/>
      <c r="N9" s="4263"/>
      <c r="O9" s="4263"/>
      <c r="P9" s="4265"/>
      <c r="Q9" s="4244"/>
      <c r="R9" s="4314"/>
      <c r="S9" s="4314"/>
    </row>
    <row r="10" spans="1:19" ht="15">
      <c r="A10" s="4315" t="s">
        <v>82</v>
      </c>
      <c r="B10" s="4242" t="s">
        <v>1814</v>
      </c>
      <c r="C10" s="4270">
        <v>191</v>
      </c>
      <c r="D10" s="4271">
        <v>133</v>
      </c>
      <c r="E10" s="4243">
        <f>D10/C10</f>
        <v>0.6963350785340314</v>
      </c>
      <c r="F10" s="4270">
        <f>D10-G10</f>
        <v>5</v>
      </c>
      <c r="G10" s="4271">
        <v>128</v>
      </c>
      <c r="H10" s="4262"/>
      <c r="I10" s="4263"/>
      <c r="J10" s="4263"/>
      <c r="K10" s="4264"/>
      <c r="L10" s="4263"/>
      <c r="M10" s="4263">
        <v>43</v>
      </c>
      <c r="N10" s="4263"/>
      <c r="O10" s="4263">
        <v>85</v>
      </c>
      <c r="P10" s="4265"/>
      <c r="Q10" s="4244"/>
      <c r="R10" s="4314"/>
      <c r="S10" s="4314"/>
    </row>
    <row r="11" spans="1:19" ht="15">
      <c r="A11" s="4315" t="s">
        <v>1169</v>
      </c>
      <c r="B11" s="4242" t="s">
        <v>1815</v>
      </c>
      <c r="C11" s="4270">
        <v>90</v>
      </c>
      <c r="D11" s="4271">
        <v>68</v>
      </c>
      <c r="E11" s="4243">
        <v>0.7556</v>
      </c>
      <c r="F11" s="4270">
        <v>2</v>
      </c>
      <c r="G11" s="4271">
        <v>66</v>
      </c>
      <c r="H11" s="4262"/>
      <c r="I11" s="4263"/>
      <c r="J11" s="4263"/>
      <c r="K11" s="4264">
        <v>3</v>
      </c>
      <c r="L11" s="4263">
        <v>25</v>
      </c>
      <c r="M11" s="4263"/>
      <c r="N11" s="4263"/>
      <c r="O11" s="4263"/>
      <c r="P11" s="4265">
        <v>38</v>
      </c>
      <c r="Q11" s="4244"/>
      <c r="R11" s="4314"/>
      <c r="S11" s="4314"/>
    </row>
    <row r="12" spans="1:19" ht="25.5">
      <c r="A12" s="4315" t="s">
        <v>1128</v>
      </c>
      <c r="B12" s="4242"/>
      <c r="C12" s="4270"/>
      <c r="D12" s="4271"/>
      <c r="E12" s="4243"/>
      <c r="F12" s="4270"/>
      <c r="G12" s="4271"/>
      <c r="H12" s="4262"/>
      <c r="I12" s="4263"/>
      <c r="J12" s="4263"/>
      <c r="K12" s="4264"/>
      <c r="L12" s="4263"/>
      <c r="M12" s="4263"/>
      <c r="N12" s="4263"/>
      <c r="O12" s="4263"/>
      <c r="P12" s="4265"/>
      <c r="Q12" s="4244"/>
      <c r="R12" s="4314"/>
      <c r="S12" s="4314"/>
    </row>
    <row r="13" spans="1:19" ht="25.5">
      <c r="A13" s="4315" t="s">
        <v>502</v>
      </c>
      <c r="B13" s="4242"/>
      <c r="C13" s="4270"/>
      <c r="D13" s="4271"/>
      <c r="E13" s="4243"/>
      <c r="F13" s="4270"/>
      <c r="G13" s="4271"/>
      <c r="H13" s="4262"/>
      <c r="I13" s="4263"/>
      <c r="J13" s="4263"/>
      <c r="K13" s="4264"/>
      <c r="L13" s="4263"/>
      <c r="M13" s="4263"/>
      <c r="N13" s="4263"/>
      <c r="O13" s="4263"/>
      <c r="P13" s="4265"/>
      <c r="Q13" s="4244"/>
      <c r="R13" s="4314"/>
      <c r="S13" s="4314"/>
    </row>
    <row r="14" spans="1:19" ht="26.25" thickBot="1">
      <c r="A14" s="4355" t="s">
        <v>30</v>
      </c>
      <c r="B14" s="4256"/>
      <c r="C14" s="4277"/>
      <c r="D14" s="4278"/>
      <c r="E14" s="4257"/>
      <c r="F14" s="4277"/>
      <c r="G14" s="4278"/>
      <c r="H14" s="4266"/>
      <c r="I14" s="4267"/>
      <c r="J14" s="4267"/>
      <c r="K14" s="4268"/>
      <c r="L14" s="4267"/>
      <c r="M14" s="4267"/>
      <c r="N14" s="4267"/>
      <c r="O14" s="4267"/>
      <c r="P14" s="4269"/>
      <c r="Q14" s="4244"/>
      <c r="R14" s="4314"/>
      <c r="S14" s="4314"/>
    </row>
    <row r="15" spans="1:19" ht="15">
      <c r="A15" s="4318"/>
      <c r="B15" s="4319"/>
      <c r="C15" s="4320"/>
      <c r="D15" s="4320"/>
      <c r="E15" s="4250"/>
      <c r="F15" s="4320"/>
      <c r="G15" s="4320"/>
      <c r="H15" s="4321"/>
      <c r="I15" s="4321"/>
      <c r="J15" s="4516"/>
      <c r="K15" s="4322"/>
      <c r="L15" s="4321"/>
      <c r="M15" s="4321"/>
      <c r="N15" s="4321"/>
      <c r="O15" s="4321"/>
      <c r="P15" s="4321"/>
      <c r="Q15" s="4323"/>
      <c r="R15" s="4314"/>
      <c r="S15" s="4314"/>
    </row>
    <row r="16" spans="1:19" ht="15">
      <c r="A16" s="4318"/>
      <c r="B16" s="4319"/>
      <c r="C16" s="4320"/>
      <c r="D16" s="4320"/>
      <c r="E16" s="4250"/>
      <c r="F16" s="4320"/>
      <c r="G16" s="4320"/>
      <c r="H16" s="4321"/>
      <c r="I16" s="4321"/>
      <c r="J16" s="4516"/>
      <c r="K16" s="4322"/>
      <c r="L16" s="4321"/>
      <c r="M16" s="4321"/>
      <c r="N16" s="4321"/>
      <c r="O16" s="4321"/>
      <c r="P16" s="4321"/>
      <c r="Q16" s="4323"/>
      <c r="R16" s="4314"/>
      <c r="S16" s="4314"/>
    </row>
    <row r="17" spans="1:19" ht="15.75" thickBot="1">
      <c r="A17" s="4318"/>
      <c r="B17" s="4319"/>
      <c r="C17" s="4320"/>
      <c r="D17" s="4320"/>
      <c r="E17" s="4250"/>
      <c r="F17" s="4320"/>
      <c r="G17" s="4320"/>
      <c r="H17" s="4321"/>
      <c r="I17" s="4321"/>
      <c r="J17" s="4516"/>
      <c r="K17" s="4322"/>
      <c r="L17" s="4321"/>
      <c r="M17" s="4321"/>
      <c r="N17" s="4321"/>
      <c r="O17" s="4321"/>
      <c r="P17" s="4321"/>
      <c r="Q17" s="4323"/>
      <c r="R17" s="4314"/>
      <c r="S17" s="4314"/>
    </row>
    <row r="18" spans="1:19" ht="15.75" thickBot="1">
      <c r="A18" s="4318" t="s">
        <v>41</v>
      </c>
      <c r="B18" s="4334"/>
      <c r="C18" s="4320"/>
      <c r="D18" s="4320"/>
      <c r="E18" s="4250"/>
      <c r="F18" s="4320"/>
      <c r="G18" s="4335" t="s">
        <v>42</v>
      </c>
      <c r="H18" s="4419" t="s">
        <v>11</v>
      </c>
      <c r="I18" s="4420" t="s">
        <v>12</v>
      </c>
      <c r="J18" s="4420" t="s">
        <v>13</v>
      </c>
      <c r="K18" s="4421" t="s">
        <v>14</v>
      </c>
      <c r="L18" s="4420" t="s">
        <v>15</v>
      </c>
      <c r="M18" s="4420" t="s">
        <v>16</v>
      </c>
      <c r="N18" s="4422" t="s">
        <v>17</v>
      </c>
      <c r="O18" s="4420" t="s">
        <v>18</v>
      </c>
      <c r="P18" s="4423" t="s">
        <v>19</v>
      </c>
      <c r="Q18" s="4341"/>
      <c r="R18" s="4324"/>
      <c r="S18" s="4324"/>
    </row>
    <row r="19" spans="1:19" ht="15.75" thickBot="1">
      <c r="A19" s="4318"/>
      <c r="B19" s="4319"/>
      <c r="C19" s="4462"/>
      <c r="D19" s="4462"/>
      <c r="E19" s="4463"/>
      <c r="F19" s="4462"/>
      <c r="G19" s="4466">
        <f>SUM(G5:G15)</f>
        <v>567</v>
      </c>
      <c r="H19" s="4466">
        <f aca="true" t="shared" si="0" ref="H19:P19">SUM(H5:H15)</f>
        <v>46</v>
      </c>
      <c r="I19" s="4466">
        <f t="shared" si="0"/>
        <v>5</v>
      </c>
      <c r="J19" s="4466">
        <f t="shared" si="0"/>
        <v>10</v>
      </c>
      <c r="K19" s="4467">
        <f t="shared" si="0"/>
        <v>20</v>
      </c>
      <c r="L19" s="4466">
        <f t="shared" si="0"/>
        <v>249</v>
      </c>
      <c r="M19" s="4466">
        <f t="shared" si="0"/>
        <v>57</v>
      </c>
      <c r="N19" s="4466">
        <f t="shared" si="0"/>
        <v>23</v>
      </c>
      <c r="O19" s="4466">
        <f t="shared" si="0"/>
        <v>119</v>
      </c>
      <c r="P19" s="4466">
        <f t="shared" si="0"/>
        <v>38</v>
      </c>
      <c r="Q19" s="4464"/>
      <c r="R19" s="4465"/>
      <c r="S19" s="4465"/>
    </row>
    <row r="20" spans="1:19" ht="15.75" thickBot="1">
      <c r="A20" s="4318"/>
      <c r="B20" s="4319"/>
      <c r="C20" s="4320"/>
      <c r="D20" s="4320"/>
      <c r="E20" s="4250"/>
      <c r="F20" s="4320"/>
      <c r="G20" s="4320"/>
      <c r="H20" s="4471">
        <f>H19/$G19</f>
        <v>0.08112874779541446</v>
      </c>
      <c r="I20" s="4472">
        <f aca="true" t="shared" si="1" ref="I20:P20">I19/$G19</f>
        <v>0.008818342151675485</v>
      </c>
      <c r="J20" s="4472">
        <f t="shared" si="1"/>
        <v>0.01763668430335097</v>
      </c>
      <c r="K20" s="4473">
        <f t="shared" si="1"/>
        <v>0.03527336860670194</v>
      </c>
      <c r="L20" s="4472">
        <f t="shared" si="1"/>
        <v>0.43915343915343913</v>
      </c>
      <c r="M20" s="4472">
        <f t="shared" si="1"/>
        <v>0.10052910052910052</v>
      </c>
      <c r="N20" s="4472">
        <f t="shared" si="1"/>
        <v>0.04056437389770723</v>
      </c>
      <c r="O20" s="4472">
        <f t="shared" si="1"/>
        <v>0.20987654320987653</v>
      </c>
      <c r="P20" s="4474">
        <f t="shared" si="1"/>
        <v>0.06701940035273368</v>
      </c>
      <c r="Q20" s="4323"/>
      <c r="R20" s="4347"/>
      <c r="S20" s="4324"/>
    </row>
    <row r="21" spans="1:19" ht="15">
      <c r="A21" s="11"/>
      <c r="B21" s="11"/>
      <c r="C21" s="94"/>
      <c r="D21" s="94"/>
      <c r="E21" s="11"/>
      <c r="F21" s="94"/>
      <c r="G21" s="94"/>
      <c r="H21" s="95"/>
      <c r="I21" s="95"/>
      <c r="J21" s="95"/>
      <c r="K21" s="96"/>
      <c r="L21" s="95"/>
      <c r="M21" s="95"/>
      <c r="N21" s="95"/>
      <c r="O21" s="95"/>
      <c r="P21" s="95"/>
      <c r="Q21" s="11"/>
      <c r="R21" s="11"/>
      <c r="S21" s="11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 topLeftCell="A1">
      <selection activeCell="S29" sqref="A16:S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1816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8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47"/>
      <c r="C4" s="4674"/>
      <c r="D4" s="4666"/>
      <c r="E4" s="4628"/>
      <c r="F4" s="4666"/>
      <c r="G4" s="4667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1817</v>
      </c>
      <c r="C5" s="4275">
        <v>58</v>
      </c>
      <c r="D5" s="4276">
        <v>39</v>
      </c>
      <c r="E5" s="4255">
        <f>D5/C5</f>
        <v>0.6724137931034483</v>
      </c>
      <c r="F5" s="4275">
        <f>D5-G5</f>
        <v>3</v>
      </c>
      <c r="G5" s="4276">
        <v>36</v>
      </c>
      <c r="H5" s="4258">
        <v>6</v>
      </c>
      <c r="I5" s="4259"/>
      <c r="J5" s="4259"/>
      <c r="K5" s="4260">
        <v>1</v>
      </c>
      <c r="L5" s="4259">
        <v>11</v>
      </c>
      <c r="M5" s="4259">
        <v>14</v>
      </c>
      <c r="N5" s="4259">
        <v>2</v>
      </c>
      <c r="O5" s="4259">
        <v>2</v>
      </c>
      <c r="P5" s="4261"/>
      <c r="Q5" s="4244"/>
      <c r="R5" s="4314"/>
      <c r="S5" s="4314"/>
    </row>
    <row r="6" spans="1:19" ht="15">
      <c r="A6" s="4315" t="s">
        <v>23</v>
      </c>
      <c r="B6" s="4242" t="s">
        <v>1818</v>
      </c>
      <c r="C6" s="4270">
        <v>214</v>
      </c>
      <c r="D6" s="4271">
        <v>179</v>
      </c>
      <c r="E6" s="4243">
        <f>D6/C6</f>
        <v>0.8364485981308412</v>
      </c>
      <c r="F6" s="4270">
        <v>19</v>
      </c>
      <c r="G6" s="4271">
        <v>160</v>
      </c>
      <c r="H6" s="4262">
        <v>13</v>
      </c>
      <c r="I6" s="4263">
        <v>3</v>
      </c>
      <c r="J6" s="4263">
        <v>23</v>
      </c>
      <c r="K6" s="4264">
        <v>8</v>
      </c>
      <c r="L6" s="4263">
        <v>90</v>
      </c>
      <c r="M6" s="4263"/>
      <c r="N6" s="4263"/>
      <c r="O6" s="4263">
        <v>23</v>
      </c>
      <c r="P6" s="4265"/>
      <c r="Q6" s="4244"/>
      <c r="R6" s="4314"/>
      <c r="S6" s="4314"/>
    </row>
    <row r="7" spans="1:19" ht="25.5">
      <c r="A7" s="4315" t="s">
        <v>55</v>
      </c>
      <c r="B7" s="4242" t="s">
        <v>1819</v>
      </c>
      <c r="C7" s="4270">
        <v>75</v>
      </c>
      <c r="D7" s="4271">
        <v>45</v>
      </c>
      <c r="E7" s="4243">
        <f>D7/C7</f>
        <v>0.6</v>
      </c>
      <c r="F7" s="4270">
        <v>2</v>
      </c>
      <c r="G7" s="4271">
        <v>43</v>
      </c>
      <c r="H7" s="4262">
        <v>10</v>
      </c>
      <c r="I7" s="4263"/>
      <c r="J7" s="4263"/>
      <c r="K7" s="4264">
        <v>7</v>
      </c>
      <c r="L7" s="4263">
        <v>7</v>
      </c>
      <c r="M7" s="4263"/>
      <c r="N7" s="4263">
        <v>19</v>
      </c>
      <c r="O7" s="4263"/>
      <c r="P7" s="4265"/>
      <c r="Q7" s="4244"/>
      <c r="R7" s="4314"/>
      <c r="S7" s="4314"/>
    </row>
    <row r="8" spans="1:19" ht="15">
      <c r="A8" s="4315" t="s">
        <v>28</v>
      </c>
      <c r="B8" s="4242" t="s">
        <v>1274</v>
      </c>
      <c r="C8" s="4270">
        <v>2239</v>
      </c>
      <c r="D8" s="4271">
        <v>940</v>
      </c>
      <c r="E8" s="4243">
        <v>0.4198</v>
      </c>
      <c r="F8" s="4270">
        <v>65</v>
      </c>
      <c r="G8" s="4271">
        <v>875</v>
      </c>
      <c r="H8" s="4262"/>
      <c r="I8" s="4263"/>
      <c r="J8" s="4263">
        <v>121</v>
      </c>
      <c r="K8" s="4264"/>
      <c r="L8" s="4263">
        <v>84</v>
      </c>
      <c r="M8" s="4263">
        <v>280</v>
      </c>
      <c r="N8" s="4263"/>
      <c r="O8" s="4263">
        <v>244</v>
      </c>
      <c r="P8" s="4265">
        <v>129</v>
      </c>
      <c r="Q8" s="4244"/>
      <c r="R8" s="4314"/>
      <c r="S8" s="4314"/>
    </row>
    <row r="9" spans="1:19" ht="15">
      <c r="A9" s="4315" t="s">
        <v>31</v>
      </c>
      <c r="B9" s="4242" t="s">
        <v>167</v>
      </c>
      <c r="C9" s="4270">
        <v>920</v>
      </c>
      <c r="D9" s="4271">
        <v>737</v>
      </c>
      <c r="E9" s="4243">
        <f>D9/C9</f>
        <v>0.8010869565217391</v>
      </c>
      <c r="F9" s="4270">
        <v>8</v>
      </c>
      <c r="G9" s="4271">
        <v>729</v>
      </c>
      <c r="H9" s="4262"/>
      <c r="I9" s="4263">
        <v>3</v>
      </c>
      <c r="J9" s="4263">
        <v>164</v>
      </c>
      <c r="K9" s="4264"/>
      <c r="L9" s="4263">
        <v>207</v>
      </c>
      <c r="M9" s="4263"/>
      <c r="N9" s="4263"/>
      <c r="O9" s="4263">
        <v>193</v>
      </c>
      <c r="P9" s="4265">
        <v>162</v>
      </c>
      <c r="Q9" s="4244"/>
      <c r="R9" s="4314"/>
      <c r="S9" s="4314"/>
    </row>
    <row r="10" spans="1:19" ht="15.75" thickBot="1">
      <c r="A10" s="4355" t="s">
        <v>1169</v>
      </c>
      <c r="B10" s="4256" t="s">
        <v>1820</v>
      </c>
      <c r="C10" s="4277">
        <v>110</v>
      </c>
      <c r="D10" s="4278">
        <v>85</v>
      </c>
      <c r="E10" s="4257">
        <v>0.7727</v>
      </c>
      <c r="F10" s="4277">
        <v>3</v>
      </c>
      <c r="G10" s="4278">
        <v>82</v>
      </c>
      <c r="H10" s="4266"/>
      <c r="I10" s="4267"/>
      <c r="J10" s="4267"/>
      <c r="K10" s="4268">
        <v>8</v>
      </c>
      <c r="L10" s="4267">
        <v>28</v>
      </c>
      <c r="M10" s="4267"/>
      <c r="N10" s="4267"/>
      <c r="O10" s="4267">
        <v>17</v>
      </c>
      <c r="P10" s="4269">
        <v>29</v>
      </c>
      <c r="Q10" s="4244"/>
      <c r="R10" s="4314"/>
      <c r="S10" s="4314"/>
    </row>
    <row r="11" spans="1:19" ht="15">
      <c r="A11" s="4318"/>
      <c r="B11" s="4319"/>
      <c r="C11" s="4320"/>
      <c r="D11" s="4320"/>
      <c r="E11" s="4250"/>
      <c r="F11" s="4320"/>
      <c r="G11" s="4320"/>
      <c r="H11" s="4321"/>
      <c r="I11" s="4321"/>
      <c r="J11" s="4516"/>
      <c r="K11" s="4322"/>
      <c r="L11" s="4321"/>
      <c r="M11" s="4321"/>
      <c r="N11" s="4321"/>
      <c r="O11" s="4321"/>
      <c r="P11" s="4321"/>
      <c r="Q11" s="4323"/>
      <c r="R11" s="4314"/>
      <c r="S11" s="4314"/>
    </row>
    <row r="12" spans="1:19" ht="15.75" thickBot="1">
      <c r="A12" s="4318"/>
      <c r="B12" s="4319"/>
      <c r="C12" s="4320"/>
      <c r="D12" s="4320"/>
      <c r="E12" s="4250"/>
      <c r="F12" s="4320"/>
      <c r="G12" s="4320"/>
      <c r="H12" s="4321"/>
      <c r="I12" s="4321"/>
      <c r="J12" s="4516"/>
      <c r="K12" s="4322"/>
      <c r="L12" s="4321"/>
      <c r="M12" s="4321"/>
      <c r="N12" s="4321"/>
      <c r="O12" s="4321"/>
      <c r="P12" s="4321"/>
      <c r="Q12" s="4323"/>
      <c r="R12" s="4314"/>
      <c r="S12" s="4314"/>
    </row>
    <row r="13" spans="1:19" ht="15.75" thickBot="1">
      <c r="A13" s="4318" t="s">
        <v>41</v>
      </c>
      <c r="B13" s="4334"/>
      <c r="C13" s="4320"/>
      <c r="D13" s="4320"/>
      <c r="E13" s="4250"/>
      <c r="F13" s="4320"/>
      <c r="G13" s="4335" t="s">
        <v>42</v>
      </c>
      <c r="H13" s="4419" t="s">
        <v>11</v>
      </c>
      <c r="I13" s="4420" t="s">
        <v>12</v>
      </c>
      <c r="J13" s="4420" t="s">
        <v>13</v>
      </c>
      <c r="K13" s="4421" t="s">
        <v>14</v>
      </c>
      <c r="L13" s="4420" t="s">
        <v>15</v>
      </c>
      <c r="M13" s="4420" t="s">
        <v>16</v>
      </c>
      <c r="N13" s="4422" t="s">
        <v>17</v>
      </c>
      <c r="O13" s="4420" t="s">
        <v>18</v>
      </c>
      <c r="P13" s="4423" t="s">
        <v>19</v>
      </c>
      <c r="Q13" s="4341"/>
      <c r="R13" s="4324"/>
      <c r="S13" s="4324"/>
    </row>
    <row r="14" spans="1:19" ht="15.75" thickBot="1">
      <c r="A14" s="4318"/>
      <c r="B14" s="4319"/>
      <c r="C14" s="4462"/>
      <c r="D14" s="4462"/>
      <c r="E14" s="4463"/>
      <c r="F14" s="4462"/>
      <c r="G14" s="4466">
        <f aca="true" t="shared" si="0" ref="G14:P14">SUM(G5:G10)</f>
        <v>1925</v>
      </c>
      <c r="H14" s="4466">
        <f t="shared" si="0"/>
        <v>29</v>
      </c>
      <c r="I14" s="4466">
        <f t="shared" si="0"/>
        <v>6</v>
      </c>
      <c r="J14" s="4466">
        <f t="shared" si="0"/>
        <v>308</v>
      </c>
      <c r="K14" s="4467">
        <f t="shared" si="0"/>
        <v>24</v>
      </c>
      <c r="L14" s="4466">
        <f t="shared" si="0"/>
        <v>427</v>
      </c>
      <c r="M14" s="4466">
        <f t="shared" si="0"/>
        <v>294</v>
      </c>
      <c r="N14" s="4466">
        <f t="shared" si="0"/>
        <v>21</v>
      </c>
      <c r="O14" s="4466">
        <f t="shared" si="0"/>
        <v>479</v>
      </c>
      <c r="P14" s="4466">
        <f t="shared" si="0"/>
        <v>320</v>
      </c>
      <c r="Q14" s="4464"/>
      <c r="R14" s="4465"/>
      <c r="S14" s="4465"/>
    </row>
    <row r="15" spans="1:19" ht="15.75" thickBot="1">
      <c r="A15" s="4318"/>
      <c r="B15" s="4319"/>
      <c r="C15" s="4320"/>
      <c r="D15" s="4320"/>
      <c r="E15" s="4250"/>
      <c r="F15" s="4320"/>
      <c r="G15" s="4320"/>
      <c r="H15" s="4471">
        <f>H14/$G14</f>
        <v>0.015064935064935066</v>
      </c>
      <c r="I15" s="4472">
        <f aca="true" t="shared" si="1" ref="I15:P15">I14/$G14</f>
        <v>0.003116883116883117</v>
      </c>
      <c r="J15" s="4472">
        <f t="shared" si="1"/>
        <v>0.16</v>
      </c>
      <c r="K15" s="4473">
        <f t="shared" si="1"/>
        <v>0.012467532467532468</v>
      </c>
      <c r="L15" s="4472">
        <f t="shared" si="1"/>
        <v>0.22181818181818183</v>
      </c>
      <c r="M15" s="4472">
        <f t="shared" si="1"/>
        <v>0.15272727272727274</v>
      </c>
      <c r="N15" s="4472">
        <f t="shared" si="1"/>
        <v>0.01090909090909091</v>
      </c>
      <c r="O15" s="4472">
        <f t="shared" si="1"/>
        <v>0.24883116883116882</v>
      </c>
      <c r="P15" s="4474">
        <f t="shared" si="1"/>
        <v>0.16623376623376623</v>
      </c>
      <c r="Q15" s="4323"/>
      <c r="R15" s="4347"/>
      <c r="S15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 topLeftCell="A1">
      <selection activeCell="S30" sqref="A22:S30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123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607"/>
      <c r="R1" s="607"/>
      <c r="S1" s="607"/>
    </row>
    <row r="2" spans="1:19" ht="27" thickBot="1">
      <c r="A2" s="610"/>
      <c r="B2" s="618"/>
      <c r="C2" s="609"/>
      <c r="D2" s="609"/>
      <c r="E2" s="609"/>
      <c r="F2" s="609"/>
      <c r="G2" s="609"/>
      <c r="H2" s="611"/>
      <c r="I2" s="611"/>
      <c r="J2" s="611"/>
      <c r="K2" s="612"/>
      <c r="L2" s="611"/>
      <c r="M2" s="611"/>
      <c r="N2" s="611"/>
      <c r="O2" s="611"/>
      <c r="P2" s="611"/>
      <c r="Q2" s="609"/>
      <c r="R2" s="607"/>
      <c r="S2" s="607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609"/>
      <c r="R3" s="608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613" t="s">
        <v>11</v>
      </c>
      <c r="I4" s="614" t="s">
        <v>12</v>
      </c>
      <c r="J4" s="614" t="s">
        <v>13</v>
      </c>
      <c r="K4" s="615" t="s">
        <v>14</v>
      </c>
      <c r="L4" s="614" t="s">
        <v>15</v>
      </c>
      <c r="M4" s="614" t="s">
        <v>16</v>
      </c>
      <c r="N4" s="617" t="s">
        <v>17</v>
      </c>
      <c r="O4" s="614" t="s">
        <v>18</v>
      </c>
      <c r="P4" s="616" t="s">
        <v>19</v>
      </c>
      <c r="Q4" s="609"/>
      <c r="R4" s="606"/>
      <c r="S4" s="606"/>
    </row>
    <row r="5" spans="1:19" ht="15">
      <c r="A5" s="631" t="s">
        <v>20</v>
      </c>
      <c r="B5" s="632" t="s">
        <v>105</v>
      </c>
      <c r="C5" s="654">
        <v>79</v>
      </c>
      <c r="D5" s="655">
        <v>45</v>
      </c>
      <c r="E5" s="633">
        <v>0.569620253164557</v>
      </c>
      <c r="F5" s="654">
        <v>3</v>
      </c>
      <c r="G5" s="655">
        <v>42</v>
      </c>
      <c r="H5" s="637"/>
      <c r="I5" s="638"/>
      <c r="J5" s="638"/>
      <c r="K5" s="639">
        <v>10</v>
      </c>
      <c r="L5" s="638">
        <v>13</v>
      </c>
      <c r="M5" s="638">
        <v>18</v>
      </c>
      <c r="N5" s="638"/>
      <c r="O5" s="638">
        <v>1</v>
      </c>
      <c r="P5" s="640"/>
      <c r="Q5" s="624"/>
      <c r="R5" s="620"/>
      <c r="S5" s="620"/>
    </row>
    <row r="6" spans="1:19" ht="15">
      <c r="A6" s="621" t="s">
        <v>26</v>
      </c>
      <c r="B6" s="622" t="s">
        <v>27</v>
      </c>
      <c r="C6" s="649">
        <v>335</v>
      </c>
      <c r="D6" s="650"/>
      <c r="E6" s="623"/>
      <c r="F6" s="649"/>
      <c r="G6" s="650">
        <v>287</v>
      </c>
      <c r="H6" s="641"/>
      <c r="I6" s="642"/>
      <c r="J6" s="642"/>
      <c r="K6" s="643">
        <v>125</v>
      </c>
      <c r="L6" s="642">
        <v>79</v>
      </c>
      <c r="M6" s="642"/>
      <c r="N6" s="642">
        <v>83</v>
      </c>
      <c r="O6" s="642"/>
      <c r="P6" s="644"/>
      <c r="Q6" s="624"/>
      <c r="R6" s="620"/>
      <c r="S6" s="620"/>
    </row>
    <row r="7" spans="1:19" ht="15">
      <c r="A7" s="621" t="s">
        <v>28</v>
      </c>
      <c r="B7" s="622" t="s">
        <v>29</v>
      </c>
      <c r="C7" s="649">
        <v>2384</v>
      </c>
      <c r="D7" s="650">
        <v>1162</v>
      </c>
      <c r="E7" s="623">
        <v>0.4874161073825503</v>
      </c>
      <c r="F7" s="649">
        <v>34</v>
      </c>
      <c r="G7" s="650">
        <v>1128</v>
      </c>
      <c r="H7" s="641">
        <v>45</v>
      </c>
      <c r="I7" s="642"/>
      <c r="J7" s="642"/>
      <c r="K7" s="643">
        <v>31</v>
      </c>
      <c r="L7" s="642">
        <v>31</v>
      </c>
      <c r="M7" s="642">
        <v>474</v>
      </c>
      <c r="N7" s="642">
        <v>71</v>
      </c>
      <c r="O7" s="642">
        <v>459</v>
      </c>
      <c r="P7" s="644">
        <v>17</v>
      </c>
      <c r="Q7" s="624"/>
      <c r="R7" s="620"/>
      <c r="S7" s="620"/>
    </row>
    <row r="8" spans="1:19" ht="15">
      <c r="A8" s="621" t="s">
        <v>28</v>
      </c>
      <c r="B8" s="622" t="s">
        <v>30</v>
      </c>
      <c r="C8" s="649"/>
      <c r="D8" s="650"/>
      <c r="E8" s="623"/>
      <c r="F8" s="649"/>
      <c r="G8" s="650"/>
      <c r="H8" s="641"/>
      <c r="I8" s="642"/>
      <c r="J8" s="642"/>
      <c r="K8" s="643"/>
      <c r="L8" s="642"/>
      <c r="M8" s="642"/>
      <c r="N8" s="642"/>
      <c r="O8" s="642"/>
      <c r="P8" s="644"/>
      <c r="Q8" s="624"/>
      <c r="R8" s="620"/>
      <c r="S8" s="620"/>
    </row>
    <row r="9" spans="1:19" ht="15">
      <c r="A9" s="621" t="s">
        <v>31</v>
      </c>
      <c r="B9" s="622" t="s">
        <v>32</v>
      </c>
      <c r="C9" s="649"/>
      <c r="D9" s="650"/>
      <c r="E9" s="623"/>
      <c r="F9" s="649"/>
      <c r="G9" s="650">
        <v>107</v>
      </c>
      <c r="H9" s="641"/>
      <c r="I9" s="642">
        <v>1</v>
      </c>
      <c r="J9" s="642">
        <v>41</v>
      </c>
      <c r="K9" s="643"/>
      <c r="L9" s="642">
        <v>48</v>
      </c>
      <c r="M9" s="642"/>
      <c r="N9" s="642"/>
      <c r="O9" s="642">
        <v>6</v>
      </c>
      <c r="P9" s="644">
        <v>11</v>
      </c>
      <c r="Q9" s="624"/>
      <c r="R9" s="620"/>
      <c r="S9" s="620"/>
    </row>
    <row r="10" spans="1:19" ht="15">
      <c r="A10" s="621" t="s">
        <v>31</v>
      </c>
      <c r="B10" s="622" t="s">
        <v>33</v>
      </c>
      <c r="C10" s="649"/>
      <c r="D10" s="650"/>
      <c r="E10" s="623"/>
      <c r="F10" s="649"/>
      <c r="G10" s="650">
        <v>121</v>
      </c>
      <c r="H10" s="641">
        <v>17</v>
      </c>
      <c r="I10" s="642">
        <v>0</v>
      </c>
      <c r="J10" s="642"/>
      <c r="K10" s="643">
        <v>29</v>
      </c>
      <c r="L10" s="642">
        <v>40</v>
      </c>
      <c r="M10" s="642"/>
      <c r="N10" s="642"/>
      <c r="O10" s="642">
        <v>35</v>
      </c>
      <c r="P10" s="644">
        <v>0</v>
      </c>
      <c r="Q10" s="624"/>
      <c r="R10" s="620"/>
      <c r="S10" s="620"/>
    </row>
    <row r="11" spans="1:19" ht="15">
      <c r="A11" s="621" t="s">
        <v>34</v>
      </c>
      <c r="B11" s="622" t="s">
        <v>106</v>
      </c>
      <c r="C11" s="649">
        <v>42</v>
      </c>
      <c r="D11" s="650">
        <v>39</v>
      </c>
      <c r="E11" s="623">
        <v>0.9285714285714286</v>
      </c>
      <c r="F11" s="649">
        <v>1</v>
      </c>
      <c r="G11" s="650">
        <v>38</v>
      </c>
      <c r="H11" s="641"/>
      <c r="I11" s="642"/>
      <c r="J11" s="642"/>
      <c r="K11" s="643">
        <v>1</v>
      </c>
      <c r="L11" s="642">
        <v>23</v>
      </c>
      <c r="M11" s="642"/>
      <c r="N11" s="642"/>
      <c r="O11" s="642">
        <v>13</v>
      </c>
      <c r="P11" s="644">
        <v>1</v>
      </c>
      <c r="Q11" s="624"/>
      <c r="R11" s="620"/>
      <c r="S11" s="620"/>
    </row>
    <row r="12" spans="1:19" ht="15">
      <c r="A12" s="621" t="s">
        <v>37</v>
      </c>
      <c r="B12" s="622" t="s">
        <v>38</v>
      </c>
      <c r="C12" s="649">
        <v>207</v>
      </c>
      <c r="D12" s="650">
        <v>163</v>
      </c>
      <c r="E12" s="623">
        <v>0.7874396135265701</v>
      </c>
      <c r="F12" s="649">
        <v>2</v>
      </c>
      <c r="G12" s="650">
        <v>161</v>
      </c>
      <c r="H12" s="641">
        <v>8</v>
      </c>
      <c r="I12" s="642"/>
      <c r="J12" s="642">
        <v>3</v>
      </c>
      <c r="K12" s="643">
        <v>61</v>
      </c>
      <c r="L12" s="642">
        <v>23</v>
      </c>
      <c r="M12" s="642">
        <v>16</v>
      </c>
      <c r="N12" s="642">
        <v>27</v>
      </c>
      <c r="O12" s="642">
        <v>23</v>
      </c>
      <c r="P12" s="644"/>
      <c r="Q12" s="624"/>
      <c r="R12" s="620"/>
      <c r="S12" s="620"/>
    </row>
    <row r="13" spans="1:19" ht="26.25" thickBot="1">
      <c r="A13" s="636" t="s">
        <v>37</v>
      </c>
      <c r="B13" s="634" t="s">
        <v>62</v>
      </c>
      <c r="C13" s="656">
        <v>68</v>
      </c>
      <c r="D13" s="657">
        <v>54</v>
      </c>
      <c r="E13" s="635">
        <v>0.7941176470588235</v>
      </c>
      <c r="F13" s="656">
        <v>0</v>
      </c>
      <c r="G13" s="657">
        <v>54</v>
      </c>
      <c r="H13" s="645">
        <v>2</v>
      </c>
      <c r="I13" s="646"/>
      <c r="J13" s="646"/>
      <c r="K13" s="647">
        <v>10</v>
      </c>
      <c r="L13" s="646">
        <v>20</v>
      </c>
      <c r="M13" s="646">
        <v>6</v>
      </c>
      <c r="N13" s="646">
        <v>4</v>
      </c>
      <c r="O13" s="646">
        <v>11</v>
      </c>
      <c r="P13" s="648">
        <v>1</v>
      </c>
      <c r="Q13" s="624"/>
      <c r="R13" s="620"/>
      <c r="S13" s="620"/>
    </row>
    <row r="14" spans="1:19" ht="15">
      <c r="A14" s="625"/>
      <c r="B14" s="626"/>
      <c r="C14" s="651"/>
      <c r="D14" s="651"/>
      <c r="E14" s="629"/>
      <c r="F14" s="651"/>
      <c r="G14" s="651"/>
      <c r="H14" s="652"/>
      <c r="I14" s="652"/>
      <c r="J14" s="652"/>
      <c r="K14" s="653"/>
      <c r="L14" s="652"/>
      <c r="M14" s="652"/>
      <c r="N14" s="652"/>
      <c r="O14" s="652"/>
      <c r="P14" s="652"/>
      <c r="Q14" s="628"/>
      <c r="R14" s="620"/>
      <c r="S14" s="620"/>
    </row>
    <row r="15" spans="1:19" ht="15">
      <c r="A15" s="625"/>
      <c r="B15" s="626"/>
      <c r="C15" s="651"/>
      <c r="D15" s="651"/>
      <c r="E15" s="629"/>
      <c r="F15" s="651"/>
      <c r="G15" s="651"/>
      <c r="H15" s="652"/>
      <c r="I15" s="652"/>
      <c r="J15" s="652"/>
      <c r="K15" s="653"/>
      <c r="L15" s="652"/>
      <c r="M15" s="652"/>
      <c r="N15" s="652"/>
      <c r="O15" s="652"/>
      <c r="P15" s="652"/>
      <c r="Q15" s="628"/>
      <c r="R15" s="620"/>
      <c r="S15" s="620"/>
    </row>
    <row r="16" spans="1:19" ht="15.75" thickBot="1">
      <c r="A16" s="625"/>
      <c r="B16" s="626"/>
      <c r="C16" s="651"/>
      <c r="D16" s="651"/>
      <c r="E16" s="629"/>
      <c r="F16" s="651"/>
      <c r="G16" s="651"/>
      <c r="H16" s="652"/>
      <c r="I16" s="652"/>
      <c r="J16" s="652"/>
      <c r="K16" s="653"/>
      <c r="L16" s="652"/>
      <c r="M16" s="652"/>
      <c r="N16" s="652"/>
      <c r="O16" s="652"/>
      <c r="P16" s="652"/>
      <c r="Q16" s="628"/>
      <c r="R16" s="620"/>
      <c r="S16" s="620"/>
    </row>
    <row r="17" spans="1:19" ht="15.75" thickBot="1">
      <c r="A17" s="625" t="s">
        <v>41</v>
      </c>
      <c r="B17" s="630"/>
      <c r="C17" s="651"/>
      <c r="D17" s="651"/>
      <c r="E17" s="629"/>
      <c r="F17" s="651"/>
      <c r="G17" s="662" t="s">
        <v>42</v>
      </c>
      <c r="H17" s="667" t="s">
        <v>11</v>
      </c>
      <c r="I17" s="668" t="s">
        <v>12</v>
      </c>
      <c r="J17" s="668" t="s">
        <v>13</v>
      </c>
      <c r="K17" s="669" t="s">
        <v>14</v>
      </c>
      <c r="L17" s="668" t="s">
        <v>15</v>
      </c>
      <c r="M17" s="668" t="s">
        <v>16</v>
      </c>
      <c r="N17" s="670" t="s">
        <v>17</v>
      </c>
      <c r="O17" s="668" t="s">
        <v>18</v>
      </c>
      <c r="P17" s="671" t="s">
        <v>19</v>
      </c>
      <c r="Q17" s="627"/>
      <c r="R17" s="619"/>
      <c r="S17" s="619"/>
    </row>
    <row r="18" spans="1:19" ht="15.75" thickBot="1">
      <c r="A18" s="625"/>
      <c r="B18" s="626"/>
      <c r="C18" s="651"/>
      <c r="D18" s="651"/>
      <c r="E18" s="629"/>
      <c r="F18" s="651"/>
      <c r="G18" s="658">
        <v>1938</v>
      </c>
      <c r="H18" s="659">
        <v>72</v>
      </c>
      <c r="I18" s="660">
        <v>1</v>
      </c>
      <c r="J18" s="660">
        <v>44</v>
      </c>
      <c r="K18" s="672">
        <v>267</v>
      </c>
      <c r="L18" s="660">
        <v>277</v>
      </c>
      <c r="M18" s="660">
        <v>514</v>
      </c>
      <c r="N18" s="660">
        <v>185</v>
      </c>
      <c r="O18" s="660">
        <v>548</v>
      </c>
      <c r="P18" s="661">
        <v>30</v>
      </c>
      <c r="Q18" s="628"/>
      <c r="R18" s="619"/>
      <c r="S18" s="619"/>
    </row>
    <row r="19" spans="1:19" ht="15.75" thickBot="1">
      <c r="A19" s="625"/>
      <c r="B19" s="626"/>
      <c r="C19" s="651"/>
      <c r="D19" s="651"/>
      <c r="E19" s="629"/>
      <c r="F19" s="651"/>
      <c r="G19" s="651"/>
      <c r="H19" s="664">
        <v>0.03715170278637771</v>
      </c>
      <c r="I19" s="665">
        <v>0.0005159958720330237</v>
      </c>
      <c r="J19" s="665">
        <v>0.022703818369453045</v>
      </c>
      <c r="K19" s="673">
        <v>0.13777089783281735</v>
      </c>
      <c r="L19" s="665">
        <v>0.14293085655314758</v>
      </c>
      <c r="M19" s="665">
        <v>0.26522187822497423</v>
      </c>
      <c r="N19" s="665">
        <v>0.09545923632610939</v>
      </c>
      <c r="O19" s="665">
        <v>0.28276573787409703</v>
      </c>
      <c r="P19" s="666">
        <v>0.015479876160990712</v>
      </c>
      <c r="Q19" s="628"/>
      <c r="R19" s="663"/>
      <c r="S19" s="619"/>
    </row>
    <row r="20" spans="1:19" ht="15">
      <c r="A20" s="50"/>
      <c r="B20" s="51"/>
      <c r="C20" s="90"/>
      <c r="D20" s="90"/>
      <c r="E20" s="52"/>
      <c r="F20" s="90"/>
      <c r="G20" s="90"/>
      <c r="H20" s="92"/>
      <c r="I20" s="92"/>
      <c r="J20" s="92"/>
      <c r="K20" s="93"/>
      <c r="L20" s="92"/>
      <c r="M20" s="92"/>
      <c r="N20" s="92"/>
      <c r="O20" s="92"/>
      <c r="P20" s="92"/>
      <c r="Q20" s="54"/>
      <c r="R20" s="35"/>
      <c r="S20" s="35"/>
    </row>
    <row r="21" spans="1:19" ht="15">
      <c r="A21" s="11"/>
      <c r="B21" s="11"/>
      <c r="C21" s="94"/>
      <c r="D21" s="94"/>
      <c r="E21" s="11"/>
      <c r="F21" s="94"/>
      <c r="G21" s="94"/>
      <c r="H21" s="95"/>
      <c r="I21" s="95"/>
      <c r="J21" s="95"/>
      <c r="K21" s="96"/>
      <c r="L21" s="95"/>
      <c r="M21" s="95"/>
      <c r="N21" s="95"/>
      <c r="O21" s="95"/>
      <c r="P21" s="95"/>
      <c r="Q21" s="11"/>
      <c r="R21" s="11"/>
      <c r="S21" s="11"/>
    </row>
  </sheetData>
  <mergeCells count="9">
    <mergeCell ref="H3:P3"/>
    <mergeCell ref="E3:E4"/>
    <mergeCell ref="F3:F4"/>
    <mergeCell ref="G3:G4"/>
    <mergeCell ref="A1:P1"/>
    <mergeCell ref="A3:A4"/>
    <mergeCell ref="B3:B4"/>
    <mergeCell ref="C3:C4"/>
    <mergeCell ref="D3:D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9" sqref="G26:R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107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675"/>
      <c r="R1" s="675"/>
      <c r="S1" s="675"/>
    </row>
    <row r="2" spans="1:19" ht="27" thickBot="1">
      <c r="A2" s="678"/>
      <c r="B2" s="686"/>
      <c r="C2" s="677"/>
      <c r="D2" s="677"/>
      <c r="E2" s="677"/>
      <c r="F2" s="677"/>
      <c r="G2" s="677"/>
      <c r="H2" s="679"/>
      <c r="I2" s="679"/>
      <c r="J2" s="679"/>
      <c r="K2" s="680"/>
      <c r="L2" s="679"/>
      <c r="M2" s="679"/>
      <c r="N2" s="679"/>
      <c r="O2" s="679"/>
      <c r="P2" s="679"/>
      <c r="Q2" s="677"/>
      <c r="R2" s="675"/>
      <c r="S2" s="675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677"/>
      <c r="R3" s="676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681" t="s">
        <v>11</v>
      </c>
      <c r="I4" s="682" t="s">
        <v>12</v>
      </c>
      <c r="J4" s="682" t="s">
        <v>13</v>
      </c>
      <c r="K4" s="683" t="s">
        <v>14</v>
      </c>
      <c r="L4" s="682" t="s">
        <v>15</v>
      </c>
      <c r="M4" s="682" t="s">
        <v>16</v>
      </c>
      <c r="N4" s="685" t="s">
        <v>17</v>
      </c>
      <c r="O4" s="682" t="s">
        <v>18</v>
      </c>
      <c r="P4" s="684" t="s">
        <v>19</v>
      </c>
      <c r="Q4" s="677"/>
      <c r="R4" s="674"/>
      <c r="S4" s="674"/>
    </row>
    <row r="5" spans="1:19" ht="15">
      <c r="A5" s="699" t="s">
        <v>20</v>
      </c>
      <c r="B5" s="700" t="s">
        <v>108</v>
      </c>
      <c r="C5" s="722">
        <v>139</v>
      </c>
      <c r="D5" s="723">
        <v>70</v>
      </c>
      <c r="E5" s="701">
        <v>0.5035971223021583</v>
      </c>
      <c r="F5" s="722">
        <v>0</v>
      </c>
      <c r="G5" s="723">
        <v>70</v>
      </c>
      <c r="H5" s="705"/>
      <c r="I5" s="706"/>
      <c r="J5" s="706"/>
      <c r="K5" s="707">
        <v>21</v>
      </c>
      <c r="L5" s="706"/>
      <c r="M5" s="706">
        <v>49</v>
      </c>
      <c r="N5" s="706"/>
      <c r="O5" s="706"/>
      <c r="P5" s="708"/>
      <c r="Q5" s="692"/>
      <c r="R5" s="688"/>
      <c r="S5" s="688"/>
    </row>
    <row r="6" spans="1:19" ht="15">
      <c r="A6" s="689" t="s">
        <v>23</v>
      </c>
      <c r="B6" s="690" t="s">
        <v>109</v>
      </c>
      <c r="C6" s="717">
        <v>150</v>
      </c>
      <c r="D6" s="718">
        <v>94</v>
      </c>
      <c r="E6" s="691">
        <v>0.6266666666666667</v>
      </c>
      <c r="F6" s="717">
        <v>3</v>
      </c>
      <c r="G6" s="718">
        <v>91</v>
      </c>
      <c r="H6" s="709">
        <v>3</v>
      </c>
      <c r="I6" s="710">
        <v>1</v>
      </c>
      <c r="J6" s="710">
        <v>19.5</v>
      </c>
      <c r="K6" s="711">
        <v>23</v>
      </c>
      <c r="L6" s="710">
        <v>25</v>
      </c>
      <c r="M6" s="710"/>
      <c r="N6" s="710"/>
      <c r="O6" s="710">
        <v>19.5</v>
      </c>
      <c r="P6" s="712"/>
      <c r="Q6" s="692"/>
      <c r="R6" s="688"/>
      <c r="S6" s="688"/>
    </row>
    <row r="7" spans="1:19" ht="25.5">
      <c r="A7" s="689" t="s">
        <v>23</v>
      </c>
      <c r="B7" s="690" t="s">
        <v>110</v>
      </c>
      <c r="C7" s="717">
        <v>119</v>
      </c>
      <c r="D7" s="718">
        <v>106</v>
      </c>
      <c r="E7" s="691">
        <v>0.8907563025210085</v>
      </c>
      <c r="F7" s="717">
        <v>5</v>
      </c>
      <c r="G7" s="718">
        <v>101</v>
      </c>
      <c r="H7" s="709">
        <v>1</v>
      </c>
      <c r="I7" s="710">
        <v>0</v>
      </c>
      <c r="J7" s="710">
        <v>9</v>
      </c>
      <c r="K7" s="711">
        <v>27</v>
      </c>
      <c r="L7" s="710">
        <v>55</v>
      </c>
      <c r="M7" s="710"/>
      <c r="N7" s="710"/>
      <c r="O7" s="710">
        <v>9</v>
      </c>
      <c r="P7" s="712"/>
      <c r="Q7" s="692"/>
      <c r="R7" s="688"/>
      <c r="S7" s="688"/>
    </row>
    <row r="8" spans="1:19" ht="15">
      <c r="A8" s="689" t="s">
        <v>26</v>
      </c>
      <c r="B8" s="690" t="s">
        <v>27</v>
      </c>
      <c r="C8" s="717">
        <v>493</v>
      </c>
      <c r="D8" s="718"/>
      <c r="E8" s="691"/>
      <c r="F8" s="717"/>
      <c r="G8" s="718">
        <v>437</v>
      </c>
      <c r="H8" s="709">
        <v>104</v>
      </c>
      <c r="I8" s="710">
        <v>20.4</v>
      </c>
      <c r="J8" s="710"/>
      <c r="K8" s="711"/>
      <c r="L8" s="710">
        <v>129</v>
      </c>
      <c r="M8" s="710"/>
      <c r="N8" s="710">
        <v>102</v>
      </c>
      <c r="O8" s="710">
        <v>81.6</v>
      </c>
      <c r="P8" s="712"/>
      <c r="Q8" s="692"/>
      <c r="R8" s="688"/>
      <c r="S8" s="688"/>
    </row>
    <row r="9" spans="1:19" ht="15">
      <c r="A9" s="689" t="s">
        <v>28</v>
      </c>
      <c r="B9" s="690" t="s">
        <v>29</v>
      </c>
      <c r="C9" s="717">
        <v>4499</v>
      </c>
      <c r="D9" s="718">
        <v>1561</v>
      </c>
      <c r="E9" s="691">
        <v>0.34696599244276505</v>
      </c>
      <c r="F9" s="717">
        <v>80</v>
      </c>
      <c r="G9" s="718">
        <v>1481</v>
      </c>
      <c r="H9" s="709">
        <v>203</v>
      </c>
      <c r="I9" s="710"/>
      <c r="J9" s="710"/>
      <c r="K9" s="711">
        <v>100</v>
      </c>
      <c r="L9" s="710">
        <v>53</v>
      </c>
      <c r="M9" s="710">
        <v>610</v>
      </c>
      <c r="N9" s="710"/>
      <c r="O9" s="710">
        <v>475</v>
      </c>
      <c r="P9" s="712">
        <v>40</v>
      </c>
      <c r="Q9" s="692"/>
      <c r="R9" s="688"/>
      <c r="S9" s="688"/>
    </row>
    <row r="10" spans="1:19" ht="15">
      <c r="A10" s="689" t="s">
        <v>28</v>
      </c>
      <c r="B10" s="690" t="s">
        <v>30</v>
      </c>
      <c r="C10" s="717"/>
      <c r="D10" s="718"/>
      <c r="E10" s="691"/>
      <c r="F10" s="717"/>
      <c r="G10" s="718"/>
      <c r="H10" s="709"/>
      <c r="I10" s="710"/>
      <c r="J10" s="710"/>
      <c r="K10" s="711"/>
      <c r="L10" s="710"/>
      <c r="M10" s="710"/>
      <c r="N10" s="710"/>
      <c r="O10" s="710"/>
      <c r="P10" s="712"/>
      <c r="Q10" s="692"/>
      <c r="R10" s="688"/>
      <c r="S10" s="688"/>
    </row>
    <row r="11" spans="1:19" ht="15">
      <c r="A11" s="689" t="s">
        <v>84</v>
      </c>
      <c r="B11" s="690" t="s">
        <v>111</v>
      </c>
      <c r="C11" s="717"/>
      <c r="D11" s="718"/>
      <c r="E11" s="691"/>
      <c r="F11" s="717"/>
      <c r="G11" s="718">
        <v>124</v>
      </c>
      <c r="H11" s="709"/>
      <c r="I11" s="710"/>
      <c r="J11" s="710"/>
      <c r="K11" s="711"/>
      <c r="L11" s="710">
        <v>48</v>
      </c>
      <c r="M11" s="710">
        <v>23</v>
      </c>
      <c r="N11" s="710"/>
      <c r="O11" s="710">
        <v>53</v>
      </c>
      <c r="P11" s="712">
        <v>0</v>
      </c>
      <c r="Q11" s="692"/>
      <c r="R11" s="688"/>
      <c r="S11" s="688"/>
    </row>
    <row r="12" spans="1:19" ht="15">
      <c r="A12" s="689" t="s">
        <v>31</v>
      </c>
      <c r="B12" s="690" t="s">
        <v>32</v>
      </c>
      <c r="C12" s="717"/>
      <c r="D12" s="718"/>
      <c r="E12" s="691"/>
      <c r="F12" s="717"/>
      <c r="G12" s="718">
        <v>247</v>
      </c>
      <c r="H12" s="709"/>
      <c r="I12" s="710">
        <v>1</v>
      </c>
      <c r="J12" s="710">
        <v>111</v>
      </c>
      <c r="K12" s="711">
        <v>3</v>
      </c>
      <c r="L12" s="710">
        <v>77</v>
      </c>
      <c r="M12" s="710"/>
      <c r="N12" s="710"/>
      <c r="O12" s="710">
        <v>49</v>
      </c>
      <c r="P12" s="712">
        <v>6</v>
      </c>
      <c r="Q12" s="692"/>
      <c r="R12" s="688"/>
      <c r="S12" s="688"/>
    </row>
    <row r="13" spans="1:19" ht="15">
      <c r="A13" s="689" t="s">
        <v>31</v>
      </c>
      <c r="B13" s="690" t="s">
        <v>33</v>
      </c>
      <c r="C13" s="717"/>
      <c r="D13" s="718"/>
      <c r="E13" s="691"/>
      <c r="F13" s="717"/>
      <c r="G13" s="718">
        <v>142</v>
      </c>
      <c r="H13" s="709">
        <v>96</v>
      </c>
      <c r="I13" s="710">
        <v>3</v>
      </c>
      <c r="J13" s="710"/>
      <c r="K13" s="711">
        <v>8</v>
      </c>
      <c r="L13" s="710">
        <v>23</v>
      </c>
      <c r="M13" s="710"/>
      <c r="N13" s="710"/>
      <c r="O13" s="710">
        <v>12</v>
      </c>
      <c r="P13" s="712">
        <v>0</v>
      </c>
      <c r="Q13" s="692"/>
      <c r="R13" s="688"/>
      <c r="S13" s="688"/>
    </row>
    <row r="14" spans="1:19" ht="15">
      <c r="A14" s="689" t="s">
        <v>34</v>
      </c>
      <c r="B14" s="690" t="s">
        <v>112</v>
      </c>
      <c r="C14" s="717">
        <v>219</v>
      </c>
      <c r="D14" s="718">
        <v>185</v>
      </c>
      <c r="E14" s="691">
        <v>0.8447488584474886</v>
      </c>
      <c r="F14" s="717">
        <v>3</v>
      </c>
      <c r="G14" s="718">
        <v>182</v>
      </c>
      <c r="H14" s="709"/>
      <c r="I14" s="710"/>
      <c r="J14" s="710">
        <v>3</v>
      </c>
      <c r="K14" s="711">
        <v>4</v>
      </c>
      <c r="L14" s="710">
        <v>117</v>
      </c>
      <c r="M14" s="710"/>
      <c r="N14" s="710"/>
      <c r="O14" s="710">
        <v>56</v>
      </c>
      <c r="P14" s="712">
        <v>2</v>
      </c>
      <c r="Q14" s="692"/>
      <c r="R14" s="688"/>
      <c r="S14" s="688"/>
    </row>
    <row r="15" spans="1:19" ht="15">
      <c r="A15" s="689" t="s">
        <v>34</v>
      </c>
      <c r="B15" s="690" t="s">
        <v>113</v>
      </c>
      <c r="C15" s="717">
        <v>176</v>
      </c>
      <c r="D15" s="718">
        <v>140</v>
      </c>
      <c r="E15" s="691">
        <v>0.7954545454545454</v>
      </c>
      <c r="F15" s="717">
        <v>3</v>
      </c>
      <c r="G15" s="718">
        <v>137</v>
      </c>
      <c r="H15" s="709"/>
      <c r="I15" s="710"/>
      <c r="J15" s="710">
        <v>3</v>
      </c>
      <c r="K15" s="711">
        <v>34</v>
      </c>
      <c r="L15" s="710">
        <v>25</v>
      </c>
      <c r="M15" s="710"/>
      <c r="N15" s="710"/>
      <c r="O15" s="710">
        <v>75</v>
      </c>
      <c r="P15" s="712"/>
      <c r="Q15" s="692"/>
      <c r="R15" s="688"/>
      <c r="S15" s="688"/>
    </row>
    <row r="16" spans="1:19" ht="15">
      <c r="A16" s="689" t="s">
        <v>34</v>
      </c>
      <c r="B16" s="690" t="s">
        <v>114</v>
      </c>
      <c r="C16" s="717">
        <v>50</v>
      </c>
      <c r="D16" s="718">
        <v>47</v>
      </c>
      <c r="E16" s="691">
        <v>0.94</v>
      </c>
      <c r="F16" s="717">
        <v>1</v>
      </c>
      <c r="G16" s="718">
        <v>46</v>
      </c>
      <c r="H16" s="709"/>
      <c r="I16" s="710"/>
      <c r="J16" s="710">
        <v>1</v>
      </c>
      <c r="K16" s="711">
        <v>1</v>
      </c>
      <c r="L16" s="710">
        <v>25</v>
      </c>
      <c r="M16" s="710"/>
      <c r="N16" s="710"/>
      <c r="O16" s="710">
        <v>10</v>
      </c>
      <c r="P16" s="712">
        <v>9</v>
      </c>
      <c r="Q16" s="692"/>
      <c r="R16" s="688"/>
      <c r="S16" s="688"/>
    </row>
    <row r="17" spans="1:19" ht="15">
      <c r="A17" s="689" t="s">
        <v>34</v>
      </c>
      <c r="B17" s="690" t="s">
        <v>115</v>
      </c>
      <c r="C17" s="717">
        <v>48</v>
      </c>
      <c r="D17" s="718">
        <v>40</v>
      </c>
      <c r="E17" s="691">
        <v>0.8333333333333334</v>
      </c>
      <c r="F17" s="717">
        <v>1</v>
      </c>
      <c r="G17" s="718">
        <v>39</v>
      </c>
      <c r="H17" s="709">
        <v>2</v>
      </c>
      <c r="I17" s="710"/>
      <c r="J17" s="710"/>
      <c r="K17" s="711">
        <v>26</v>
      </c>
      <c r="L17" s="710">
        <v>2</v>
      </c>
      <c r="M17" s="710">
        <v>1</v>
      </c>
      <c r="N17" s="710"/>
      <c r="O17" s="710">
        <v>8</v>
      </c>
      <c r="P17" s="712"/>
      <c r="Q17" s="692"/>
      <c r="R17" s="688"/>
      <c r="S17" s="688"/>
    </row>
    <row r="18" spans="1:19" ht="15">
      <c r="A18" s="689" t="s">
        <v>34</v>
      </c>
      <c r="B18" s="690" t="s">
        <v>94</v>
      </c>
      <c r="C18" s="717">
        <v>76</v>
      </c>
      <c r="D18" s="718">
        <v>44</v>
      </c>
      <c r="E18" s="691">
        <v>0.5789473684210527</v>
      </c>
      <c r="F18" s="717">
        <v>2</v>
      </c>
      <c r="G18" s="718">
        <v>42</v>
      </c>
      <c r="H18" s="709">
        <v>11</v>
      </c>
      <c r="I18" s="710"/>
      <c r="J18" s="710"/>
      <c r="K18" s="711">
        <v>6</v>
      </c>
      <c r="L18" s="710"/>
      <c r="M18" s="710">
        <v>23</v>
      </c>
      <c r="N18" s="710"/>
      <c r="O18" s="710">
        <v>2</v>
      </c>
      <c r="P18" s="712"/>
      <c r="Q18" s="692"/>
      <c r="R18" s="688"/>
      <c r="S18" s="688"/>
    </row>
    <row r="19" spans="1:19" ht="15">
      <c r="A19" s="689" t="s">
        <v>37</v>
      </c>
      <c r="B19" s="690" t="s">
        <v>38</v>
      </c>
      <c r="C19" s="717">
        <v>191</v>
      </c>
      <c r="D19" s="718">
        <v>157</v>
      </c>
      <c r="E19" s="691">
        <v>0.8219895287958116</v>
      </c>
      <c r="F19" s="717">
        <v>2</v>
      </c>
      <c r="G19" s="718">
        <v>155</v>
      </c>
      <c r="H19" s="709">
        <v>12</v>
      </c>
      <c r="I19" s="710">
        <v>1</v>
      </c>
      <c r="J19" s="710">
        <v>3</v>
      </c>
      <c r="K19" s="711">
        <v>56</v>
      </c>
      <c r="L19" s="710">
        <v>32</v>
      </c>
      <c r="M19" s="710">
        <v>1</v>
      </c>
      <c r="N19" s="710">
        <v>1</v>
      </c>
      <c r="O19" s="710">
        <v>49</v>
      </c>
      <c r="P19" s="712"/>
      <c r="Q19" s="692"/>
      <c r="R19" s="688"/>
      <c r="S19" s="688"/>
    </row>
    <row r="20" spans="1:19" ht="26.25" thickBot="1">
      <c r="A20" s="704" t="s">
        <v>37</v>
      </c>
      <c r="B20" s="702" t="s">
        <v>62</v>
      </c>
      <c r="C20" s="724">
        <v>66</v>
      </c>
      <c r="D20" s="725">
        <v>56</v>
      </c>
      <c r="E20" s="703">
        <v>0.8484848484848485</v>
      </c>
      <c r="F20" s="724">
        <v>2</v>
      </c>
      <c r="G20" s="725">
        <v>54</v>
      </c>
      <c r="H20" s="713">
        <v>5</v>
      </c>
      <c r="I20" s="714">
        <v>2</v>
      </c>
      <c r="J20" s="714"/>
      <c r="K20" s="715">
        <v>3</v>
      </c>
      <c r="L20" s="714">
        <v>11</v>
      </c>
      <c r="M20" s="714">
        <v>2</v>
      </c>
      <c r="N20" s="714">
        <v>3</v>
      </c>
      <c r="O20" s="714">
        <v>19</v>
      </c>
      <c r="P20" s="716">
        <v>9</v>
      </c>
      <c r="Q20" s="692"/>
      <c r="R20" s="688"/>
      <c r="S20" s="688"/>
    </row>
    <row r="21" spans="1:19" ht="15">
      <c r="A21" s="693"/>
      <c r="B21" s="694"/>
      <c r="C21" s="719"/>
      <c r="D21" s="719"/>
      <c r="E21" s="697"/>
      <c r="F21" s="719"/>
      <c r="G21" s="719"/>
      <c r="H21" s="720"/>
      <c r="I21" s="720"/>
      <c r="J21" s="720"/>
      <c r="K21" s="721"/>
      <c r="L21" s="720"/>
      <c r="M21" s="720"/>
      <c r="N21" s="720"/>
      <c r="O21" s="720"/>
      <c r="P21" s="720"/>
      <c r="Q21" s="696"/>
      <c r="R21" s="688"/>
      <c r="S21" s="688"/>
    </row>
    <row r="22" spans="1:19" ht="15.75" thickBot="1">
      <c r="A22" s="693"/>
      <c r="B22" s="694"/>
      <c r="C22" s="719"/>
      <c r="D22" s="719"/>
      <c r="E22" s="697"/>
      <c r="F22" s="719"/>
      <c r="G22" s="719"/>
      <c r="H22" s="720"/>
      <c r="I22" s="720"/>
      <c r="J22" s="720"/>
      <c r="K22" s="721"/>
      <c r="L22" s="720"/>
      <c r="M22" s="720"/>
      <c r="N22" s="720"/>
      <c r="O22" s="720"/>
      <c r="P22" s="720"/>
      <c r="Q22" s="696"/>
      <c r="R22" s="688"/>
      <c r="S22" s="688"/>
    </row>
    <row r="23" spans="1:19" ht="15.75" thickBot="1">
      <c r="A23" s="693" t="s">
        <v>41</v>
      </c>
      <c r="B23" s="698"/>
      <c r="C23" s="719"/>
      <c r="D23" s="719"/>
      <c r="E23" s="697"/>
      <c r="F23" s="719"/>
      <c r="G23" s="730" t="s">
        <v>42</v>
      </c>
      <c r="H23" s="735" t="s">
        <v>11</v>
      </c>
      <c r="I23" s="736" t="s">
        <v>12</v>
      </c>
      <c r="J23" s="736" t="s">
        <v>13</v>
      </c>
      <c r="K23" s="737" t="s">
        <v>14</v>
      </c>
      <c r="L23" s="736" t="s">
        <v>15</v>
      </c>
      <c r="M23" s="736" t="s">
        <v>16</v>
      </c>
      <c r="N23" s="738" t="s">
        <v>17</v>
      </c>
      <c r="O23" s="736" t="s">
        <v>18</v>
      </c>
      <c r="P23" s="739" t="s">
        <v>19</v>
      </c>
      <c r="Q23" s="695"/>
      <c r="R23" s="687"/>
      <c r="S23" s="687"/>
    </row>
    <row r="24" spans="1:19" ht="15.75" thickBot="1">
      <c r="A24" s="693"/>
      <c r="B24" s="694"/>
      <c r="C24" s="719"/>
      <c r="D24" s="719"/>
      <c r="E24" s="697"/>
      <c r="F24" s="719"/>
      <c r="G24" s="726">
        <v>3348</v>
      </c>
      <c r="H24" s="727">
        <v>437</v>
      </c>
      <c r="I24" s="728">
        <v>28.4</v>
      </c>
      <c r="J24" s="728">
        <v>149.5</v>
      </c>
      <c r="K24" s="740">
        <v>312</v>
      </c>
      <c r="L24" s="728">
        <v>622</v>
      </c>
      <c r="M24" s="728">
        <v>709</v>
      </c>
      <c r="N24" s="728">
        <v>106</v>
      </c>
      <c r="O24" s="728">
        <v>918.1</v>
      </c>
      <c r="P24" s="729">
        <v>66</v>
      </c>
      <c r="Q24" s="696"/>
      <c r="R24" s="687"/>
      <c r="S24" s="687"/>
    </row>
    <row r="25" spans="1:19" ht="15.75" thickBot="1">
      <c r="A25" s="693"/>
      <c r="B25" s="694"/>
      <c r="C25" s="719"/>
      <c r="D25" s="719"/>
      <c r="E25" s="697"/>
      <c r="F25" s="719"/>
      <c r="G25" s="719"/>
      <c r="H25" s="732">
        <v>0.13052568697729988</v>
      </c>
      <c r="I25" s="733">
        <v>0.008482676224611707</v>
      </c>
      <c r="J25" s="733">
        <v>0.04465352449223417</v>
      </c>
      <c r="K25" s="741">
        <v>0.0931899641577061</v>
      </c>
      <c r="L25" s="733">
        <v>0.1857825567502987</v>
      </c>
      <c r="M25" s="733">
        <v>0.21176821983273597</v>
      </c>
      <c r="N25" s="733">
        <v>0.031660692951015534</v>
      </c>
      <c r="O25" s="733">
        <v>0.27422341696535246</v>
      </c>
      <c r="P25" s="734">
        <v>0.01971326164874552</v>
      </c>
      <c r="Q25" s="696"/>
      <c r="R25" s="731"/>
      <c r="S25" s="687"/>
    </row>
    <row r="26" spans="1:19" ht="15">
      <c r="A26" s="50"/>
      <c r="B26" s="51"/>
      <c r="C26" s="91"/>
      <c r="D26" s="91"/>
      <c r="E26" s="55"/>
      <c r="F26" s="91"/>
      <c r="S26" s="102"/>
    </row>
  </sheetData>
  <mergeCells count="9">
    <mergeCell ref="E3:E4"/>
    <mergeCell ref="F3:F4"/>
    <mergeCell ref="G3:G4"/>
    <mergeCell ref="H3:P3"/>
    <mergeCell ref="A1:P1"/>
    <mergeCell ref="A3:A4"/>
    <mergeCell ref="B3:B4"/>
    <mergeCell ref="C3:C4"/>
    <mergeCell ref="D3:D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30" sqref="F25:R30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116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743"/>
      <c r="R1" s="743"/>
      <c r="S1" s="743"/>
    </row>
    <row r="2" spans="1:19" ht="27" thickBot="1">
      <c r="A2" s="745"/>
      <c r="B2" s="753"/>
      <c r="C2" s="744"/>
      <c r="D2" s="744"/>
      <c r="E2" s="744"/>
      <c r="F2" s="744"/>
      <c r="G2" s="744"/>
      <c r="H2" s="746"/>
      <c r="I2" s="746"/>
      <c r="J2" s="746"/>
      <c r="K2" s="747"/>
      <c r="L2" s="746"/>
      <c r="M2" s="746"/>
      <c r="N2" s="746"/>
      <c r="O2" s="746"/>
      <c r="P2" s="746"/>
      <c r="Q2" s="744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744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748" t="s">
        <v>11</v>
      </c>
      <c r="I4" s="749" t="s">
        <v>12</v>
      </c>
      <c r="J4" s="749" t="s">
        <v>13</v>
      </c>
      <c r="K4" s="750" t="s">
        <v>14</v>
      </c>
      <c r="L4" s="749" t="s">
        <v>15</v>
      </c>
      <c r="M4" s="749" t="s">
        <v>16</v>
      </c>
      <c r="N4" s="752" t="s">
        <v>17</v>
      </c>
      <c r="O4" s="749" t="s">
        <v>18</v>
      </c>
      <c r="P4" s="751" t="s">
        <v>19</v>
      </c>
      <c r="Q4" s="744"/>
      <c r="R4" s="742"/>
      <c r="S4" s="742"/>
    </row>
    <row r="5" spans="1:19" ht="15">
      <c r="A5" s="766" t="s">
        <v>20</v>
      </c>
      <c r="B5" s="767" t="s">
        <v>117</v>
      </c>
      <c r="C5" s="789">
        <v>156</v>
      </c>
      <c r="D5" s="790">
        <v>100</v>
      </c>
      <c r="E5" s="768">
        <v>0.6410256410256411</v>
      </c>
      <c r="F5" s="789">
        <v>3</v>
      </c>
      <c r="G5" s="790">
        <v>97</v>
      </c>
      <c r="H5" s="772">
        <v>45</v>
      </c>
      <c r="I5" s="773"/>
      <c r="J5" s="773"/>
      <c r="K5" s="774">
        <v>1</v>
      </c>
      <c r="L5" s="773">
        <v>15</v>
      </c>
      <c r="M5" s="773">
        <v>36</v>
      </c>
      <c r="N5" s="773"/>
      <c r="O5" s="773"/>
      <c r="P5" s="775"/>
      <c r="Q5" s="759"/>
      <c r="R5" s="755"/>
      <c r="S5" s="755"/>
    </row>
    <row r="6" spans="1:19" ht="15">
      <c r="A6" s="756" t="s">
        <v>20</v>
      </c>
      <c r="B6" s="757" t="s">
        <v>118</v>
      </c>
      <c r="C6" s="784">
        <v>65</v>
      </c>
      <c r="D6" s="785">
        <v>41</v>
      </c>
      <c r="E6" s="758">
        <v>0.6307692307692307</v>
      </c>
      <c r="F6" s="784">
        <v>0</v>
      </c>
      <c r="G6" s="785">
        <v>41</v>
      </c>
      <c r="H6" s="776">
        <v>1</v>
      </c>
      <c r="I6" s="777"/>
      <c r="J6" s="777"/>
      <c r="K6" s="778"/>
      <c r="L6" s="777">
        <v>5</v>
      </c>
      <c r="M6" s="777">
        <v>35</v>
      </c>
      <c r="N6" s="777"/>
      <c r="O6" s="777"/>
      <c r="P6" s="779"/>
      <c r="Q6" s="759"/>
      <c r="R6" s="755"/>
      <c r="S6" s="755"/>
    </row>
    <row r="7" spans="1:19" ht="15">
      <c r="A7" s="756" t="s">
        <v>23</v>
      </c>
      <c r="B7" s="757" t="s">
        <v>119</v>
      </c>
      <c r="C7" s="784">
        <v>71</v>
      </c>
      <c r="D7" s="785">
        <v>55</v>
      </c>
      <c r="E7" s="758">
        <v>0.7746478873239436</v>
      </c>
      <c r="F7" s="784">
        <v>1</v>
      </c>
      <c r="G7" s="785">
        <v>54</v>
      </c>
      <c r="H7" s="776">
        <v>9</v>
      </c>
      <c r="I7" s="777">
        <v>1</v>
      </c>
      <c r="J7" s="777">
        <v>13.5</v>
      </c>
      <c r="K7" s="778">
        <v>8</v>
      </c>
      <c r="L7" s="777">
        <v>9</v>
      </c>
      <c r="M7" s="777"/>
      <c r="N7" s="777"/>
      <c r="O7" s="777">
        <v>13.5</v>
      </c>
      <c r="P7" s="779"/>
      <c r="Q7" s="759"/>
      <c r="R7" s="755"/>
      <c r="S7" s="755"/>
    </row>
    <row r="8" spans="1:19" ht="15">
      <c r="A8" s="756" t="s">
        <v>23</v>
      </c>
      <c r="B8" s="757" t="s">
        <v>120</v>
      </c>
      <c r="C8" s="784">
        <v>61</v>
      </c>
      <c r="D8" s="785">
        <v>49</v>
      </c>
      <c r="E8" s="758">
        <v>0.8032786885245902</v>
      </c>
      <c r="F8" s="784">
        <v>0</v>
      </c>
      <c r="G8" s="785">
        <v>49</v>
      </c>
      <c r="H8" s="776">
        <v>2</v>
      </c>
      <c r="I8" s="777">
        <v>0</v>
      </c>
      <c r="J8" s="777">
        <v>1.5</v>
      </c>
      <c r="K8" s="778">
        <v>8</v>
      </c>
      <c r="L8" s="777">
        <v>36</v>
      </c>
      <c r="M8" s="777"/>
      <c r="N8" s="777"/>
      <c r="O8" s="777">
        <v>1.5</v>
      </c>
      <c r="P8" s="779"/>
      <c r="Q8" s="759"/>
      <c r="R8" s="755"/>
      <c r="S8" s="755"/>
    </row>
    <row r="9" spans="1:19" ht="15">
      <c r="A9" s="756" t="s">
        <v>26</v>
      </c>
      <c r="B9" s="757" t="s">
        <v>27</v>
      </c>
      <c r="C9" s="784">
        <v>646</v>
      </c>
      <c r="D9" s="785"/>
      <c r="E9" s="758"/>
      <c r="F9" s="784"/>
      <c r="G9" s="785">
        <v>574</v>
      </c>
      <c r="H9" s="776">
        <v>58</v>
      </c>
      <c r="I9" s="777"/>
      <c r="J9" s="777"/>
      <c r="K9" s="778">
        <v>113</v>
      </c>
      <c r="L9" s="777">
        <v>160</v>
      </c>
      <c r="M9" s="777"/>
      <c r="N9" s="777">
        <v>243</v>
      </c>
      <c r="O9" s="777"/>
      <c r="P9" s="779"/>
      <c r="Q9" s="759"/>
      <c r="R9" s="755"/>
      <c r="S9" s="755"/>
    </row>
    <row r="10" spans="1:19" ht="15">
      <c r="A10" s="756" t="s">
        <v>28</v>
      </c>
      <c r="B10" s="757" t="s">
        <v>29</v>
      </c>
      <c r="C10" s="784">
        <v>4909</v>
      </c>
      <c r="D10" s="785">
        <v>2176</v>
      </c>
      <c r="E10" s="758">
        <v>0.4432674679160725</v>
      </c>
      <c r="F10" s="784">
        <v>76</v>
      </c>
      <c r="G10" s="785">
        <v>2100</v>
      </c>
      <c r="H10" s="776">
        <v>75</v>
      </c>
      <c r="I10" s="777"/>
      <c r="J10" s="777"/>
      <c r="K10" s="778">
        <v>83</v>
      </c>
      <c r="L10" s="777">
        <v>186</v>
      </c>
      <c r="M10" s="777">
        <v>849</v>
      </c>
      <c r="N10" s="777">
        <v>89</v>
      </c>
      <c r="O10" s="777">
        <v>690</v>
      </c>
      <c r="P10" s="779">
        <v>128</v>
      </c>
      <c r="Q10" s="759"/>
      <c r="R10" s="755"/>
      <c r="S10" s="755"/>
    </row>
    <row r="11" spans="1:19" ht="15">
      <c r="A11" s="756" t="s">
        <v>28</v>
      </c>
      <c r="B11" s="757" t="s">
        <v>30</v>
      </c>
      <c r="C11" s="784"/>
      <c r="D11" s="785"/>
      <c r="E11" s="758"/>
      <c r="F11" s="784"/>
      <c r="G11" s="785"/>
      <c r="H11" s="776"/>
      <c r="I11" s="777"/>
      <c r="J11" s="777"/>
      <c r="K11" s="778"/>
      <c r="L11" s="777"/>
      <c r="M11" s="777"/>
      <c r="N11" s="777"/>
      <c r="O11" s="777"/>
      <c r="P11" s="779"/>
      <c r="Q11" s="759"/>
      <c r="R11" s="755"/>
      <c r="S11" s="755"/>
    </row>
    <row r="12" spans="1:19" ht="15">
      <c r="A12" s="756" t="s">
        <v>31</v>
      </c>
      <c r="B12" s="757" t="s">
        <v>32</v>
      </c>
      <c r="C12" s="784"/>
      <c r="D12" s="785"/>
      <c r="E12" s="758"/>
      <c r="F12" s="784"/>
      <c r="G12" s="785">
        <v>372</v>
      </c>
      <c r="H12" s="776"/>
      <c r="I12" s="777"/>
      <c r="J12" s="777">
        <v>177</v>
      </c>
      <c r="K12" s="778">
        <v>5</v>
      </c>
      <c r="L12" s="777">
        <v>149</v>
      </c>
      <c r="M12" s="777"/>
      <c r="N12" s="777"/>
      <c r="O12" s="777">
        <v>35</v>
      </c>
      <c r="P12" s="779">
        <v>6</v>
      </c>
      <c r="Q12" s="759"/>
      <c r="R12" s="755"/>
      <c r="S12" s="755"/>
    </row>
    <row r="13" spans="1:19" ht="15">
      <c r="A13" s="756" t="s">
        <v>31</v>
      </c>
      <c r="B13" s="757" t="s">
        <v>33</v>
      </c>
      <c r="C13" s="784"/>
      <c r="D13" s="785"/>
      <c r="E13" s="758"/>
      <c r="F13" s="784"/>
      <c r="G13" s="785">
        <v>149</v>
      </c>
      <c r="H13" s="776">
        <v>18</v>
      </c>
      <c r="I13" s="777">
        <v>3</v>
      </c>
      <c r="J13" s="777"/>
      <c r="K13" s="778"/>
      <c r="L13" s="777">
        <v>37</v>
      </c>
      <c r="M13" s="777">
        <v>49</v>
      </c>
      <c r="N13" s="777"/>
      <c r="O13" s="777">
        <v>42</v>
      </c>
      <c r="P13" s="779">
        <v>0</v>
      </c>
      <c r="Q13" s="759"/>
      <c r="R13" s="755"/>
      <c r="S13" s="755"/>
    </row>
    <row r="14" spans="1:19" ht="15">
      <c r="A14" s="756" t="s">
        <v>34</v>
      </c>
      <c r="B14" s="757" t="s">
        <v>121</v>
      </c>
      <c r="C14" s="784">
        <v>45</v>
      </c>
      <c r="D14" s="785">
        <v>39</v>
      </c>
      <c r="E14" s="758">
        <v>0.8666666666666667</v>
      </c>
      <c r="F14" s="784">
        <v>1</v>
      </c>
      <c r="G14" s="785">
        <v>38</v>
      </c>
      <c r="H14" s="776"/>
      <c r="I14" s="777"/>
      <c r="J14" s="777"/>
      <c r="K14" s="778">
        <v>7</v>
      </c>
      <c r="L14" s="777">
        <v>16</v>
      </c>
      <c r="M14" s="777"/>
      <c r="N14" s="777"/>
      <c r="O14" s="777">
        <v>15</v>
      </c>
      <c r="P14" s="779"/>
      <c r="Q14" s="759"/>
      <c r="R14" s="755"/>
      <c r="S14" s="755"/>
    </row>
    <row r="15" spans="1:19" ht="15">
      <c r="A15" s="756" t="s">
        <v>34</v>
      </c>
      <c r="B15" s="757" t="s">
        <v>122</v>
      </c>
      <c r="C15" s="784">
        <v>23</v>
      </c>
      <c r="D15" s="785">
        <v>10</v>
      </c>
      <c r="E15" s="758">
        <v>0.43478260869565216</v>
      </c>
      <c r="F15" s="784"/>
      <c r="G15" s="785">
        <v>10</v>
      </c>
      <c r="H15" s="776">
        <v>1</v>
      </c>
      <c r="I15" s="777"/>
      <c r="J15" s="777"/>
      <c r="K15" s="778">
        <v>3</v>
      </c>
      <c r="L15" s="777">
        <v>2</v>
      </c>
      <c r="M15" s="777">
        <v>4</v>
      </c>
      <c r="N15" s="777"/>
      <c r="O15" s="777"/>
      <c r="P15" s="779"/>
      <c r="Q15" s="759"/>
      <c r="R15" s="755"/>
      <c r="S15" s="755"/>
    </row>
    <row r="16" spans="1:19" ht="15">
      <c r="A16" s="756" t="s">
        <v>37</v>
      </c>
      <c r="B16" s="757" t="s">
        <v>95</v>
      </c>
      <c r="C16" s="784">
        <v>296</v>
      </c>
      <c r="D16" s="785">
        <v>197</v>
      </c>
      <c r="E16" s="758">
        <v>0.6655405405405406</v>
      </c>
      <c r="F16" s="784">
        <v>6</v>
      </c>
      <c r="G16" s="785">
        <v>191</v>
      </c>
      <c r="H16" s="776">
        <v>5</v>
      </c>
      <c r="I16" s="777">
        <v>2</v>
      </c>
      <c r="J16" s="777">
        <v>2</v>
      </c>
      <c r="K16" s="778">
        <v>63</v>
      </c>
      <c r="L16" s="777">
        <v>73</v>
      </c>
      <c r="M16" s="777">
        <v>4</v>
      </c>
      <c r="N16" s="777">
        <v>2</v>
      </c>
      <c r="O16" s="777">
        <v>40</v>
      </c>
      <c r="P16" s="779"/>
      <c r="Q16" s="759"/>
      <c r="R16" s="755"/>
      <c r="S16" s="755"/>
    </row>
    <row r="17" spans="1:19" ht="26.25" thickBot="1">
      <c r="A17" s="771" t="s">
        <v>37</v>
      </c>
      <c r="B17" s="769" t="s">
        <v>62</v>
      </c>
      <c r="C17" s="791">
        <v>86</v>
      </c>
      <c r="D17" s="792">
        <v>60</v>
      </c>
      <c r="E17" s="770">
        <v>0.6976744186046512</v>
      </c>
      <c r="F17" s="791">
        <v>2</v>
      </c>
      <c r="G17" s="792">
        <v>58</v>
      </c>
      <c r="H17" s="780">
        <v>7</v>
      </c>
      <c r="I17" s="781"/>
      <c r="J17" s="781"/>
      <c r="K17" s="782">
        <v>3</v>
      </c>
      <c r="L17" s="781">
        <v>11</v>
      </c>
      <c r="M17" s="781">
        <v>11</v>
      </c>
      <c r="N17" s="781">
        <v>4</v>
      </c>
      <c r="O17" s="781">
        <v>19</v>
      </c>
      <c r="P17" s="783">
        <v>3</v>
      </c>
      <c r="Q17" s="759"/>
      <c r="R17" s="755"/>
      <c r="S17" s="755"/>
    </row>
    <row r="18" spans="1:19" ht="15">
      <c r="A18" s="760"/>
      <c r="B18" s="761"/>
      <c r="C18" s="786"/>
      <c r="D18" s="786"/>
      <c r="E18" s="764"/>
      <c r="F18" s="786"/>
      <c r="G18" s="786"/>
      <c r="H18" s="787"/>
      <c r="I18" s="787"/>
      <c r="J18" s="787"/>
      <c r="K18" s="788"/>
      <c r="L18" s="787"/>
      <c r="M18" s="787"/>
      <c r="N18" s="787"/>
      <c r="O18" s="787"/>
      <c r="P18" s="787"/>
      <c r="Q18" s="763"/>
      <c r="R18" s="755"/>
      <c r="S18" s="755"/>
    </row>
    <row r="19" spans="1:19" ht="15">
      <c r="A19" s="760"/>
      <c r="B19" s="761"/>
      <c r="C19" s="786"/>
      <c r="D19" s="786"/>
      <c r="E19" s="764"/>
      <c r="F19" s="786"/>
      <c r="G19" s="786"/>
      <c r="H19" s="787"/>
      <c r="I19" s="787"/>
      <c r="J19" s="787"/>
      <c r="K19" s="788"/>
      <c r="L19" s="787"/>
      <c r="M19" s="787"/>
      <c r="N19" s="787"/>
      <c r="O19" s="787"/>
      <c r="P19" s="787"/>
      <c r="Q19" s="763"/>
      <c r="R19" s="755"/>
      <c r="S19" s="755"/>
    </row>
    <row r="20" spans="1:19" ht="15">
      <c r="A20" s="760"/>
      <c r="B20" s="761"/>
      <c r="C20" s="786"/>
      <c r="D20" s="786"/>
      <c r="E20" s="764"/>
      <c r="F20" s="786"/>
      <c r="G20" s="786"/>
      <c r="H20" s="787"/>
      <c r="I20" s="787"/>
      <c r="J20" s="787"/>
      <c r="K20" s="788"/>
      <c r="L20" s="787"/>
      <c r="M20" s="787"/>
      <c r="N20" s="787"/>
      <c r="O20" s="787"/>
      <c r="P20" s="787"/>
      <c r="Q20" s="763"/>
      <c r="R20" s="755"/>
      <c r="S20" s="755"/>
    </row>
    <row r="21" spans="1:19" ht="15.75" thickBot="1">
      <c r="A21" s="760"/>
      <c r="B21" s="761"/>
      <c r="C21" s="786"/>
      <c r="D21" s="786"/>
      <c r="E21" s="764"/>
      <c r="F21" s="786"/>
      <c r="G21" s="786"/>
      <c r="H21" s="787"/>
      <c r="I21" s="787"/>
      <c r="J21" s="787"/>
      <c r="K21" s="788"/>
      <c r="L21" s="787"/>
      <c r="M21" s="787"/>
      <c r="N21" s="787"/>
      <c r="O21" s="787"/>
      <c r="P21" s="787"/>
      <c r="Q21" s="763"/>
      <c r="R21" s="755"/>
      <c r="S21" s="755"/>
    </row>
    <row r="22" spans="1:19" ht="15.75" thickBot="1">
      <c r="A22" s="760" t="s">
        <v>41</v>
      </c>
      <c r="B22" s="765"/>
      <c r="C22" s="786"/>
      <c r="D22" s="786"/>
      <c r="E22" s="764"/>
      <c r="F22" s="786"/>
      <c r="G22" s="797" t="s">
        <v>42</v>
      </c>
      <c r="H22" s="802" t="s">
        <v>11</v>
      </c>
      <c r="I22" s="803" t="s">
        <v>12</v>
      </c>
      <c r="J22" s="803" t="s">
        <v>13</v>
      </c>
      <c r="K22" s="804" t="s">
        <v>14</v>
      </c>
      <c r="L22" s="803" t="s">
        <v>15</v>
      </c>
      <c r="M22" s="803" t="s">
        <v>16</v>
      </c>
      <c r="N22" s="805" t="s">
        <v>17</v>
      </c>
      <c r="O22" s="803" t="s">
        <v>18</v>
      </c>
      <c r="P22" s="806" t="s">
        <v>19</v>
      </c>
      <c r="Q22" s="762"/>
      <c r="R22" s="754"/>
      <c r="S22" s="754"/>
    </row>
    <row r="23" spans="1:19" ht="15.75" thickBot="1">
      <c r="A23" s="760"/>
      <c r="B23" s="761"/>
      <c r="C23" s="786"/>
      <c r="D23" s="786"/>
      <c r="E23" s="764"/>
      <c r="F23" s="786"/>
      <c r="G23" s="793">
        <v>3733</v>
      </c>
      <c r="H23" s="794">
        <v>221</v>
      </c>
      <c r="I23" s="795">
        <v>6</v>
      </c>
      <c r="J23" s="795">
        <v>194</v>
      </c>
      <c r="K23" s="807">
        <v>294</v>
      </c>
      <c r="L23" s="795">
        <v>699</v>
      </c>
      <c r="M23" s="795">
        <v>988</v>
      </c>
      <c r="N23" s="795">
        <v>338</v>
      </c>
      <c r="O23" s="795">
        <v>856</v>
      </c>
      <c r="P23" s="796">
        <v>137</v>
      </c>
      <c r="Q23" s="763"/>
      <c r="R23" s="754"/>
      <c r="S23" s="754"/>
    </row>
    <row r="24" spans="1:19" ht="15.75" thickBot="1">
      <c r="A24" s="760"/>
      <c r="B24" s="761"/>
      <c r="C24" s="786"/>
      <c r="D24" s="786"/>
      <c r="E24" s="764"/>
      <c r="F24" s="786"/>
      <c r="G24" s="786"/>
      <c r="H24" s="799">
        <v>0.059201714438789174</v>
      </c>
      <c r="I24" s="800">
        <v>0.0016072863648540047</v>
      </c>
      <c r="J24" s="800">
        <v>0.051968925796946154</v>
      </c>
      <c r="K24" s="808">
        <v>0.07875703187784623</v>
      </c>
      <c r="L24" s="800">
        <v>0.18724886150549155</v>
      </c>
      <c r="M24" s="800">
        <v>0.26466648807929277</v>
      </c>
      <c r="N24" s="800">
        <v>0.09054379855344227</v>
      </c>
      <c r="O24" s="800">
        <v>0.2293061880525047</v>
      </c>
      <c r="P24" s="801">
        <v>0.03669970533083311</v>
      </c>
      <c r="Q24" s="763"/>
      <c r="R24" s="798"/>
      <c r="S24" s="754"/>
    </row>
    <row r="25" spans="1:19" ht="15">
      <c r="A25" s="50"/>
      <c r="B25" s="51"/>
      <c r="C25" s="91"/>
      <c r="D25" s="91"/>
      <c r="E25" s="55"/>
      <c r="S25" s="28"/>
    </row>
    <row r="26" spans="1:19" ht="15">
      <c r="A26" s="50"/>
      <c r="B26" s="51"/>
      <c r="C26" s="91"/>
      <c r="D26" s="91"/>
      <c r="E26" s="55"/>
      <c r="S26" s="102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 topLeftCell="A1">
      <selection activeCell="S34" sqref="S34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124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810"/>
      <c r="R1" s="810"/>
      <c r="S1" s="810"/>
    </row>
    <row r="2" spans="1:19" ht="27" thickBot="1">
      <c r="A2" s="812"/>
      <c r="B2" s="820"/>
      <c r="C2" s="811"/>
      <c r="D2" s="811"/>
      <c r="E2" s="811"/>
      <c r="F2" s="811"/>
      <c r="G2" s="811"/>
      <c r="H2" s="813"/>
      <c r="I2" s="813"/>
      <c r="J2" s="813"/>
      <c r="K2" s="814"/>
      <c r="L2" s="813"/>
      <c r="M2" s="813"/>
      <c r="N2" s="813"/>
      <c r="O2" s="813"/>
      <c r="P2" s="813"/>
      <c r="Q2" s="811"/>
      <c r="R2" s="4222"/>
      <c r="S2" s="4222"/>
    </row>
    <row r="3" spans="1:19" ht="46.5" customHeight="1" thickBot="1" thickTop="1">
      <c r="A3" s="4610" t="s">
        <v>2</v>
      </c>
      <c r="B3" s="4621" t="s">
        <v>3</v>
      </c>
      <c r="C3" s="4610" t="s">
        <v>4</v>
      </c>
      <c r="D3" s="4624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811"/>
      <c r="R3" s="4223"/>
      <c r="S3" s="4224" t="s">
        <v>10</v>
      </c>
    </row>
    <row r="4" spans="1:19" ht="15.75" thickBot="1">
      <c r="A4" s="4612"/>
      <c r="B4" s="4622"/>
      <c r="C4" s="4623"/>
      <c r="D4" s="4625"/>
      <c r="E4" s="4618"/>
      <c r="F4" s="4616"/>
      <c r="G4" s="4620"/>
      <c r="H4" s="815" t="s">
        <v>11</v>
      </c>
      <c r="I4" s="816" t="s">
        <v>12</v>
      </c>
      <c r="J4" s="816" t="s">
        <v>13</v>
      </c>
      <c r="K4" s="817" t="s">
        <v>14</v>
      </c>
      <c r="L4" s="816" t="s">
        <v>15</v>
      </c>
      <c r="M4" s="816" t="s">
        <v>16</v>
      </c>
      <c r="N4" s="819" t="s">
        <v>17</v>
      </c>
      <c r="O4" s="816" t="s">
        <v>18</v>
      </c>
      <c r="P4" s="818" t="s">
        <v>19</v>
      </c>
      <c r="Q4" s="811"/>
      <c r="R4" s="809"/>
      <c r="S4" s="809"/>
    </row>
    <row r="5" spans="1:19" ht="15">
      <c r="A5" s="832" t="s">
        <v>20</v>
      </c>
      <c r="B5" s="835" t="s">
        <v>125</v>
      </c>
      <c r="C5" s="860">
        <v>97</v>
      </c>
      <c r="D5" s="857">
        <v>34</v>
      </c>
      <c r="E5" s="833">
        <v>0.35051546391752575</v>
      </c>
      <c r="F5" s="856">
        <v>3</v>
      </c>
      <c r="G5" s="857">
        <v>31</v>
      </c>
      <c r="H5" s="839"/>
      <c r="I5" s="840"/>
      <c r="J5" s="840"/>
      <c r="K5" s="841"/>
      <c r="L5" s="840"/>
      <c r="M5" s="840">
        <v>25</v>
      </c>
      <c r="N5" s="840"/>
      <c r="O5" s="840">
        <v>6</v>
      </c>
      <c r="P5" s="842"/>
      <c r="Q5" s="825"/>
      <c r="R5" s="822"/>
      <c r="S5" s="822"/>
    </row>
    <row r="6" spans="1:19" ht="15">
      <c r="A6" s="823" t="s">
        <v>20</v>
      </c>
      <c r="B6" s="836" t="s">
        <v>126</v>
      </c>
      <c r="C6" s="861">
        <v>96</v>
      </c>
      <c r="D6" s="852">
        <v>59</v>
      </c>
      <c r="E6" s="824">
        <v>0.6145833333333334</v>
      </c>
      <c r="F6" s="851">
        <v>2</v>
      </c>
      <c r="G6" s="852">
        <v>57</v>
      </c>
      <c r="H6" s="843"/>
      <c r="I6" s="844"/>
      <c r="J6" s="844"/>
      <c r="K6" s="845">
        <v>2</v>
      </c>
      <c r="L6" s="844">
        <v>5</v>
      </c>
      <c r="M6" s="844">
        <v>42</v>
      </c>
      <c r="N6" s="844"/>
      <c r="O6" s="844">
        <v>8</v>
      </c>
      <c r="P6" s="846"/>
      <c r="Q6" s="825"/>
      <c r="R6" s="822"/>
      <c r="S6" s="822"/>
    </row>
    <row r="7" spans="1:19" ht="15">
      <c r="A7" s="823" t="s">
        <v>20</v>
      </c>
      <c r="B7" s="836" t="s">
        <v>127</v>
      </c>
      <c r="C7" s="861">
        <v>71</v>
      </c>
      <c r="D7" s="852">
        <v>46</v>
      </c>
      <c r="E7" s="824">
        <v>0.647887323943662</v>
      </c>
      <c r="F7" s="851">
        <v>1</v>
      </c>
      <c r="G7" s="852">
        <v>45</v>
      </c>
      <c r="H7" s="843"/>
      <c r="I7" s="844"/>
      <c r="J7" s="844"/>
      <c r="K7" s="845"/>
      <c r="L7" s="844">
        <v>3</v>
      </c>
      <c r="M7" s="844">
        <v>34</v>
      </c>
      <c r="N7" s="844"/>
      <c r="O7" s="844">
        <v>8</v>
      </c>
      <c r="P7" s="846"/>
      <c r="Q7" s="825"/>
      <c r="R7" s="822"/>
      <c r="S7" s="822"/>
    </row>
    <row r="8" spans="1:19" ht="25.5">
      <c r="A8" s="823" t="s">
        <v>23</v>
      </c>
      <c r="B8" s="836" t="s">
        <v>128</v>
      </c>
      <c r="C8" s="861">
        <v>102</v>
      </c>
      <c r="D8" s="852">
        <v>85</v>
      </c>
      <c r="E8" s="824">
        <v>0.8333333333333334</v>
      </c>
      <c r="F8" s="851">
        <v>4</v>
      </c>
      <c r="G8" s="852">
        <v>81</v>
      </c>
      <c r="H8" s="843">
        <v>7</v>
      </c>
      <c r="I8" s="844">
        <v>18</v>
      </c>
      <c r="J8" s="844">
        <v>5.5</v>
      </c>
      <c r="K8" s="845">
        <v>13</v>
      </c>
      <c r="L8" s="844">
        <v>32</v>
      </c>
      <c r="M8" s="844"/>
      <c r="N8" s="844"/>
      <c r="O8" s="844">
        <v>5.5</v>
      </c>
      <c r="P8" s="846"/>
      <c r="Q8" s="825"/>
      <c r="R8" s="822"/>
      <c r="S8" s="822"/>
    </row>
    <row r="9" spans="1:19" ht="15">
      <c r="A9" s="823" t="s">
        <v>26</v>
      </c>
      <c r="B9" s="836" t="s">
        <v>27</v>
      </c>
      <c r="C9" s="861">
        <v>534</v>
      </c>
      <c r="D9" s="852"/>
      <c r="E9" s="824"/>
      <c r="F9" s="851"/>
      <c r="G9" s="852">
        <v>455</v>
      </c>
      <c r="H9" s="843"/>
      <c r="I9" s="844"/>
      <c r="J9" s="844"/>
      <c r="K9" s="845">
        <v>153</v>
      </c>
      <c r="L9" s="844">
        <v>131</v>
      </c>
      <c r="M9" s="844"/>
      <c r="N9" s="844">
        <v>171</v>
      </c>
      <c r="O9" s="844"/>
      <c r="P9" s="846"/>
      <c r="Q9" s="825"/>
      <c r="R9" s="822"/>
      <c r="S9" s="822"/>
    </row>
    <row r="10" spans="1:19" ht="15">
      <c r="A10" s="823" t="s">
        <v>28</v>
      </c>
      <c r="B10" s="836" t="s">
        <v>29</v>
      </c>
      <c r="C10" s="861">
        <v>3137</v>
      </c>
      <c r="D10" s="852">
        <v>1362</v>
      </c>
      <c r="E10" s="824">
        <v>0.4341727765380937</v>
      </c>
      <c r="F10" s="851">
        <v>57</v>
      </c>
      <c r="G10" s="852">
        <v>1305</v>
      </c>
      <c r="H10" s="843">
        <v>106</v>
      </c>
      <c r="I10" s="844"/>
      <c r="J10" s="844"/>
      <c r="K10" s="845">
        <v>47</v>
      </c>
      <c r="L10" s="844">
        <v>35</v>
      </c>
      <c r="M10" s="844">
        <v>542</v>
      </c>
      <c r="N10" s="844">
        <v>93</v>
      </c>
      <c r="O10" s="844">
        <v>450</v>
      </c>
      <c r="P10" s="846">
        <v>32</v>
      </c>
      <c r="Q10" s="825"/>
      <c r="R10" s="822"/>
      <c r="S10" s="822"/>
    </row>
    <row r="11" spans="1:19" ht="15">
      <c r="A11" s="823" t="s">
        <v>28</v>
      </c>
      <c r="B11" s="836" t="s">
        <v>30</v>
      </c>
      <c r="C11" s="861"/>
      <c r="D11" s="852"/>
      <c r="E11" s="824"/>
      <c r="F11" s="851"/>
      <c r="G11" s="852"/>
      <c r="H11" s="843"/>
      <c r="I11" s="844"/>
      <c r="J11" s="844"/>
      <c r="K11" s="845"/>
      <c r="L11" s="844"/>
      <c r="M11" s="844"/>
      <c r="N11" s="844"/>
      <c r="O11" s="844"/>
      <c r="P11" s="846"/>
      <c r="Q11" s="825"/>
      <c r="R11" s="822"/>
      <c r="S11" s="822"/>
    </row>
    <row r="12" spans="1:19" ht="15">
      <c r="A12" s="823" t="s">
        <v>31</v>
      </c>
      <c r="B12" s="836" t="s">
        <v>32</v>
      </c>
      <c r="C12" s="861"/>
      <c r="D12" s="852"/>
      <c r="E12" s="824"/>
      <c r="F12" s="851"/>
      <c r="G12" s="852">
        <v>205</v>
      </c>
      <c r="H12" s="843"/>
      <c r="I12" s="844">
        <v>3</v>
      </c>
      <c r="J12" s="844">
        <v>68</v>
      </c>
      <c r="K12" s="845"/>
      <c r="L12" s="844">
        <v>114</v>
      </c>
      <c r="M12" s="844"/>
      <c r="N12" s="844"/>
      <c r="O12" s="844">
        <v>11</v>
      </c>
      <c r="P12" s="846">
        <v>9</v>
      </c>
      <c r="Q12" s="825"/>
      <c r="R12" s="822"/>
      <c r="S12" s="822"/>
    </row>
    <row r="13" spans="1:19" ht="15">
      <c r="A13" s="823" t="s">
        <v>31</v>
      </c>
      <c r="B13" s="836" t="s">
        <v>33</v>
      </c>
      <c r="C13" s="861"/>
      <c r="D13" s="852"/>
      <c r="E13" s="824"/>
      <c r="F13" s="851"/>
      <c r="G13" s="852">
        <v>142</v>
      </c>
      <c r="H13" s="843">
        <v>38</v>
      </c>
      <c r="I13" s="844">
        <v>4</v>
      </c>
      <c r="J13" s="844"/>
      <c r="K13" s="845">
        <v>6</v>
      </c>
      <c r="L13" s="844">
        <v>90</v>
      </c>
      <c r="M13" s="844"/>
      <c r="N13" s="844"/>
      <c r="O13" s="844">
        <v>4</v>
      </c>
      <c r="P13" s="846">
        <v>0</v>
      </c>
      <c r="Q13" s="825"/>
      <c r="R13" s="822"/>
      <c r="S13" s="822"/>
    </row>
    <row r="14" spans="1:19" ht="15">
      <c r="A14" s="823" t="s">
        <v>34</v>
      </c>
      <c r="B14" s="836" t="s">
        <v>129</v>
      </c>
      <c r="C14" s="861">
        <v>41</v>
      </c>
      <c r="D14" s="852">
        <v>39</v>
      </c>
      <c r="E14" s="824">
        <v>0.9512195121951219</v>
      </c>
      <c r="F14" s="851"/>
      <c r="G14" s="852">
        <v>39</v>
      </c>
      <c r="H14" s="843"/>
      <c r="I14" s="844"/>
      <c r="J14" s="844"/>
      <c r="K14" s="845">
        <v>1</v>
      </c>
      <c r="L14" s="844">
        <v>12</v>
      </c>
      <c r="M14" s="844"/>
      <c r="N14" s="844"/>
      <c r="O14" s="844">
        <v>25</v>
      </c>
      <c r="P14" s="846">
        <v>1</v>
      </c>
      <c r="Q14" s="825"/>
      <c r="R14" s="822"/>
      <c r="S14" s="822"/>
    </row>
    <row r="15" spans="1:19" ht="15">
      <c r="A15" s="823" t="s">
        <v>37</v>
      </c>
      <c r="B15" s="836" t="s">
        <v>38</v>
      </c>
      <c r="C15" s="861">
        <v>263</v>
      </c>
      <c r="D15" s="852">
        <v>219</v>
      </c>
      <c r="E15" s="824">
        <v>0.8326996197718631</v>
      </c>
      <c r="F15" s="851">
        <v>5</v>
      </c>
      <c r="G15" s="852">
        <v>214</v>
      </c>
      <c r="H15" s="843">
        <v>31</v>
      </c>
      <c r="I15" s="844">
        <v>3</v>
      </c>
      <c r="J15" s="844">
        <v>1</v>
      </c>
      <c r="K15" s="845">
        <v>71</v>
      </c>
      <c r="L15" s="844">
        <v>35</v>
      </c>
      <c r="M15" s="844">
        <v>6</v>
      </c>
      <c r="N15" s="844">
        <v>6</v>
      </c>
      <c r="O15" s="844">
        <v>61</v>
      </c>
      <c r="P15" s="846"/>
      <c r="Q15" s="825"/>
      <c r="R15" s="822"/>
      <c r="S15" s="822"/>
    </row>
    <row r="16" spans="1:19" ht="26.25" thickBot="1">
      <c r="A16" s="838" t="s">
        <v>37</v>
      </c>
      <c r="B16" s="837" t="s">
        <v>62</v>
      </c>
      <c r="C16" s="862">
        <v>124</v>
      </c>
      <c r="D16" s="859">
        <v>100</v>
      </c>
      <c r="E16" s="834">
        <v>0.8064516129032258</v>
      </c>
      <c r="F16" s="858">
        <v>7</v>
      </c>
      <c r="G16" s="859">
        <v>93</v>
      </c>
      <c r="H16" s="847">
        <v>19</v>
      </c>
      <c r="I16" s="848"/>
      <c r="J16" s="848">
        <v>1</v>
      </c>
      <c r="K16" s="849">
        <v>7</v>
      </c>
      <c r="L16" s="848">
        <v>16</v>
      </c>
      <c r="M16" s="848">
        <v>13</v>
      </c>
      <c r="N16" s="848">
        <v>14</v>
      </c>
      <c r="O16" s="848">
        <v>16</v>
      </c>
      <c r="P16" s="850">
        <v>7</v>
      </c>
      <c r="Q16" s="825"/>
      <c r="R16" s="822"/>
      <c r="S16" s="822"/>
    </row>
    <row r="17" spans="1:19" ht="15">
      <c r="A17" s="826"/>
      <c r="B17" s="827"/>
      <c r="C17" s="853"/>
      <c r="D17" s="853"/>
      <c r="E17" s="830"/>
      <c r="F17" s="853"/>
      <c r="G17" s="853"/>
      <c r="H17" s="854"/>
      <c r="I17" s="854"/>
      <c r="J17" s="854"/>
      <c r="K17" s="855"/>
      <c r="L17" s="854"/>
      <c r="M17" s="854"/>
      <c r="N17" s="854"/>
      <c r="O17" s="854"/>
      <c r="P17" s="854"/>
      <c r="Q17" s="829"/>
      <c r="R17" s="822"/>
      <c r="S17" s="822"/>
    </row>
    <row r="18" spans="1:19" ht="15">
      <c r="A18" s="826"/>
      <c r="B18" s="827"/>
      <c r="C18" s="853"/>
      <c r="D18" s="853"/>
      <c r="E18" s="830"/>
      <c r="F18" s="853"/>
      <c r="G18" s="853"/>
      <c r="H18" s="854"/>
      <c r="I18" s="854"/>
      <c r="J18" s="854"/>
      <c r="K18" s="855"/>
      <c r="L18" s="854"/>
      <c r="M18" s="854"/>
      <c r="N18" s="854"/>
      <c r="O18" s="854"/>
      <c r="P18" s="854"/>
      <c r="Q18" s="829"/>
      <c r="R18" s="822"/>
      <c r="S18" s="822"/>
    </row>
    <row r="19" spans="1:19" ht="15.75" thickBot="1">
      <c r="A19" s="826"/>
      <c r="B19" s="827"/>
      <c r="C19" s="853"/>
      <c r="D19" s="853"/>
      <c r="E19" s="830"/>
      <c r="F19" s="853"/>
      <c r="G19" s="853"/>
      <c r="H19" s="854"/>
      <c r="I19" s="854"/>
      <c r="J19" s="854"/>
      <c r="K19" s="855"/>
      <c r="L19" s="854"/>
      <c r="M19" s="854"/>
      <c r="N19" s="854"/>
      <c r="O19" s="854"/>
      <c r="P19" s="854"/>
      <c r="Q19" s="829"/>
      <c r="R19" s="822"/>
      <c r="S19" s="822"/>
    </row>
    <row r="20" spans="1:19" ht="15.75" thickBot="1">
      <c r="A20" s="826" t="s">
        <v>41</v>
      </c>
      <c r="B20" s="831"/>
      <c r="C20" s="853"/>
      <c r="D20" s="853"/>
      <c r="E20" s="830"/>
      <c r="F20" s="853"/>
      <c r="G20" s="867" t="s">
        <v>42</v>
      </c>
      <c r="H20" s="872" t="s">
        <v>11</v>
      </c>
      <c r="I20" s="873" t="s">
        <v>12</v>
      </c>
      <c r="J20" s="873" t="s">
        <v>13</v>
      </c>
      <c r="K20" s="874" t="s">
        <v>14</v>
      </c>
      <c r="L20" s="873" t="s">
        <v>15</v>
      </c>
      <c r="M20" s="873" t="s">
        <v>16</v>
      </c>
      <c r="N20" s="875" t="s">
        <v>17</v>
      </c>
      <c r="O20" s="873" t="s">
        <v>18</v>
      </c>
      <c r="P20" s="876" t="s">
        <v>19</v>
      </c>
      <c r="Q20" s="828"/>
      <c r="R20" s="821"/>
      <c r="S20" s="821"/>
    </row>
    <row r="21" spans="1:19" ht="15.75" thickBot="1">
      <c r="A21" s="826"/>
      <c r="B21" s="827"/>
      <c r="C21" s="853"/>
      <c r="D21" s="853"/>
      <c r="E21" s="830"/>
      <c r="F21" s="853"/>
      <c r="G21" s="863">
        <v>2667</v>
      </c>
      <c r="H21" s="864">
        <v>201</v>
      </c>
      <c r="I21" s="865">
        <v>28</v>
      </c>
      <c r="J21" s="865">
        <v>75.5</v>
      </c>
      <c r="K21" s="877">
        <v>300</v>
      </c>
      <c r="L21" s="865">
        <v>473</v>
      </c>
      <c r="M21" s="865">
        <v>662</v>
      </c>
      <c r="N21" s="865">
        <v>284</v>
      </c>
      <c r="O21" s="865">
        <v>594.5</v>
      </c>
      <c r="P21" s="866">
        <v>49</v>
      </c>
      <c r="Q21" s="829"/>
      <c r="R21" s="821"/>
      <c r="S21" s="821"/>
    </row>
    <row r="22" spans="1:19" ht="15.75" thickBot="1">
      <c r="A22" s="826"/>
      <c r="B22" s="827"/>
      <c r="C22" s="853"/>
      <c r="D22" s="853"/>
      <c r="E22" s="830"/>
      <c r="F22" s="853"/>
      <c r="G22" s="853"/>
      <c r="H22" s="869">
        <v>0.07536557930258718</v>
      </c>
      <c r="I22" s="870">
        <v>0.010498687664041995</v>
      </c>
      <c r="J22" s="870">
        <v>0.02830896137982752</v>
      </c>
      <c r="K22" s="878">
        <v>0.1124859392575928</v>
      </c>
      <c r="L22" s="870">
        <v>0.177352830896138</v>
      </c>
      <c r="M22" s="870">
        <v>0.24821897262842144</v>
      </c>
      <c r="N22" s="870">
        <v>0.10648668916385452</v>
      </c>
      <c r="O22" s="870">
        <v>0.22290963629546307</v>
      </c>
      <c r="P22" s="871">
        <v>0.01837270341207349</v>
      </c>
      <c r="Q22" s="829"/>
      <c r="R22" s="868"/>
      <c r="S22" s="821"/>
    </row>
    <row r="23" spans="1:19" ht="15">
      <c r="A23" s="50"/>
      <c r="B23" s="56"/>
      <c r="C23" s="91"/>
      <c r="D23" s="91"/>
      <c r="E23" s="55"/>
      <c r="F23" s="91"/>
      <c r="G23" s="91"/>
      <c r="H23" s="92"/>
      <c r="I23" s="92"/>
      <c r="J23" s="92"/>
      <c r="K23" s="93"/>
      <c r="L23" s="92"/>
      <c r="M23" s="92"/>
      <c r="N23" s="92"/>
      <c r="O23" s="92"/>
      <c r="P23" s="92"/>
      <c r="Q23" s="54"/>
      <c r="R23" s="35"/>
      <c r="S23" s="35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workbookViewId="0" topLeftCell="A3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130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880"/>
      <c r="R1" s="880"/>
      <c r="S1" s="880"/>
    </row>
    <row r="2" spans="1:19" ht="27" thickBot="1">
      <c r="A2" s="884"/>
      <c r="B2" s="897"/>
      <c r="C2" s="883"/>
      <c r="D2" s="883"/>
      <c r="E2" s="883"/>
      <c r="F2" s="883"/>
      <c r="G2" s="883"/>
      <c r="H2" s="885"/>
      <c r="I2" s="885"/>
      <c r="J2" s="885"/>
      <c r="K2" s="886"/>
      <c r="L2" s="885"/>
      <c r="M2" s="885"/>
      <c r="N2" s="885"/>
      <c r="O2" s="885"/>
      <c r="P2" s="885"/>
      <c r="Q2" s="883"/>
      <c r="R2" s="4222"/>
      <c r="S2" s="4222"/>
    </row>
    <row r="3" spans="1:19" ht="46.5" customHeight="1" thickBot="1" thickTop="1">
      <c r="A3" s="4621" t="s">
        <v>2</v>
      </c>
      <c r="B3" s="4610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883"/>
      <c r="R3" s="4223"/>
      <c r="S3" s="4224" t="s">
        <v>10</v>
      </c>
    </row>
    <row r="4" spans="1:19" ht="15.75" thickBot="1">
      <c r="A4" s="4622"/>
      <c r="B4" s="4612"/>
      <c r="C4" s="4616"/>
      <c r="D4" s="4616"/>
      <c r="E4" s="4618"/>
      <c r="F4" s="4616"/>
      <c r="G4" s="4620"/>
      <c r="H4" s="887" t="s">
        <v>11</v>
      </c>
      <c r="I4" s="888" t="s">
        <v>12</v>
      </c>
      <c r="J4" s="888" t="s">
        <v>13</v>
      </c>
      <c r="K4" s="889" t="s">
        <v>14</v>
      </c>
      <c r="L4" s="888" t="s">
        <v>15</v>
      </c>
      <c r="M4" s="888" t="s">
        <v>16</v>
      </c>
      <c r="N4" s="895" t="s">
        <v>17</v>
      </c>
      <c r="O4" s="888" t="s">
        <v>18</v>
      </c>
      <c r="P4" s="890" t="s">
        <v>19</v>
      </c>
      <c r="Q4" s="883"/>
      <c r="R4" s="879"/>
      <c r="S4" s="879"/>
    </row>
    <row r="5" spans="1:19" ht="25.5">
      <c r="A5" s="912" t="s">
        <v>20</v>
      </c>
      <c r="B5" s="913" t="s">
        <v>131</v>
      </c>
      <c r="C5" s="941"/>
      <c r="D5" s="942"/>
      <c r="E5" s="914"/>
      <c r="F5" s="941"/>
      <c r="G5" s="942">
        <v>132</v>
      </c>
      <c r="H5" s="921">
        <v>17</v>
      </c>
      <c r="I5" s="922">
        <v>2</v>
      </c>
      <c r="J5" s="922">
        <v>2</v>
      </c>
      <c r="K5" s="923">
        <v>29</v>
      </c>
      <c r="L5" s="922">
        <v>42</v>
      </c>
      <c r="M5" s="922">
        <v>12</v>
      </c>
      <c r="N5" s="922">
        <v>2</v>
      </c>
      <c r="O5" s="922">
        <v>18</v>
      </c>
      <c r="P5" s="924">
        <v>8</v>
      </c>
      <c r="Q5" s="903"/>
      <c r="R5" s="899"/>
      <c r="S5" s="899"/>
    </row>
    <row r="6" spans="1:19" ht="15">
      <c r="A6" s="900" t="s">
        <v>20</v>
      </c>
      <c r="B6" s="901" t="s">
        <v>132</v>
      </c>
      <c r="C6" s="933">
        <v>179</v>
      </c>
      <c r="D6" s="934">
        <v>132</v>
      </c>
      <c r="E6" s="902">
        <v>0.7374301675977654</v>
      </c>
      <c r="F6" s="933">
        <v>2</v>
      </c>
      <c r="G6" s="934">
        <v>130</v>
      </c>
      <c r="H6" s="925"/>
      <c r="I6" s="926"/>
      <c r="J6" s="926"/>
      <c r="K6" s="927">
        <v>4</v>
      </c>
      <c r="L6" s="926">
        <v>8</v>
      </c>
      <c r="M6" s="926">
        <v>64</v>
      </c>
      <c r="N6" s="926"/>
      <c r="O6" s="926">
        <v>54</v>
      </c>
      <c r="P6" s="928"/>
      <c r="Q6" s="903"/>
      <c r="R6" s="899"/>
      <c r="S6" s="899"/>
    </row>
    <row r="7" spans="1:19" ht="15">
      <c r="A7" s="900" t="s">
        <v>20</v>
      </c>
      <c r="B7" s="901" t="s">
        <v>133</v>
      </c>
      <c r="C7" s="933">
        <v>56</v>
      </c>
      <c r="D7" s="934">
        <v>44</v>
      </c>
      <c r="E7" s="902">
        <v>0.7857142857142857</v>
      </c>
      <c r="F7" s="933">
        <v>2</v>
      </c>
      <c r="G7" s="934">
        <v>42</v>
      </c>
      <c r="H7" s="925"/>
      <c r="I7" s="926"/>
      <c r="J7" s="926"/>
      <c r="K7" s="927">
        <v>4</v>
      </c>
      <c r="L7" s="926">
        <v>3</v>
      </c>
      <c r="M7" s="926">
        <v>28</v>
      </c>
      <c r="N7" s="926"/>
      <c r="O7" s="926">
        <v>7</v>
      </c>
      <c r="P7" s="928"/>
      <c r="Q7" s="903"/>
      <c r="R7" s="899"/>
      <c r="S7" s="899"/>
    </row>
    <row r="8" spans="1:19" ht="15">
      <c r="A8" s="900" t="s">
        <v>20</v>
      </c>
      <c r="B8" s="901" t="s">
        <v>134</v>
      </c>
      <c r="C8" s="933">
        <v>799</v>
      </c>
      <c r="D8" s="934">
        <v>558</v>
      </c>
      <c r="E8" s="902">
        <v>0.6983729662077597</v>
      </c>
      <c r="F8" s="933">
        <v>8</v>
      </c>
      <c r="G8" s="934">
        <v>550</v>
      </c>
      <c r="H8" s="925"/>
      <c r="I8" s="926"/>
      <c r="J8" s="926">
        <v>53</v>
      </c>
      <c r="K8" s="927">
        <v>134</v>
      </c>
      <c r="L8" s="926">
        <v>126</v>
      </c>
      <c r="M8" s="926"/>
      <c r="N8" s="926">
        <v>170</v>
      </c>
      <c r="O8" s="926">
        <v>67</v>
      </c>
      <c r="P8" s="928"/>
      <c r="Q8" s="903"/>
      <c r="R8" s="899"/>
      <c r="S8" s="899"/>
    </row>
    <row r="9" spans="1:19" ht="15">
      <c r="A9" s="900" t="s">
        <v>65</v>
      </c>
      <c r="B9" s="901" t="s">
        <v>135</v>
      </c>
      <c r="C9" s="933">
        <v>28</v>
      </c>
      <c r="D9" s="934">
        <v>18</v>
      </c>
      <c r="E9" s="902">
        <v>0.6428571428571429</v>
      </c>
      <c r="F9" s="933">
        <v>1</v>
      </c>
      <c r="G9" s="934">
        <v>17</v>
      </c>
      <c r="H9" s="925">
        <v>11</v>
      </c>
      <c r="I9" s="926"/>
      <c r="J9" s="926"/>
      <c r="K9" s="927">
        <v>3</v>
      </c>
      <c r="L9" s="926">
        <v>1</v>
      </c>
      <c r="M9" s="926"/>
      <c r="N9" s="926">
        <v>2</v>
      </c>
      <c r="O9" s="926"/>
      <c r="P9" s="928"/>
      <c r="Q9" s="903"/>
      <c r="R9" s="899"/>
      <c r="S9" s="899"/>
    </row>
    <row r="10" spans="1:19" ht="15">
      <c r="A10" s="900" t="s">
        <v>65</v>
      </c>
      <c r="B10" s="901" t="s">
        <v>136</v>
      </c>
      <c r="C10" s="933">
        <v>119</v>
      </c>
      <c r="D10" s="934">
        <v>62</v>
      </c>
      <c r="E10" s="902">
        <v>0.5210084033613446</v>
      </c>
      <c r="F10" s="933">
        <v>2</v>
      </c>
      <c r="G10" s="934">
        <v>60</v>
      </c>
      <c r="H10" s="925">
        <v>9</v>
      </c>
      <c r="I10" s="926">
        <v>2</v>
      </c>
      <c r="J10" s="926">
        <v>1</v>
      </c>
      <c r="K10" s="927">
        <v>26</v>
      </c>
      <c r="L10" s="926">
        <v>3</v>
      </c>
      <c r="M10" s="926">
        <v>4</v>
      </c>
      <c r="N10" s="926">
        <v>12</v>
      </c>
      <c r="O10" s="926">
        <v>3</v>
      </c>
      <c r="P10" s="928"/>
      <c r="Q10" s="903"/>
      <c r="R10" s="899"/>
      <c r="S10" s="899"/>
    </row>
    <row r="11" spans="1:19" ht="25.5">
      <c r="A11" s="900" t="s">
        <v>23</v>
      </c>
      <c r="B11" s="901" t="s">
        <v>137</v>
      </c>
      <c r="C11" s="933">
        <v>190</v>
      </c>
      <c r="D11" s="934">
        <v>135</v>
      </c>
      <c r="E11" s="902">
        <v>0.7105263157894737</v>
      </c>
      <c r="F11" s="933">
        <v>2</v>
      </c>
      <c r="G11" s="934">
        <v>133</v>
      </c>
      <c r="H11" s="925">
        <v>26</v>
      </c>
      <c r="I11" s="926">
        <v>6</v>
      </c>
      <c r="J11" s="926">
        <v>40</v>
      </c>
      <c r="K11" s="927">
        <v>9</v>
      </c>
      <c r="L11" s="926">
        <v>12</v>
      </c>
      <c r="M11" s="926"/>
      <c r="N11" s="926"/>
      <c r="O11" s="926">
        <v>40</v>
      </c>
      <c r="P11" s="928"/>
      <c r="Q11" s="903"/>
      <c r="R11" s="899"/>
      <c r="S11" s="899"/>
    </row>
    <row r="12" spans="1:19" ht="15">
      <c r="A12" s="900" t="s">
        <v>23</v>
      </c>
      <c r="B12" s="901" t="s">
        <v>138</v>
      </c>
      <c r="C12" s="933">
        <v>182</v>
      </c>
      <c r="D12" s="934">
        <v>143</v>
      </c>
      <c r="E12" s="902">
        <v>0.7857142857142857</v>
      </c>
      <c r="F12" s="933">
        <v>7</v>
      </c>
      <c r="G12" s="934">
        <v>136</v>
      </c>
      <c r="H12" s="925">
        <v>33</v>
      </c>
      <c r="I12" s="926">
        <v>3</v>
      </c>
      <c r="J12" s="926">
        <v>21</v>
      </c>
      <c r="K12" s="927">
        <v>14</v>
      </c>
      <c r="L12" s="926">
        <v>44</v>
      </c>
      <c r="M12" s="926"/>
      <c r="N12" s="926"/>
      <c r="O12" s="926">
        <v>21</v>
      </c>
      <c r="P12" s="928"/>
      <c r="Q12" s="903"/>
      <c r="R12" s="899"/>
      <c r="S12" s="899"/>
    </row>
    <row r="13" spans="1:19" ht="25.5">
      <c r="A13" s="900" t="s">
        <v>23</v>
      </c>
      <c r="B13" s="901" t="s">
        <v>139</v>
      </c>
      <c r="C13" s="933">
        <v>239</v>
      </c>
      <c r="D13" s="934">
        <v>189</v>
      </c>
      <c r="E13" s="902">
        <v>0.7907949790794979</v>
      </c>
      <c r="F13" s="933">
        <v>1</v>
      </c>
      <c r="G13" s="934">
        <v>188</v>
      </c>
      <c r="H13" s="925">
        <v>48</v>
      </c>
      <c r="I13" s="926">
        <v>8</v>
      </c>
      <c r="J13" s="926">
        <v>42.5</v>
      </c>
      <c r="K13" s="927">
        <v>43</v>
      </c>
      <c r="L13" s="926">
        <v>4</v>
      </c>
      <c r="M13" s="926"/>
      <c r="N13" s="926"/>
      <c r="O13" s="926">
        <v>42.5</v>
      </c>
      <c r="P13" s="928"/>
      <c r="Q13" s="903"/>
      <c r="R13" s="899"/>
      <c r="S13" s="899"/>
    </row>
    <row r="14" spans="1:19" ht="25.5">
      <c r="A14" s="900" t="s">
        <v>23</v>
      </c>
      <c r="B14" s="901" t="s">
        <v>140</v>
      </c>
      <c r="C14" s="933">
        <v>219</v>
      </c>
      <c r="D14" s="934">
        <v>162</v>
      </c>
      <c r="E14" s="902">
        <v>0.7397260273972602</v>
      </c>
      <c r="F14" s="933">
        <v>0</v>
      </c>
      <c r="G14" s="934">
        <v>162</v>
      </c>
      <c r="H14" s="925">
        <v>40</v>
      </c>
      <c r="I14" s="926">
        <v>6</v>
      </c>
      <c r="J14" s="926">
        <v>36</v>
      </c>
      <c r="K14" s="927">
        <v>40</v>
      </c>
      <c r="L14" s="926">
        <v>4</v>
      </c>
      <c r="M14" s="926"/>
      <c r="N14" s="926"/>
      <c r="O14" s="926">
        <v>36</v>
      </c>
      <c r="P14" s="928"/>
      <c r="Q14" s="903"/>
      <c r="R14" s="899"/>
      <c r="S14" s="899"/>
    </row>
    <row r="15" spans="1:19" ht="25.5">
      <c r="A15" s="900" t="s">
        <v>23</v>
      </c>
      <c r="B15" s="901" t="s">
        <v>141</v>
      </c>
      <c r="C15" s="933">
        <v>130</v>
      </c>
      <c r="D15" s="934">
        <v>124</v>
      </c>
      <c r="E15" s="902">
        <v>0.9538461538461539</v>
      </c>
      <c r="F15" s="933">
        <v>5</v>
      </c>
      <c r="G15" s="934">
        <v>119</v>
      </c>
      <c r="H15" s="925">
        <v>23</v>
      </c>
      <c r="I15" s="926">
        <v>7</v>
      </c>
      <c r="J15" s="926">
        <v>15.5</v>
      </c>
      <c r="K15" s="927">
        <v>49</v>
      </c>
      <c r="L15" s="926">
        <v>9</v>
      </c>
      <c r="M15" s="926"/>
      <c r="N15" s="926"/>
      <c r="O15" s="926">
        <v>15.5</v>
      </c>
      <c r="P15" s="928"/>
      <c r="Q15" s="903"/>
      <c r="R15" s="899"/>
      <c r="S15" s="899"/>
    </row>
    <row r="16" spans="1:19" ht="25.5">
      <c r="A16" s="900" t="s">
        <v>23</v>
      </c>
      <c r="B16" s="901" t="s">
        <v>142</v>
      </c>
      <c r="C16" s="933">
        <v>221</v>
      </c>
      <c r="D16" s="934">
        <v>158</v>
      </c>
      <c r="E16" s="902">
        <v>0.7149321266968326</v>
      </c>
      <c r="F16" s="933">
        <v>4</v>
      </c>
      <c r="G16" s="934">
        <v>154</v>
      </c>
      <c r="H16" s="925">
        <v>27</v>
      </c>
      <c r="I16" s="926">
        <v>4</v>
      </c>
      <c r="J16" s="926">
        <v>16</v>
      </c>
      <c r="K16" s="927">
        <v>21</v>
      </c>
      <c r="L16" s="926">
        <v>70</v>
      </c>
      <c r="M16" s="926"/>
      <c r="N16" s="926"/>
      <c r="O16" s="926">
        <v>16</v>
      </c>
      <c r="P16" s="928"/>
      <c r="Q16" s="903"/>
      <c r="R16" s="899"/>
      <c r="S16" s="899"/>
    </row>
    <row r="17" spans="1:19" ht="25.5">
      <c r="A17" s="900" t="s">
        <v>23</v>
      </c>
      <c r="B17" s="901" t="s">
        <v>143</v>
      </c>
      <c r="C17" s="933">
        <v>220</v>
      </c>
      <c r="D17" s="934">
        <v>147</v>
      </c>
      <c r="E17" s="902">
        <v>0.6681818181818182</v>
      </c>
      <c r="F17" s="933">
        <v>5</v>
      </c>
      <c r="G17" s="934">
        <v>142</v>
      </c>
      <c r="H17" s="925">
        <v>22</v>
      </c>
      <c r="I17" s="926">
        <v>5</v>
      </c>
      <c r="J17" s="926">
        <v>18</v>
      </c>
      <c r="K17" s="927">
        <v>24</v>
      </c>
      <c r="L17" s="926">
        <v>55</v>
      </c>
      <c r="M17" s="926"/>
      <c r="N17" s="926"/>
      <c r="O17" s="926">
        <v>18</v>
      </c>
      <c r="P17" s="928"/>
      <c r="Q17" s="903"/>
      <c r="R17" s="899"/>
      <c r="S17" s="899"/>
    </row>
    <row r="18" spans="1:19" ht="25.5">
      <c r="A18" s="900" t="s">
        <v>23</v>
      </c>
      <c r="B18" s="901" t="s">
        <v>144</v>
      </c>
      <c r="C18" s="933">
        <v>231</v>
      </c>
      <c r="D18" s="934">
        <v>118</v>
      </c>
      <c r="E18" s="902">
        <v>0.5108225108225108</v>
      </c>
      <c r="F18" s="933">
        <v>5</v>
      </c>
      <c r="G18" s="934">
        <v>113</v>
      </c>
      <c r="H18" s="925">
        <v>12</v>
      </c>
      <c r="I18" s="926">
        <v>14</v>
      </c>
      <c r="J18" s="926">
        <v>29.5</v>
      </c>
      <c r="K18" s="927">
        <v>15</v>
      </c>
      <c r="L18" s="926">
        <v>13</v>
      </c>
      <c r="M18" s="926"/>
      <c r="N18" s="926"/>
      <c r="O18" s="926">
        <v>29.5</v>
      </c>
      <c r="P18" s="928"/>
      <c r="Q18" s="903"/>
      <c r="R18" s="899"/>
      <c r="S18" s="899"/>
    </row>
    <row r="19" spans="1:19" ht="25.5">
      <c r="A19" s="900" t="s">
        <v>23</v>
      </c>
      <c r="B19" s="901" t="s">
        <v>145</v>
      </c>
      <c r="C19" s="933">
        <v>287</v>
      </c>
      <c r="D19" s="934">
        <v>189</v>
      </c>
      <c r="E19" s="902">
        <v>0.6585365853658537</v>
      </c>
      <c r="F19" s="933">
        <v>3</v>
      </c>
      <c r="G19" s="934">
        <v>186</v>
      </c>
      <c r="H19" s="925">
        <v>58</v>
      </c>
      <c r="I19" s="926">
        <v>9</v>
      </c>
      <c r="J19" s="926">
        <v>23.5</v>
      </c>
      <c r="K19" s="927">
        <v>29</v>
      </c>
      <c r="L19" s="926">
        <v>43</v>
      </c>
      <c r="M19" s="926"/>
      <c r="N19" s="926"/>
      <c r="O19" s="926">
        <v>23.5</v>
      </c>
      <c r="P19" s="928"/>
      <c r="Q19" s="903"/>
      <c r="R19" s="899"/>
      <c r="S19" s="899"/>
    </row>
    <row r="20" spans="1:19" ht="25.5">
      <c r="A20" s="900" t="s">
        <v>23</v>
      </c>
      <c r="B20" s="901" t="s">
        <v>146</v>
      </c>
      <c r="C20" s="933">
        <v>369</v>
      </c>
      <c r="D20" s="934">
        <v>233</v>
      </c>
      <c r="E20" s="902">
        <v>0.6314363143631436</v>
      </c>
      <c r="F20" s="933">
        <v>8</v>
      </c>
      <c r="G20" s="934">
        <v>225</v>
      </c>
      <c r="H20" s="925">
        <v>31</v>
      </c>
      <c r="I20" s="926">
        <v>6</v>
      </c>
      <c r="J20" s="926">
        <v>29.5</v>
      </c>
      <c r="K20" s="927">
        <v>49</v>
      </c>
      <c r="L20" s="926">
        <v>80</v>
      </c>
      <c r="M20" s="926"/>
      <c r="N20" s="926"/>
      <c r="O20" s="926">
        <v>29.5</v>
      </c>
      <c r="P20" s="928"/>
      <c r="Q20" s="903"/>
      <c r="R20" s="899"/>
      <c r="S20" s="899"/>
    </row>
    <row r="21" spans="1:19" ht="15">
      <c r="A21" s="900" t="s">
        <v>23</v>
      </c>
      <c r="B21" s="901" t="s">
        <v>147</v>
      </c>
      <c r="C21" s="933">
        <v>169</v>
      </c>
      <c r="D21" s="934">
        <v>138</v>
      </c>
      <c r="E21" s="902">
        <v>0.8165680473372781</v>
      </c>
      <c r="F21" s="933">
        <v>1</v>
      </c>
      <c r="G21" s="934">
        <v>137</v>
      </c>
      <c r="H21" s="925">
        <v>19</v>
      </c>
      <c r="I21" s="926">
        <v>3</v>
      </c>
      <c r="J21" s="926">
        <v>10.5</v>
      </c>
      <c r="K21" s="927">
        <v>38</v>
      </c>
      <c r="L21" s="926">
        <v>56</v>
      </c>
      <c r="M21" s="926"/>
      <c r="N21" s="926"/>
      <c r="O21" s="926">
        <v>10.5</v>
      </c>
      <c r="P21" s="928"/>
      <c r="Q21" s="903"/>
      <c r="R21" s="899"/>
      <c r="S21" s="899"/>
    </row>
    <row r="22" spans="1:19" ht="25.5">
      <c r="A22" s="900" t="s">
        <v>55</v>
      </c>
      <c r="B22" s="901" t="s">
        <v>148</v>
      </c>
      <c r="C22" s="933">
        <v>33</v>
      </c>
      <c r="D22" s="934">
        <v>31</v>
      </c>
      <c r="E22" s="902">
        <v>0.9393939393939394</v>
      </c>
      <c r="F22" s="933">
        <v>0</v>
      </c>
      <c r="G22" s="934">
        <v>31</v>
      </c>
      <c r="H22" s="925">
        <v>3</v>
      </c>
      <c r="I22" s="926">
        <v>1</v>
      </c>
      <c r="J22" s="926"/>
      <c r="K22" s="927">
        <v>6</v>
      </c>
      <c r="L22" s="926">
        <v>5</v>
      </c>
      <c r="M22" s="926">
        <v>9</v>
      </c>
      <c r="N22" s="926"/>
      <c r="O22" s="926">
        <v>7</v>
      </c>
      <c r="P22" s="928"/>
      <c r="Q22" s="903"/>
      <c r="R22" s="899"/>
      <c r="S22" s="899"/>
    </row>
    <row r="23" spans="1:19" ht="15">
      <c r="A23" s="900" t="s">
        <v>55</v>
      </c>
      <c r="B23" s="901" t="s">
        <v>149</v>
      </c>
      <c r="C23" s="933">
        <v>390</v>
      </c>
      <c r="D23" s="934">
        <v>301</v>
      </c>
      <c r="E23" s="902">
        <v>0.7717948717948718</v>
      </c>
      <c r="F23" s="933">
        <v>4</v>
      </c>
      <c r="G23" s="934">
        <v>297</v>
      </c>
      <c r="H23" s="925">
        <v>101</v>
      </c>
      <c r="I23" s="926"/>
      <c r="J23" s="926"/>
      <c r="K23" s="927"/>
      <c r="L23" s="926">
        <v>124</v>
      </c>
      <c r="M23" s="926"/>
      <c r="N23" s="926"/>
      <c r="O23" s="926">
        <v>72</v>
      </c>
      <c r="P23" s="928"/>
      <c r="Q23" s="903"/>
      <c r="R23" s="899"/>
      <c r="S23" s="899"/>
    </row>
    <row r="24" spans="1:19" ht="15">
      <c r="A24" s="900" t="s">
        <v>55</v>
      </c>
      <c r="B24" s="901" t="s">
        <v>150</v>
      </c>
      <c r="C24" s="933">
        <v>571</v>
      </c>
      <c r="D24" s="934">
        <v>470</v>
      </c>
      <c r="E24" s="902">
        <v>0.8231173380035026</v>
      </c>
      <c r="F24" s="933">
        <v>17</v>
      </c>
      <c r="G24" s="934">
        <v>453</v>
      </c>
      <c r="H24" s="925">
        <v>63</v>
      </c>
      <c r="I24" s="926"/>
      <c r="J24" s="926"/>
      <c r="K24" s="927">
        <v>242</v>
      </c>
      <c r="L24" s="926">
        <v>148</v>
      </c>
      <c r="M24" s="926"/>
      <c r="N24" s="926"/>
      <c r="O24" s="926"/>
      <c r="P24" s="928"/>
      <c r="Q24" s="903"/>
      <c r="R24" s="899"/>
      <c r="S24" s="899"/>
    </row>
    <row r="25" spans="1:19" ht="15">
      <c r="A25" s="900" t="s">
        <v>55</v>
      </c>
      <c r="B25" s="901" t="s">
        <v>151</v>
      </c>
      <c r="C25" s="933">
        <v>253</v>
      </c>
      <c r="D25" s="934">
        <v>193</v>
      </c>
      <c r="E25" s="902">
        <v>0.7628458498023716</v>
      </c>
      <c r="F25" s="933">
        <v>16</v>
      </c>
      <c r="G25" s="934">
        <v>177</v>
      </c>
      <c r="H25" s="925">
        <v>17</v>
      </c>
      <c r="I25" s="926">
        <v>3</v>
      </c>
      <c r="J25" s="926"/>
      <c r="K25" s="927">
        <v>100</v>
      </c>
      <c r="L25" s="926">
        <v>32</v>
      </c>
      <c r="M25" s="926">
        <v>17</v>
      </c>
      <c r="N25" s="926">
        <v>2</v>
      </c>
      <c r="O25" s="926">
        <v>6</v>
      </c>
      <c r="P25" s="928"/>
      <c r="Q25" s="903"/>
      <c r="R25" s="899"/>
      <c r="S25" s="899"/>
    </row>
    <row r="26" spans="1:19" ht="25.5">
      <c r="A26" s="900" t="s">
        <v>55</v>
      </c>
      <c r="B26" s="901" t="s">
        <v>152</v>
      </c>
      <c r="C26" s="933">
        <v>656</v>
      </c>
      <c r="D26" s="934">
        <v>413</v>
      </c>
      <c r="E26" s="902">
        <v>0.6295731707317073</v>
      </c>
      <c r="F26" s="933">
        <v>7</v>
      </c>
      <c r="G26" s="934">
        <v>406</v>
      </c>
      <c r="H26" s="925">
        <v>62</v>
      </c>
      <c r="I26" s="926"/>
      <c r="J26" s="926"/>
      <c r="K26" s="927">
        <v>105</v>
      </c>
      <c r="L26" s="926">
        <v>176</v>
      </c>
      <c r="M26" s="926"/>
      <c r="N26" s="926"/>
      <c r="O26" s="926">
        <v>63</v>
      </c>
      <c r="P26" s="928"/>
      <c r="Q26" s="903"/>
      <c r="R26" s="899"/>
      <c r="S26" s="899"/>
    </row>
    <row r="27" spans="1:19" ht="15">
      <c r="A27" s="900" t="s">
        <v>55</v>
      </c>
      <c r="B27" s="901" t="s">
        <v>153</v>
      </c>
      <c r="C27" s="933">
        <v>271</v>
      </c>
      <c r="D27" s="934">
        <v>232</v>
      </c>
      <c r="E27" s="902">
        <v>0.8560885608856088</v>
      </c>
      <c r="F27" s="933">
        <v>8</v>
      </c>
      <c r="G27" s="934">
        <v>224</v>
      </c>
      <c r="H27" s="925">
        <v>22</v>
      </c>
      <c r="I27" s="926"/>
      <c r="J27" s="926"/>
      <c r="K27" s="927">
        <v>62</v>
      </c>
      <c r="L27" s="926">
        <v>38</v>
      </c>
      <c r="M27" s="926"/>
      <c r="N27" s="926">
        <v>102</v>
      </c>
      <c r="O27" s="926"/>
      <c r="P27" s="928"/>
      <c r="Q27" s="903"/>
      <c r="R27" s="899"/>
      <c r="S27" s="899"/>
    </row>
    <row r="28" spans="1:19" ht="15">
      <c r="A28" s="900" t="s">
        <v>55</v>
      </c>
      <c r="B28" s="901" t="s">
        <v>154</v>
      </c>
      <c r="C28" s="933"/>
      <c r="D28" s="934"/>
      <c r="E28" s="902"/>
      <c r="F28" s="933"/>
      <c r="G28" s="934">
        <v>119</v>
      </c>
      <c r="H28" s="925"/>
      <c r="I28" s="926"/>
      <c r="J28" s="926"/>
      <c r="K28" s="927"/>
      <c r="L28" s="926"/>
      <c r="M28" s="926"/>
      <c r="N28" s="926"/>
      <c r="O28" s="926">
        <v>119</v>
      </c>
      <c r="P28" s="928">
        <v>0</v>
      </c>
      <c r="Q28" s="903"/>
      <c r="R28" s="899"/>
      <c r="S28" s="899"/>
    </row>
    <row r="29" spans="1:19" ht="25.5">
      <c r="A29" s="900" t="s">
        <v>26</v>
      </c>
      <c r="B29" s="901" t="s">
        <v>155</v>
      </c>
      <c r="C29" s="933">
        <v>890</v>
      </c>
      <c r="D29" s="934"/>
      <c r="E29" s="902"/>
      <c r="F29" s="933"/>
      <c r="G29" s="934">
        <v>671</v>
      </c>
      <c r="H29" s="925">
        <v>170</v>
      </c>
      <c r="I29" s="926">
        <v>13</v>
      </c>
      <c r="J29" s="926"/>
      <c r="K29" s="927">
        <v>192</v>
      </c>
      <c r="L29" s="926">
        <v>149</v>
      </c>
      <c r="M29" s="926"/>
      <c r="N29" s="926">
        <v>95</v>
      </c>
      <c r="O29" s="926">
        <v>52</v>
      </c>
      <c r="P29" s="928"/>
      <c r="Q29" s="903"/>
      <c r="R29" s="899"/>
      <c r="S29" s="899"/>
    </row>
    <row r="30" spans="1:19" ht="15">
      <c r="A30" s="900" t="s">
        <v>26</v>
      </c>
      <c r="B30" s="901" t="s">
        <v>156</v>
      </c>
      <c r="C30" s="933">
        <v>348</v>
      </c>
      <c r="D30" s="934"/>
      <c r="E30" s="902"/>
      <c r="F30" s="933"/>
      <c r="G30" s="934">
        <v>245</v>
      </c>
      <c r="H30" s="925"/>
      <c r="I30" s="926">
        <v>54</v>
      </c>
      <c r="J30" s="926"/>
      <c r="K30" s="927">
        <v>91</v>
      </c>
      <c r="L30" s="926">
        <v>54</v>
      </c>
      <c r="M30" s="926"/>
      <c r="N30" s="926">
        <v>46</v>
      </c>
      <c r="O30" s="926"/>
      <c r="P30" s="928"/>
      <c r="Q30" s="903"/>
      <c r="R30" s="899"/>
      <c r="S30" s="899"/>
    </row>
    <row r="31" spans="1:19" ht="15">
      <c r="A31" s="900" t="s">
        <v>26</v>
      </c>
      <c r="B31" s="901" t="s">
        <v>157</v>
      </c>
      <c r="C31" s="933">
        <v>2994</v>
      </c>
      <c r="D31" s="934"/>
      <c r="E31" s="902"/>
      <c r="F31" s="933"/>
      <c r="G31" s="934">
        <v>2658</v>
      </c>
      <c r="H31" s="925">
        <v>118</v>
      </c>
      <c r="I31" s="926">
        <v>61.2</v>
      </c>
      <c r="J31" s="926"/>
      <c r="K31" s="927">
        <v>1173</v>
      </c>
      <c r="L31" s="926">
        <v>452</v>
      </c>
      <c r="M31" s="926"/>
      <c r="N31" s="926">
        <v>847</v>
      </c>
      <c r="O31" s="926">
        <v>6.8</v>
      </c>
      <c r="P31" s="928"/>
      <c r="Q31" s="903"/>
      <c r="R31" s="899"/>
      <c r="S31" s="899"/>
    </row>
    <row r="32" spans="1:19" ht="15">
      <c r="A32" s="900" t="s">
        <v>26</v>
      </c>
      <c r="B32" s="901" t="s">
        <v>158</v>
      </c>
      <c r="C32" s="933"/>
      <c r="D32" s="934"/>
      <c r="E32" s="902"/>
      <c r="F32" s="933"/>
      <c r="G32" s="934">
        <v>191</v>
      </c>
      <c r="H32" s="925"/>
      <c r="I32" s="926"/>
      <c r="J32" s="926"/>
      <c r="K32" s="927">
        <v>45</v>
      </c>
      <c r="L32" s="926">
        <v>30</v>
      </c>
      <c r="M32" s="926"/>
      <c r="N32" s="926">
        <v>116</v>
      </c>
      <c r="O32" s="926"/>
      <c r="P32" s="928">
        <v>0</v>
      </c>
      <c r="Q32" s="903"/>
      <c r="R32" s="899"/>
      <c r="S32" s="899"/>
    </row>
    <row r="33" spans="1:19" ht="15">
      <c r="A33" s="900" t="s">
        <v>26</v>
      </c>
      <c r="B33" s="901" t="s">
        <v>159</v>
      </c>
      <c r="C33" s="933"/>
      <c r="D33" s="934"/>
      <c r="E33" s="902"/>
      <c r="F33" s="933"/>
      <c r="G33" s="934">
        <v>333</v>
      </c>
      <c r="H33" s="925"/>
      <c r="I33" s="926"/>
      <c r="J33" s="926"/>
      <c r="K33" s="927">
        <v>103</v>
      </c>
      <c r="L33" s="926">
        <v>73</v>
      </c>
      <c r="M33" s="926"/>
      <c r="N33" s="926">
        <v>157</v>
      </c>
      <c r="O33" s="926"/>
      <c r="P33" s="928">
        <v>0</v>
      </c>
      <c r="Q33" s="903"/>
      <c r="R33" s="899"/>
      <c r="S33" s="899"/>
    </row>
    <row r="34" spans="1:19" ht="15">
      <c r="A34" s="900" t="s">
        <v>28</v>
      </c>
      <c r="B34" s="901" t="s">
        <v>29</v>
      </c>
      <c r="C34" s="933">
        <v>28126</v>
      </c>
      <c r="D34" s="934">
        <v>11517</v>
      </c>
      <c r="E34" s="902">
        <v>0.4094787740880324</v>
      </c>
      <c r="F34" s="933">
        <v>494</v>
      </c>
      <c r="G34" s="934">
        <v>11023</v>
      </c>
      <c r="H34" s="925">
        <v>659</v>
      </c>
      <c r="I34" s="926"/>
      <c r="J34" s="926"/>
      <c r="K34" s="927">
        <v>900</v>
      </c>
      <c r="L34" s="926">
        <v>1233</v>
      </c>
      <c r="M34" s="926">
        <v>5043</v>
      </c>
      <c r="N34" s="926">
        <v>670</v>
      </c>
      <c r="O34" s="926">
        <v>1809</v>
      </c>
      <c r="P34" s="928">
        <v>709</v>
      </c>
      <c r="Q34" s="903"/>
      <c r="R34" s="899"/>
      <c r="S34" s="899"/>
    </row>
    <row r="35" spans="1:19" ht="15">
      <c r="A35" s="900" t="s">
        <v>28</v>
      </c>
      <c r="B35" s="901" t="s">
        <v>30</v>
      </c>
      <c r="C35" s="933"/>
      <c r="D35" s="934"/>
      <c r="E35" s="902"/>
      <c r="F35" s="933"/>
      <c r="G35" s="934"/>
      <c r="H35" s="925"/>
      <c r="I35" s="926"/>
      <c r="J35" s="926"/>
      <c r="K35" s="927"/>
      <c r="L35" s="926"/>
      <c r="M35" s="926"/>
      <c r="N35" s="926"/>
      <c r="O35" s="926"/>
      <c r="P35" s="928"/>
      <c r="Q35" s="903"/>
      <c r="R35" s="899"/>
      <c r="S35" s="899"/>
    </row>
    <row r="36" spans="1:19" ht="25.5">
      <c r="A36" s="900" t="s">
        <v>28</v>
      </c>
      <c r="B36" s="901" t="s">
        <v>160</v>
      </c>
      <c r="C36" s="933"/>
      <c r="D36" s="934"/>
      <c r="E36" s="902"/>
      <c r="F36" s="933"/>
      <c r="G36" s="934">
        <v>95</v>
      </c>
      <c r="H36" s="925">
        <v>15</v>
      </c>
      <c r="I36" s="926"/>
      <c r="J36" s="926"/>
      <c r="K36" s="927">
        <v>45</v>
      </c>
      <c r="L36" s="926"/>
      <c r="M36" s="926"/>
      <c r="N36" s="926"/>
      <c r="O36" s="926">
        <v>35</v>
      </c>
      <c r="P36" s="928">
        <v>0</v>
      </c>
      <c r="Q36" s="903"/>
      <c r="R36" s="899"/>
      <c r="S36" s="899"/>
    </row>
    <row r="37" spans="1:19" ht="15">
      <c r="A37" s="900" t="s">
        <v>82</v>
      </c>
      <c r="B37" s="901" t="s">
        <v>161</v>
      </c>
      <c r="C37" s="933">
        <v>10036</v>
      </c>
      <c r="D37" s="934">
        <v>2955</v>
      </c>
      <c r="E37" s="902">
        <v>0.2944400159426066</v>
      </c>
      <c r="F37" s="933">
        <v>85</v>
      </c>
      <c r="G37" s="934">
        <v>2870</v>
      </c>
      <c r="H37" s="925">
        <v>254</v>
      </c>
      <c r="I37" s="926"/>
      <c r="J37" s="926"/>
      <c r="K37" s="927">
        <v>608</v>
      </c>
      <c r="L37" s="926">
        <v>279</v>
      </c>
      <c r="M37" s="926">
        <v>464</v>
      </c>
      <c r="N37" s="926"/>
      <c r="O37" s="926">
        <v>815</v>
      </c>
      <c r="P37" s="928">
        <v>450</v>
      </c>
      <c r="Q37" s="903"/>
      <c r="R37" s="899"/>
      <c r="S37" s="899"/>
    </row>
    <row r="38" spans="1:19" ht="15">
      <c r="A38" s="900" t="s">
        <v>82</v>
      </c>
      <c r="B38" s="901" t="s">
        <v>162</v>
      </c>
      <c r="C38" s="933"/>
      <c r="D38" s="934"/>
      <c r="E38" s="902"/>
      <c r="F38" s="933"/>
      <c r="G38" s="934">
        <v>418</v>
      </c>
      <c r="H38" s="925">
        <v>146</v>
      </c>
      <c r="I38" s="926"/>
      <c r="J38" s="926"/>
      <c r="K38" s="927">
        <v>72</v>
      </c>
      <c r="L38" s="926"/>
      <c r="M38" s="926">
        <v>117</v>
      </c>
      <c r="N38" s="926"/>
      <c r="O38" s="926">
        <v>83</v>
      </c>
      <c r="P38" s="928">
        <v>0</v>
      </c>
      <c r="Q38" s="903"/>
      <c r="R38" s="899"/>
      <c r="S38" s="899"/>
    </row>
    <row r="39" spans="1:19" ht="25.5">
      <c r="A39" s="900" t="s">
        <v>82</v>
      </c>
      <c r="B39" s="901" t="s">
        <v>163</v>
      </c>
      <c r="C39" s="933"/>
      <c r="D39" s="934"/>
      <c r="E39" s="902"/>
      <c r="F39" s="933"/>
      <c r="G39" s="934">
        <v>43</v>
      </c>
      <c r="H39" s="925">
        <v>7</v>
      </c>
      <c r="I39" s="926">
        <v>0.3299999999999983</v>
      </c>
      <c r="J39" s="926"/>
      <c r="K39" s="927">
        <v>8</v>
      </c>
      <c r="L39" s="926">
        <v>1</v>
      </c>
      <c r="M39" s="926">
        <v>8</v>
      </c>
      <c r="N39" s="926"/>
      <c r="O39" s="926">
        <v>18</v>
      </c>
      <c r="P39" s="928">
        <v>0.6699999999999875</v>
      </c>
      <c r="Q39" s="903"/>
      <c r="R39" s="899"/>
      <c r="S39" s="899"/>
    </row>
    <row r="40" spans="1:19" ht="15">
      <c r="A40" s="900" t="s">
        <v>82</v>
      </c>
      <c r="B40" s="901" t="s">
        <v>164</v>
      </c>
      <c r="C40" s="933"/>
      <c r="D40" s="934"/>
      <c r="E40" s="902"/>
      <c r="F40" s="933"/>
      <c r="G40" s="934">
        <v>167</v>
      </c>
      <c r="H40" s="925"/>
      <c r="I40" s="926"/>
      <c r="J40" s="926"/>
      <c r="K40" s="927"/>
      <c r="L40" s="926">
        <v>46</v>
      </c>
      <c r="M40" s="926">
        <v>86</v>
      </c>
      <c r="N40" s="926"/>
      <c r="O40" s="926">
        <v>35</v>
      </c>
      <c r="P40" s="928">
        <v>0</v>
      </c>
      <c r="Q40" s="903"/>
      <c r="R40" s="899"/>
      <c r="S40" s="899"/>
    </row>
    <row r="41" spans="1:19" ht="15">
      <c r="A41" s="900" t="s">
        <v>82</v>
      </c>
      <c r="B41" s="901" t="s">
        <v>165</v>
      </c>
      <c r="C41" s="933"/>
      <c r="D41" s="934"/>
      <c r="E41" s="902"/>
      <c r="F41" s="933"/>
      <c r="G41" s="934">
        <v>43</v>
      </c>
      <c r="H41" s="925"/>
      <c r="I41" s="926"/>
      <c r="J41" s="926"/>
      <c r="K41" s="927"/>
      <c r="L41" s="926"/>
      <c r="M41" s="926"/>
      <c r="N41" s="926"/>
      <c r="O41" s="926">
        <v>43</v>
      </c>
      <c r="P41" s="928">
        <v>0</v>
      </c>
      <c r="Q41" s="903"/>
      <c r="R41" s="899"/>
      <c r="S41" s="899"/>
    </row>
    <row r="42" spans="1:19" ht="25.5">
      <c r="A42" s="900" t="s">
        <v>82</v>
      </c>
      <c r="B42" s="901" t="s">
        <v>166</v>
      </c>
      <c r="C42" s="933"/>
      <c r="D42" s="934"/>
      <c r="E42" s="902"/>
      <c r="F42" s="933"/>
      <c r="G42" s="934">
        <v>992</v>
      </c>
      <c r="H42" s="925">
        <v>323</v>
      </c>
      <c r="I42" s="926"/>
      <c r="J42" s="926"/>
      <c r="K42" s="927">
        <v>213</v>
      </c>
      <c r="L42" s="926">
        <v>248</v>
      </c>
      <c r="M42" s="926">
        <v>208</v>
      </c>
      <c r="N42" s="926"/>
      <c r="O42" s="926"/>
      <c r="P42" s="928">
        <v>0</v>
      </c>
      <c r="Q42" s="903"/>
      <c r="R42" s="899"/>
      <c r="S42" s="899"/>
    </row>
    <row r="43" spans="1:19" ht="15">
      <c r="A43" s="900" t="s">
        <v>31</v>
      </c>
      <c r="B43" s="901" t="s">
        <v>167</v>
      </c>
      <c r="C43" s="933">
        <v>10321</v>
      </c>
      <c r="D43" s="934">
        <v>8524</v>
      </c>
      <c r="E43" s="902">
        <v>0.8258889642476505</v>
      </c>
      <c r="F43" s="933">
        <v>185</v>
      </c>
      <c r="G43" s="934">
        <v>8342</v>
      </c>
      <c r="H43" s="925"/>
      <c r="I43" s="926"/>
      <c r="J43" s="926">
        <v>3093</v>
      </c>
      <c r="K43" s="927">
        <v>65</v>
      </c>
      <c r="L43" s="926">
        <v>4074</v>
      </c>
      <c r="M43" s="926"/>
      <c r="N43" s="926"/>
      <c r="O43" s="926">
        <v>420</v>
      </c>
      <c r="P43" s="928">
        <v>690</v>
      </c>
      <c r="Q43" s="903"/>
      <c r="R43" s="899"/>
      <c r="S43" s="899"/>
    </row>
    <row r="44" spans="1:19" ht="25.5">
      <c r="A44" s="900" t="s">
        <v>31</v>
      </c>
      <c r="B44" s="901" t="s">
        <v>67</v>
      </c>
      <c r="C44" s="933"/>
      <c r="D44" s="934"/>
      <c r="E44" s="902"/>
      <c r="F44" s="933"/>
      <c r="G44" s="934">
        <v>4491</v>
      </c>
      <c r="H44" s="925"/>
      <c r="I44" s="926"/>
      <c r="J44" s="926">
        <v>1621</v>
      </c>
      <c r="K44" s="927">
        <v>44</v>
      </c>
      <c r="L44" s="926">
        <v>2218</v>
      </c>
      <c r="M44" s="926"/>
      <c r="N44" s="926"/>
      <c r="O44" s="926">
        <v>431</v>
      </c>
      <c r="P44" s="928">
        <v>177</v>
      </c>
      <c r="Q44" s="903"/>
      <c r="R44" s="899"/>
      <c r="S44" s="899"/>
    </row>
    <row r="45" spans="1:19" ht="26.25" thickBot="1">
      <c r="A45" s="917" t="s">
        <v>31</v>
      </c>
      <c r="B45" s="915" t="s">
        <v>68</v>
      </c>
      <c r="C45" s="943"/>
      <c r="D45" s="944"/>
      <c r="E45" s="916"/>
      <c r="F45" s="943"/>
      <c r="G45" s="944">
        <v>465</v>
      </c>
      <c r="H45" s="929">
        <v>65</v>
      </c>
      <c r="I45" s="930">
        <v>11</v>
      </c>
      <c r="J45" s="930">
        <v>57</v>
      </c>
      <c r="K45" s="931">
        <v>74</v>
      </c>
      <c r="L45" s="930">
        <v>230</v>
      </c>
      <c r="M45" s="930"/>
      <c r="N45" s="930"/>
      <c r="O45" s="930">
        <v>28</v>
      </c>
      <c r="P45" s="932">
        <v>0</v>
      </c>
      <c r="Q45" s="903"/>
      <c r="R45" s="899"/>
      <c r="S45" s="899"/>
    </row>
    <row r="46" spans="1:19" ht="15">
      <c r="A46" s="979"/>
      <c r="B46" s="980"/>
      <c r="C46" s="981"/>
      <c r="D46" s="982"/>
      <c r="E46" s="983"/>
      <c r="F46" s="981"/>
      <c r="G46" s="982"/>
      <c r="H46" s="982"/>
      <c r="I46" s="982"/>
      <c r="J46" s="982"/>
      <c r="K46" s="984"/>
      <c r="L46" s="982"/>
      <c r="M46" s="982"/>
      <c r="N46" s="982"/>
      <c r="O46" s="982"/>
      <c r="P46" s="982"/>
      <c r="Q46" s="903"/>
      <c r="R46" s="899"/>
      <c r="S46" s="899"/>
    </row>
    <row r="47" spans="1:19" ht="26.25">
      <c r="A47" s="4609" t="s">
        <v>130</v>
      </c>
      <c r="B47" s="4609"/>
      <c r="C47" s="4609"/>
      <c r="D47" s="4609"/>
      <c r="E47" s="4609"/>
      <c r="F47" s="4609"/>
      <c r="G47" s="4609"/>
      <c r="H47" s="4609"/>
      <c r="I47" s="4609"/>
      <c r="J47" s="4609"/>
      <c r="K47" s="4609"/>
      <c r="L47" s="4609"/>
      <c r="M47" s="4609"/>
      <c r="N47" s="4609"/>
      <c r="O47" s="4609"/>
      <c r="P47" s="4609"/>
      <c r="Q47" s="880"/>
      <c r="R47" s="880"/>
      <c r="S47" s="880"/>
    </row>
    <row r="48" spans="1:19" ht="27" thickBot="1">
      <c r="A48" s="884"/>
      <c r="B48" s="897"/>
      <c r="C48" s="883"/>
      <c r="D48" s="883"/>
      <c r="E48" s="883"/>
      <c r="F48" s="883"/>
      <c r="G48" s="883"/>
      <c r="H48" s="885"/>
      <c r="I48" s="885"/>
      <c r="J48" s="885"/>
      <c r="K48" s="886"/>
      <c r="L48" s="885"/>
      <c r="M48" s="885"/>
      <c r="N48" s="885"/>
      <c r="O48" s="885"/>
      <c r="P48" s="885"/>
      <c r="Q48" s="883"/>
      <c r="R48" s="880"/>
      <c r="S48" s="880"/>
    </row>
    <row r="49" spans="1:19" ht="46.5" thickBot="1" thickTop="1">
      <c r="A49" s="4621" t="s">
        <v>2</v>
      </c>
      <c r="B49" s="4610" t="s">
        <v>3</v>
      </c>
      <c r="C49" s="4615" t="s">
        <v>4</v>
      </c>
      <c r="D49" s="4615" t="s">
        <v>5</v>
      </c>
      <c r="E49" s="4617" t="s">
        <v>6</v>
      </c>
      <c r="F49" s="4615" t="s">
        <v>7</v>
      </c>
      <c r="G49" s="4619" t="s">
        <v>8</v>
      </c>
      <c r="H49" s="4601" t="s">
        <v>9</v>
      </c>
      <c r="I49" s="4602"/>
      <c r="J49" s="4602"/>
      <c r="K49" s="4602"/>
      <c r="L49" s="4602"/>
      <c r="M49" s="4602"/>
      <c r="N49" s="4602"/>
      <c r="O49" s="4602"/>
      <c r="P49" s="4603"/>
      <c r="Q49" s="883"/>
      <c r="R49" s="881"/>
      <c r="S49" s="882" t="s">
        <v>10</v>
      </c>
    </row>
    <row r="50" spans="1:19" ht="15.75" thickBot="1">
      <c r="A50" s="4626"/>
      <c r="B50" s="4611"/>
      <c r="C50" s="4627"/>
      <c r="D50" s="4627"/>
      <c r="E50" s="4628"/>
      <c r="F50" s="4627"/>
      <c r="G50" s="4629"/>
      <c r="H50" s="891" t="s">
        <v>11</v>
      </c>
      <c r="I50" s="892" t="s">
        <v>12</v>
      </c>
      <c r="J50" s="892" t="s">
        <v>13</v>
      </c>
      <c r="K50" s="893" t="s">
        <v>14</v>
      </c>
      <c r="L50" s="892" t="s">
        <v>15</v>
      </c>
      <c r="M50" s="892" t="s">
        <v>16</v>
      </c>
      <c r="N50" s="896" t="s">
        <v>17</v>
      </c>
      <c r="O50" s="892" t="s">
        <v>18</v>
      </c>
      <c r="P50" s="894" t="s">
        <v>19</v>
      </c>
      <c r="Q50" s="883"/>
      <c r="R50" s="879"/>
      <c r="S50" s="879"/>
    </row>
    <row r="51" spans="1:19" ht="15">
      <c r="A51" s="918" t="s">
        <v>34</v>
      </c>
      <c r="B51" s="919" t="s">
        <v>168</v>
      </c>
      <c r="C51" s="955">
        <v>744</v>
      </c>
      <c r="D51" s="956">
        <v>526</v>
      </c>
      <c r="E51" s="920">
        <v>0.706989247311828</v>
      </c>
      <c r="F51" s="955">
        <v>11</v>
      </c>
      <c r="G51" s="956">
        <v>515</v>
      </c>
      <c r="H51" s="957">
        <v>7</v>
      </c>
      <c r="I51" s="958">
        <v>1</v>
      </c>
      <c r="J51" s="958">
        <v>18</v>
      </c>
      <c r="K51" s="959">
        <v>180</v>
      </c>
      <c r="L51" s="958">
        <v>152</v>
      </c>
      <c r="M51" s="958"/>
      <c r="N51" s="958"/>
      <c r="O51" s="958">
        <v>142</v>
      </c>
      <c r="P51" s="960">
        <v>15</v>
      </c>
      <c r="Q51" s="903"/>
      <c r="R51" s="899"/>
      <c r="S51" s="899"/>
    </row>
    <row r="52" spans="1:19" ht="15">
      <c r="A52" s="900" t="s">
        <v>34</v>
      </c>
      <c r="B52" s="901" t="s">
        <v>169</v>
      </c>
      <c r="C52" s="933">
        <v>82</v>
      </c>
      <c r="D52" s="934">
        <v>59</v>
      </c>
      <c r="E52" s="902">
        <v>0.7195121951219512</v>
      </c>
      <c r="F52" s="933">
        <v>2</v>
      </c>
      <c r="G52" s="934">
        <v>57</v>
      </c>
      <c r="H52" s="925"/>
      <c r="I52" s="926"/>
      <c r="J52" s="926"/>
      <c r="K52" s="927">
        <v>14</v>
      </c>
      <c r="L52" s="926">
        <v>23</v>
      </c>
      <c r="M52" s="926"/>
      <c r="N52" s="926"/>
      <c r="O52" s="926">
        <v>19</v>
      </c>
      <c r="P52" s="928">
        <v>1</v>
      </c>
      <c r="Q52" s="903"/>
      <c r="R52" s="899"/>
      <c r="S52" s="899"/>
    </row>
    <row r="53" spans="1:19" ht="25.5">
      <c r="A53" s="900" t="s">
        <v>34</v>
      </c>
      <c r="B53" s="901" t="s">
        <v>170</v>
      </c>
      <c r="C53" s="933">
        <v>201</v>
      </c>
      <c r="D53" s="934">
        <v>143</v>
      </c>
      <c r="E53" s="902">
        <v>0.7114427860696517</v>
      </c>
      <c r="F53" s="933">
        <v>5</v>
      </c>
      <c r="G53" s="934">
        <v>138</v>
      </c>
      <c r="H53" s="925">
        <v>5</v>
      </c>
      <c r="I53" s="926"/>
      <c r="J53" s="926">
        <v>10</v>
      </c>
      <c r="K53" s="927">
        <v>24</v>
      </c>
      <c r="L53" s="926">
        <v>60</v>
      </c>
      <c r="M53" s="926">
        <v>17</v>
      </c>
      <c r="N53" s="926"/>
      <c r="O53" s="926">
        <v>20</v>
      </c>
      <c r="P53" s="928">
        <v>2</v>
      </c>
      <c r="Q53" s="903"/>
      <c r="R53" s="899"/>
      <c r="S53" s="899"/>
    </row>
    <row r="54" spans="1:19" ht="15">
      <c r="A54" s="900" t="s">
        <v>34</v>
      </c>
      <c r="B54" s="901" t="s">
        <v>171</v>
      </c>
      <c r="C54" s="933">
        <v>244</v>
      </c>
      <c r="D54" s="934">
        <v>192</v>
      </c>
      <c r="E54" s="902">
        <v>0.7868852459016393</v>
      </c>
      <c r="F54" s="933">
        <v>3</v>
      </c>
      <c r="G54" s="934">
        <v>189</v>
      </c>
      <c r="H54" s="925">
        <v>55</v>
      </c>
      <c r="I54" s="926">
        <v>1</v>
      </c>
      <c r="J54" s="926">
        <v>3</v>
      </c>
      <c r="K54" s="927">
        <v>13</v>
      </c>
      <c r="L54" s="926">
        <v>56</v>
      </c>
      <c r="M54" s="926">
        <v>2</v>
      </c>
      <c r="N54" s="926"/>
      <c r="O54" s="926">
        <v>55</v>
      </c>
      <c r="P54" s="928">
        <v>4</v>
      </c>
      <c r="Q54" s="903"/>
      <c r="R54" s="899"/>
      <c r="S54" s="899"/>
    </row>
    <row r="55" spans="1:19" ht="15">
      <c r="A55" s="900" t="s">
        <v>34</v>
      </c>
      <c r="B55" s="901" t="s">
        <v>172</v>
      </c>
      <c r="C55" s="933">
        <v>189</v>
      </c>
      <c r="D55" s="934">
        <v>142</v>
      </c>
      <c r="E55" s="902">
        <v>0.7513227513227513</v>
      </c>
      <c r="F55" s="933">
        <v>3</v>
      </c>
      <c r="G55" s="934">
        <v>139</v>
      </c>
      <c r="H55" s="925">
        <v>43</v>
      </c>
      <c r="I55" s="926"/>
      <c r="J55" s="926">
        <v>9</v>
      </c>
      <c r="K55" s="927">
        <v>38</v>
      </c>
      <c r="L55" s="926">
        <v>26</v>
      </c>
      <c r="M55" s="926">
        <v>1</v>
      </c>
      <c r="N55" s="926"/>
      <c r="O55" s="926">
        <v>20</v>
      </c>
      <c r="P55" s="928">
        <v>2</v>
      </c>
      <c r="Q55" s="903"/>
      <c r="R55" s="899"/>
      <c r="S55" s="899"/>
    </row>
    <row r="56" spans="1:19" ht="15">
      <c r="A56" s="900" t="s">
        <v>34</v>
      </c>
      <c r="B56" s="901" t="s">
        <v>173</v>
      </c>
      <c r="C56" s="933">
        <v>166</v>
      </c>
      <c r="D56" s="934">
        <v>104</v>
      </c>
      <c r="E56" s="902">
        <v>0.6265060240963856</v>
      </c>
      <c r="F56" s="933">
        <v>7</v>
      </c>
      <c r="G56" s="934">
        <v>97</v>
      </c>
      <c r="H56" s="925">
        <v>7</v>
      </c>
      <c r="I56" s="926"/>
      <c r="J56" s="926">
        <v>1</v>
      </c>
      <c r="K56" s="927">
        <v>30</v>
      </c>
      <c r="L56" s="926">
        <v>7</v>
      </c>
      <c r="M56" s="926">
        <v>44</v>
      </c>
      <c r="N56" s="926"/>
      <c r="O56" s="926">
        <v>6</v>
      </c>
      <c r="P56" s="928">
        <v>2</v>
      </c>
      <c r="Q56" s="903"/>
      <c r="R56" s="899"/>
      <c r="S56" s="899"/>
    </row>
    <row r="57" spans="1:19" ht="15">
      <c r="A57" s="900" t="s">
        <v>34</v>
      </c>
      <c r="B57" s="901" t="s">
        <v>174</v>
      </c>
      <c r="C57" s="933">
        <v>173</v>
      </c>
      <c r="D57" s="934">
        <v>156</v>
      </c>
      <c r="E57" s="902">
        <v>0.9017341040462428</v>
      </c>
      <c r="F57" s="933">
        <v>0</v>
      </c>
      <c r="G57" s="934">
        <v>156</v>
      </c>
      <c r="H57" s="925"/>
      <c r="I57" s="926"/>
      <c r="J57" s="926">
        <v>4</v>
      </c>
      <c r="K57" s="927">
        <v>46</v>
      </c>
      <c r="L57" s="926">
        <v>31</v>
      </c>
      <c r="M57" s="926">
        <v>3</v>
      </c>
      <c r="N57" s="926"/>
      <c r="O57" s="926">
        <v>71</v>
      </c>
      <c r="P57" s="928">
        <v>1</v>
      </c>
      <c r="Q57" s="903"/>
      <c r="R57" s="899"/>
      <c r="S57" s="899"/>
    </row>
    <row r="58" spans="1:19" ht="15">
      <c r="A58" s="900" t="s">
        <v>34</v>
      </c>
      <c r="B58" s="901" t="s">
        <v>175</v>
      </c>
      <c r="C58" s="933">
        <v>168</v>
      </c>
      <c r="D58" s="934">
        <v>141</v>
      </c>
      <c r="E58" s="902">
        <v>0.8392857142857143</v>
      </c>
      <c r="F58" s="933">
        <v>0</v>
      </c>
      <c r="G58" s="934">
        <v>141</v>
      </c>
      <c r="H58" s="925">
        <v>23</v>
      </c>
      <c r="I58" s="926"/>
      <c r="J58" s="926">
        <v>4</v>
      </c>
      <c r="K58" s="927">
        <v>14</v>
      </c>
      <c r="L58" s="926">
        <v>8</v>
      </c>
      <c r="M58" s="926"/>
      <c r="N58" s="926"/>
      <c r="O58" s="926">
        <v>90</v>
      </c>
      <c r="P58" s="928">
        <v>2</v>
      </c>
      <c r="Q58" s="903"/>
      <c r="R58" s="899"/>
      <c r="S58" s="899"/>
    </row>
    <row r="59" spans="1:19" ht="15">
      <c r="A59" s="900" t="s">
        <v>34</v>
      </c>
      <c r="B59" s="901" t="s">
        <v>94</v>
      </c>
      <c r="C59" s="933">
        <v>295</v>
      </c>
      <c r="D59" s="934">
        <v>170</v>
      </c>
      <c r="E59" s="902">
        <v>0.576271186440678</v>
      </c>
      <c r="F59" s="933">
        <v>10</v>
      </c>
      <c r="G59" s="934">
        <v>160</v>
      </c>
      <c r="H59" s="925">
        <v>0</v>
      </c>
      <c r="I59" s="926"/>
      <c r="J59" s="926"/>
      <c r="K59" s="927">
        <v>46</v>
      </c>
      <c r="L59" s="926"/>
      <c r="M59" s="926">
        <v>92</v>
      </c>
      <c r="N59" s="926"/>
      <c r="O59" s="926">
        <v>22</v>
      </c>
      <c r="P59" s="928"/>
      <c r="Q59" s="903"/>
      <c r="R59" s="899"/>
      <c r="S59" s="899"/>
    </row>
    <row r="60" spans="1:19" ht="25.5">
      <c r="A60" s="900" t="s">
        <v>34</v>
      </c>
      <c r="B60" s="901" t="s">
        <v>176</v>
      </c>
      <c r="C60" s="933">
        <v>52</v>
      </c>
      <c r="D60" s="934">
        <v>42</v>
      </c>
      <c r="E60" s="902">
        <v>0.8076923076923077</v>
      </c>
      <c r="F60" s="933">
        <v>0</v>
      </c>
      <c r="G60" s="934">
        <v>42</v>
      </c>
      <c r="H60" s="925">
        <v>0</v>
      </c>
      <c r="I60" s="926"/>
      <c r="J60" s="926"/>
      <c r="K60" s="927">
        <v>4</v>
      </c>
      <c r="L60" s="926"/>
      <c r="M60" s="926">
        <v>15</v>
      </c>
      <c r="N60" s="926"/>
      <c r="O60" s="926">
        <v>23</v>
      </c>
      <c r="P60" s="928"/>
      <c r="Q60" s="903"/>
      <c r="R60" s="899"/>
      <c r="S60" s="899"/>
    </row>
    <row r="61" spans="1:19" ht="15">
      <c r="A61" s="900" t="s">
        <v>34</v>
      </c>
      <c r="B61" s="901" t="s">
        <v>177</v>
      </c>
      <c r="C61" s="933">
        <v>1644</v>
      </c>
      <c r="D61" s="934">
        <v>866</v>
      </c>
      <c r="E61" s="902">
        <v>0.5267639902676399</v>
      </c>
      <c r="F61" s="933">
        <v>18</v>
      </c>
      <c r="G61" s="934">
        <v>848</v>
      </c>
      <c r="H61" s="925">
        <v>117</v>
      </c>
      <c r="I61" s="926"/>
      <c r="J61" s="926"/>
      <c r="K61" s="927">
        <v>235</v>
      </c>
      <c r="L61" s="926"/>
      <c r="M61" s="926"/>
      <c r="N61" s="926"/>
      <c r="O61" s="926">
        <v>183</v>
      </c>
      <c r="P61" s="928">
        <v>313</v>
      </c>
      <c r="Q61" s="903"/>
      <c r="R61" s="899"/>
      <c r="S61" s="899"/>
    </row>
    <row r="62" spans="1:19" ht="25.5">
      <c r="A62" s="900" t="s">
        <v>60</v>
      </c>
      <c r="B62" s="901" t="s">
        <v>178</v>
      </c>
      <c r="C62" s="933"/>
      <c r="D62" s="934"/>
      <c r="E62" s="902"/>
      <c r="F62" s="933"/>
      <c r="G62" s="934">
        <v>153</v>
      </c>
      <c r="H62" s="925"/>
      <c r="I62" s="926"/>
      <c r="J62" s="926"/>
      <c r="K62" s="927"/>
      <c r="L62" s="926"/>
      <c r="M62" s="926">
        <v>72</v>
      </c>
      <c r="N62" s="926"/>
      <c r="O62" s="926">
        <v>81</v>
      </c>
      <c r="P62" s="928">
        <v>0</v>
      </c>
      <c r="Q62" s="903"/>
      <c r="R62" s="899"/>
      <c r="S62" s="899"/>
    </row>
    <row r="63" spans="1:19" ht="15">
      <c r="A63" s="900" t="s">
        <v>179</v>
      </c>
      <c r="B63" s="901" t="s">
        <v>180</v>
      </c>
      <c r="C63" s="933">
        <v>306</v>
      </c>
      <c r="D63" s="934">
        <v>210</v>
      </c>
      <c r="E63" s="902">
        <v>0.6862745098039216</v>
      </c>
      <c r="F63" s="933">
        <v>2</v>
      </c>
      <c r="G63" s="934">
        <v>208</v>
      </c>
      <c r="H63" s="925">
        <v>3</v>
      </c>
      <c r="I63" s="926">
        <v>11</v>
      </c>
      <c r="J63" s="926"/>
      <c r="K63" s="927">
        <v>96</v>
      </c>
      <c r="L63" s="926">
        <v>30</v>
      </c>
      <c r="M63" s="926">
        <v>54</v>
      </c>
      <c r="N63" s="926">
        <v>2</v>
      </c>
      <c r="O63" s="926"/>
      <c r="P63" s="928">
        <v>12</v>
      </c>
      <c r="Q63" s="903"/>
      <c r="R63" s="899"/>
      <c r="S63" s="899"/>
    </row>
    <row r="64" spans="1:19" ht="25.5">
      <c r="A64" s="900" t="s">
        <v>181</v>
      </c>
      <c r="B64" s="901" t="s">
        <v>182</v>
      </c>
      <c r="C64" s="933">
        <v>573</v>
      </c>
      <c r="D64" s="934">
        <v>475</v>
      </c>
      <c r="E64" s="902">
        <v>0.8289703315881326</v>
      </c>
      <c r="F64" s="933">
        <v>91</v>
      </c>
      <c r="G64" s="934">
        <v>384</v>
      </c>
      <c r="H64" s="925">
        <v>119</v>
      </c>
      <c r="I64" s="926">
        <v>73</v>
      </c>
      <c r="J64" s="926"/>
      <c r="K64" s="927">
        <v>63</v>
      </c>
      <c r="L64" s="926"/>
      <c r="M64" s="926"/>
      <c r="N64" s="926"/>
      <c r="O64" s="926">
        <v>129</v>
      </c>
      <c r="P64" s="928"/>
      <c r="Q64" s="903"/>
      <c r="R64" s="899"/>
      <c r="S64" s="899"/>
    </row>
    <row r="65" spans="1:19" ht="25.5">
      <c r="A65" s="900" t="s">
        <v>37</v>
      </c>
      <c r="B65" s="901" t="s">
        <v>183</v>
      </c>
      <c r="C65" s="933">
        <v>255</v>
      </c>
      <c r="D65" s="934">
        <v>124</v>
      </c>
      <c r="E65" s="902"/>
      <c r="F65" s="933"/>
      <c r="G65" s="934"/>
      <c r="H65" s="925"/>
      <c r="I65" s="926"/>
      <c r="J65" s="926"/>
      <c r="K65" s="927"/>
      <c r="L65" s="926"/>
      <c r="M65" s="926"/>
      <c r="N65" s="926"/>
      <c r="O65" s="926"/>
      <c r="P65" s="928"/>
      <c r="Q65" s="903"/>
      <c r="R65" s="899"/>
      <c r="S65" s="899"/>
    </row>
    <row r="66" spans="1:19" ht="15">
      <c r="A66" s="900" t="s">
        <v>37</v>
      </c>
      <c r="B66" s="901" t="s">
        <v>95</v>
      </c>
      <c r="C66" s="933">
        <v>501</v>
      </c>
      <c r="D66" s="934">
        <v>322</v>
      </c>
      <c r="E66" s="902">
        <v>0.6427145708582834</v>
      </c>
      <c r="F66" s="933">
        <v>4</v>
      </c>
      <c r="G66" s="934">
        <v>318</v>
      </c>
      <c r="H66" s="925">
        <v>26</v>
      </c>
      <c r="I66" s="926">
        <v>6</v>
      </c>
      <c r="J66" s="926">
        <v>2</v>
      </c>
      <c r="K66" s="927">
        <v>155</v>
      </c>
      <c r="L66" s="926">
        <v>78</v>
      </c>
      <c r="M66" s="926">
        <v>2</v>
      </c>
      <c r="N66" s="926">
        <v>6</v>
      </c>
      <c r="O66" s="926">
        <v>43</v>
      </c>
      <c r="P66" s="928"/>
      <c r="Q66" s="903"/>
      <c r="R66" s="899"/>
      <c r="S66" s="899"/>
    </row>
    <row r="67" spans="1:19" ht="15">
      <c r="A67" s="900" t="s">
        <v>37</v>
      </c>
      <c r="B67" s="901" t="s">
        <v>39</v>
      </c>
      <c r="C67" s="933">
        <v>152</v>
      </c>
      <c r="D67" s="934">
        <v>88</v>
      </c>
      <c r="E67" s="902">
        <v>0.5789473684210527</v>
      </c>
      <c r="F67" s="933">
        <v>3</v>
      </c>
      <c r="G67" s="934">
        <v>85</v>
      </c>
      <c r="H67" s="925">
        <v>9</v>
      </c>
      <c r="I67" s="926">
        <v>1</v>
      </c>
      <c r="J67" s="926">
        <v>1</v>
      </c>
      <c r="K67" s="927">
        <v>30</v>
      </c>
      <c r="L67" s="926">
        <v>16</v>
      </c>
      <c r="M67" s="926">
        <v>2</v>
      </c>
      <c r="N67" s="926">
        <v>12</v>
      </c>
      <c r="O67" s="926">
        <v>11</v>
      </c>
      <c r="P67" s="928">
        <v>3</v>
      </c>
      <c r="Q67" s="903"/>
      <c r="R67" s="899"/>
      <c r="S67" s="899"/>
    </row>
    <row r="68" spans="1:19" ht="15">
      <c r="A68" s="900" t="s">
        <v>37</v>
      </c>
      <c r="B68" s="901" t="s">
        <v>40</v>
      </c>
      <c r="C68" s="933">
        <v>124</v>
      </c>
      <c r="D68" s="934">
        <v>99</v>
      </c>
      <c r="E68" s="902">
        <v>0.7983870967741935</v>
      </c>
      <c r="F68" s="933">
        <v>1</v>
      </c>
      <c r="G68" s="934">
        <v>98</v>
      </c>
      <c r="H68" s="925">
        <v>5</v>
      </c>
      <c r="I68" s="926">
        <v>3</v>
      </c>
      <c r="J68" s="926">
        <v>5</v>
      </c>
      <c r="K68" s="927">
        <v>13</v>
      </c>
      <c r="L68" s="926">
        <v>45</v>
      </c>
      <c r="M68" s="926">
        <v>2</v>
      </c>
      <c r="N68" s="926">
        <v>6</v>
      </c>
      <c r="O68" s="926">
        <v>19</v>
      </c>
      <c r="P68" s="928"/>
      <c r="Q68" s="903"/>
      <c r="R68" s="899"/>
      <c r="S68" s="899"/>
    </row>
    <row r="69" spans="1:19" ht="15.75" thickBot="1">
      <c r="A69" s="917" t="s">
        <v>37</v>
      </c>
      <c r="B69" s="915" t="s">
        <v>184</v>
      </c>
      <c r="C69" s="943"/>
      <c r="D69" s="944"/>
      <c r="E69" s="916"/>
      <c r="F69" s="943"/>
      <c r="G69" s="944">
        <v>568</v>
      </c>
      <c r="H69" s="929">
        <v>59</v>
      </c>
      <c r="I69" s="930">
        <v>12</v>
      </c>
      <c r="J69" s="930">
        <v>10</v>
      </c>
      <c r="K69" s="931">
        <v>145</v>
      </c>
      <c r="L69" s="930">
        <v>85</v>
      </c>
      <c r="M69" s="930">
        <v>52</v>
      </c>
      <c r="N69" s="930">
        <v>63</v>
      </c>
      <c r="O69" s="930">
        <v>132</v>
      </c>
      <c r="P69" s="932">
        <v>10</v>
      </c>
      <c r="Q69" s="903"/>
      <c r="R69" s="899"/>
      <c r="S69" s="899"/>
    </row>
    <row r="70" spans="1:19" ht="15">
      <c r="A70" s="904"/>
      <c r="B70" s="905"/>
      <c r="C70" s="935"/>
      <c r="D70" s="935"/>
      <c r="E70" s="908"/>
      <c r="F70" s="935"/>
      <c r="G70" s="935"/>
      <c r="H70" s="936"/>
      <c r="I70" s="936"/>
      <c r="J70" s="936"/>
      <c r="K70" s="937"/>
      <c r="L70" s="936"/>
      <c r="M70" s="936"/>
      <c r="N70" s="936"/>
      <c r="O70" s="936"/>
      <c r="P70" s="936"/>
      <c r="Q70" s="907"/>
      <c r="R70" s="898"/>
      <c r="S70" s="898"/>
    </row>
    <row r="71" spans="1:19" ht="15">
      <c r="A71" s="904"/>
      <c r="B71" s="905"/>
      <c r="C71" s="935"/>
      <c r="D71" s="935"/>
      <c r="E71" s="908"/>
      <c r="F71" s="935"/>
      <c r="G71" s="935"/>
      <c r="H71" s="936"/>
      <c r="I71" s="936"/>
      <c r="J71" s="936"/>
      <c r="K71" s="937"/>
      <c r="L71" s="936"/>
      <c r="M71" s="936"/>
      <c r="N71" s="936"/>
      <c r="O71" s="936"/>
      <c r="P71" s="936"/>
      <c r="Q71" s="907"/>
      <c r="R71" s="898"/>
      <c r="S71" s="898"/>
    </row>
    <row r="72" spans="1:19" ht="15.75" thickBot="1">
      <c r="A72" s="904"/>
      <c r="B72" s="905"/>
      <c r="C72" s="935"/>
      <c r="D72" s="935"/>
      <c r="E72" s="908"/>
      <c r="F72" s="935"/>
      <c r="G72" s="935"/>
      <c r="H72" s="936"/>
      <c r="I72" s="936"/>
      <c r="J72" s="936"/>
      <c r="K72" s="937"/>
      <c r="L72" s="936"/>
      <c r="M72" s="936"/>
      <c r="N72" s="936"/>
      <c r="O72" s="936"/>
      <c r="P72" s="936"/>
      <c r="Q72" s="907"/>
      <c r="R72" s="898"/>
      <c r="S72" s="898"/>
    </row>
    <row r="73" spans="1:19" ht="15">
      <c r="A73" s="964" t="s">
        <v>185</v>
      </c>
      <c r="B73" s="985" t="s">
        <v>186</v>
      </c>
      <c r="C73" s="945"/>
      <c r="D73" s="947"/>
      <c r="E73" s="965"/>
      <c r="F73" s="947"/>
      <c r="G73" s="946">
        <v>7648</v>
      </c>
      <c r="H73" s="945">
        <v>1433</v>
      </c>
      <c r="I73" s="947">
        <v>238</v>
      </c>
      <c r="J73" s="947">
        <v>203</v>
      </c>
      <c r="K73" s="948">
        <v>2832</v>
      </c>
      <c r="L73" s="947">
        <v>1076</v>
      </c>
      <c r="M73" s="947"/>
      <c r="N73" s="947">
        <v>1574</v>
      </c>
      <c r="O73" s="947">
        <v>203</v>
      </c>
      <c r="P73" s="946">
        <v>89</v>
      </c>
      <c r="Q73" s="910"/>
      <c r="R73" s="910"/>
      <c r="S73" s="910"/>
    </row>
    <row r="74" spans="1:19" ht="15.75" thickBot="1">
      <c r="A74" s="966" t="s">
        <v>187</v>
      </c>
      <c r="B74" s="986" t="s">
        <v>188</v>
      </c>
      <c r="C74" s="949"/>
      <c r="D74" s="951"/>
      <c r="E74" s="967"/>
      <c r="F74" s="951"/>
      <c r="G74" s="950">
        <v>3320</v>
      </c>
      <c r="H74" s="949">
        <v>687</v>
      </c>
      <c r="I74" s="951">
        <v>311</v>
      </c>
      <c r="J74" s="951">
        <v>209</v>
      </c>
      <c r="K74" s="952">
        <v>1120</v>
      </c>
      <c r="L74" s="951">
        <v>592</v>
      </c>
      <c r="M74" s="951"/>
      <c r="N74" s="951">
        <v>401</v>
      </c>
      <c r="O74" s="951"/>
      <c r="P74" s="950">
        <v>0</v>
      </c>
      <c r="Q74" s="910"/>
      <c r="R74" s="910"/>
      <c r="S74" s="910"/>
    </row>
    <row r="75" spans="1:19" ht="15.75" thickBot="1">
      <c r="A75" s="904"/>
      <c r="B75" s="905"/>
      <c r="C75" s="935"/>
      <c r="D75" s="935"/>
      <c r="E75" s="908"/>
      <c r="F75" s="935"/>
      <c r="G75" s="935"/>
      <c r="H75" s="936"/>
      <c r="I75" s="936"/>
      <c r="J75" s="936"/>
      <c r="K75" s="937"/>
      <c r="L75" s="936"/>
      <c r="M75" s="936"/>
      <c r="N75" s="936"/>
      <c r="O75" s="936"/>
      <c r="P75" s="936"/>
      <c r="Q75" s="907"/>
      <c r="R75" s="898"/>
      <c r="S75" s="898"/>
    </row>
    <row r="76" spans="1:19" ht="15.75" thickBot="1">
      <c r="A76" s="904" t="s">
        <v>41</v>
      </c>
      <c r="B76" s="909"/>
      <c r="C76" s="935"/>
      <c r="D76" s="935"/>
      <c r="E76" s="908"/>
      <c r="F76" s="935"/>
      <c r="G76" s="963" t="s">
        <v>42</v>
      </c>
      <c r="H76" s="972" t="s">
        <v>11</v>
      </c>
      <c r="I76" s="973" t="s">
        <v>12</v>
      </c>
      <c r="J76" s="973" t="s">
        <v>13</v>
      </c>
      <c r="K76" s="974" t="s">
        <v>14</v>
      </c>
      <c r="L76" s="973" t="s">
        <v>15</v>
      </c>
      <c r="M76" s="973" t="s">
        <v>16</v>
      </c>
      <c r="N76" s="975" t="s">
        <v>17</v>
      </c>
      <c r="O76" s="973" t="s">
        <v>18</v>
      </c>
      <c r="P76" s="976" t="s">
        <v>19</v>
      </c>
      <c r="Q76" s="906"/>
      <c r="R76" s="898"/>
      <c r="S76" s="898"/>
    </row>
    <row r="77" spans="1:19" ht="15.75" thickBot="1">
      <c r="A77" s="904"/>
      <c r="B77" s="905" t="s">
        <v>189</v>
      </c>
      <c r="C77" s="935"/>
      <c r="D77" s="935"/>
      <c r="E77" s="908"/>
      <c r="F77" s="935"/>
      <c r="G77" s="953">
        <v>41676</v>
      </c>
      <c r="H77" s="954">
        <v>2879</v>
      </c>
      <c r="I77" s="961">
        <v>326.53</v>
      </c>
      <c r="J77" s="961">
        <v>5176</v>
      </c>
      <c r="K77" s="977">
        <v>5825</v>
      </c>
      <c r="L77" s="961">
        <v>10800</v>
      </c>
      <c r="M77" s="961">
        <v>6418</v>
      </c>
      <c r="N77" s="961">
        <v>2310</v>
      </c>
      <c r="O77" s="961">
        <v>5539.8</v>
      </c>
      <c r="P77" s="962">
        <v>2401.67</v>
      </c>
      <c r="Q77" s="907"/>
      <c r="R77" s="898"/>
      <c r="S77" s="898"/>
    </row>
    <row r="78" spans="1:19" ht="15.75" thickBot="1">
      <c r="A78" s="904"/>
      <c r="B78" s="905"/>
      <c r="C78" s="935"/>
      <c r="D78" s="935"/>
      <c r="E78" s="908"/>
      <c r="F78" s="935"/>
      <c r="G78" s="935"/>
      <c r="H78" s="969">
        <v>0.06908052596218447</v>
      </c>
      <c r="I78" s="970">
        <v>0.007834964967847202</v>
      </c>
      <c r="J78" s="970">
        <v>0.12419618005566753</v>
      </c>
      <c r="K78" s="978">
        <v>0.1397686918130339</v>
      </c>
      <c r="L78" s="970">
        <v>0.2591419522027066</v>
      </c>
      <c r="M78" s="970">
        <v>0.1539975045589788</v>
      </c>
      <c r="N78" s="970">
        <v>0.05542758422113447</v>
      </c>
      <c r="O78" s="970">
        <v>0.13292542470486612</v>
      </c>
      <c r="P78" s="971">
        <v>0.05762717151358096</v>
      </c>
      <c r="Q78" s="907"/>
      <c r="R78" s="968"/>
      <c r="S78" s="898"/>
    </row>
    <row r="79" spans="1:19" ht="15.75" thickBot="1">
      <c r="A79" s="904"/>
      <c r="B79" s="905"/>
      <c r="C79" s="935"/>
      <c r="D79" s="935"/>
      <c r="E79" s="908"/>
      <c r="F79" s="938"/>
      <c r="G79" s="938"/>
      <c r="H79" s="939"/>
      <c r="I79" s="939"/>
      <c r="J79" s="939"/>
      <c r="K79" s="940"/>
      <c r="L79" s="939"/>
      <c r="M79" s="939"/>
      <c r="N79" s="939"/>
      <c r="O79" s="939"/>
      <c r="P79" s="939"/>
      <c r="Q79" s="879"/>
      <c r="R79" s="898"/>
      <c r="S79" s="898"/>
    </row>
    <row r="80" spans="1:19" ht="15.75" thickBot="1">
      <c r="A80" s="904"/>
      <c r="B80" s="905" t="s">
        <v>190</v>
      </c>
      <c r="C80" s="935"/>
      <c r="D80" s="935"/>
      <c r="E80" s="908"/>
      <c r="F80" s="938"/>
      <c r="G80" s="953">
        <v>52644</v>
      </c>
      <c r="H80" s="954">
        <v>4999</v>
      </c>
      <c r="I80" s="961">
        <v>875.53</v>
      </c>
      <c r="J80" s="961">
        <v>5588</v>
      </c>
      <c r="K80" s="977">
        <v>9777</v>
      </c>
      <c r="L80" s="961">
        <v>12468</v>
      </c>
      <c r="M80" s="961">
        <v>6418</v>
      </c>
      <c r="N80" s="961">
        <v>4285</v>
      </c>
      <c r="O80" s="961">
        <v>5742.8</v>
      </c>
      <c r="P80" s="962">
        <v>2490.67</v>
      </c>
      <c r="Q80" s="879"/>
      <c r="R80" s="911"/>
      <c r="S80" s="898"/>
    </row>
    <row r="81" spans="1:19" ht="15.75" thickBot="1">
      <c r="A81" s="904"/>
      <c r="B81" s="905"/>
      <c r="C81" s="935"/>
      <c r="D81" s="935"/>
      <c r="E81" s="908"/>
      <c r="F81" s="935"/>
      <c r="G81" s="935"/>
      <c r="H81" s="969">
        <v>0.09495858977281361</v>
      </c>
      <c r="I81" s="970">
        <v>0.016631145049768255</v>
      </c>
      <c r="J81" s="970">
        <v>0.10614694931996049</v>
      </c>
      <c r="K81" s="978">
        <v>0.18571917027581492</v>
      </c>
      <c r="L81" s="970">
        <v>0.2368361066788238</v>
      </c>
      <c r="M81" s="970">
        <v>0.12191322847807917</v>
      </c>
      <c r="N81" s="970">
        <v>0.08139579059341995</v>
      </c>
      <c r="O81" s="970">
        <v>0.10908745536053492</v>
      </c>
      <c r="P81" s="971">
        <v>0.0473115644707849</v>
      </c>
      <c r="Q81" s="907"/>
      <c r="R81" s="968"/>
      <c r="S81" s="898"/>
    </row>
  </sheetData>
  <mergeCells count="18">
    <mergeCell ref="A1:P1"/>
    <mergeCell ref="A3:A4"/>
    <mergeCell ref="B3:B4"/>
    <mergeCell ref="C3:C4"/>
    <mergeCell ref="D3:D4"/>
    <mergeCell ref="E3:E4"/>
    <mergeCell ref="F3:F4"/>
    <mergeCell ref="G3:G4"/>
    <mergeCell ref="H3:P3"/>
    <mergeCell ref="A47:P47"/>
    <mergeCell ref="A49:A50"/>
    <mergeCell ref="B49:B50"/>
    <mergeCell ref="C49:C50"/>
    <mergeCell ref="D49:D50"/>
    <mergeCell ref="E49:E50"/>
    <mergeCell ref="F49:F50"/>
    <mergeCell ref="G49:G50"/>
    <mergeCell ref="H49:P49"/>
  </mergeCells>
  <hyperlinks>
    <hyperlink ref="S49" location="'Les départements'!A1" display="Retour aux départements"/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 topLeftCell="A19">
      <selection activeCell="R47" sqref="N46:R47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191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988"/>
      <c r="R1" s="988"/>
      <c r="S1" s="988"/>
    </row>
    <row r="2" spans="1:19" ht="27" thickBot="1">
      <c r="A2" s="990"/>
      <c r="B2" s="1001"/>
      <c r="C2" s="989"/>
      <c r="D2" s="989"/>
      <c r="E2" s="989"/>
      <c r="F2" s="989"/>
      <c r="G2" s="989"/>
      <c r="H2" s="991"/>
      <c r="I2" s="991"/>
      <c r="J2" s="991"/>
      <c r="K2" s="992"/>
      <c r="L2" s="991"/>
      <c r="M2" s="991"/>
      <c r="N2" s="991"/>
      <c r="O2" s="991"/>
      <c r="P2" s="991"/>
      <c r="Q2" s="989"/>
      <c r="R2" s="4222"/>
      <c r="S2" s="4222"/>
    </row>
    <row r="3" spans="1:19" ht="46.5" customHeight="1" thickBot="1" thickTop="1">
      <c r="A3" s="4621" t="s">
        <v>2</v>
      </c>
      <c r="B3" s="4610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30" t="s">
        <v>9</v>
      </c>
      <c r="I3" s="4631"/>
      <c r="J3" s="4631"/>
      <c r="K3" s="4631"/>
      <c r="L3" s="4631"/>
      <c r="M3" s="4631"/>
      <c r="N3" s="4631"/>
      <c r="O3" s="4631"/>
      <c r="P3" s="4632"/>
      <c r="Q3" s="989"/>
      <c r="R3" s="4223"/>
      <c r="S3" s="4224" t="s">
        <v>10</v>
      </c>
    </row>
    <row r="4" spans="1:19" ht="16.5" thickBot="1" thickTop="1">
      <c r="A4" s="4626"/>
      <c r="B4" s="4611"/>
      <c r="C4" s="4627"/>
      <c r="D4" s="4627"/>
      <c r="E4" s="4628"/>
      <c r="F4" s="4627"/>
      <c r="G4" s="4629"/>
      <c r="H4" s="993" t="s">
        <v>11</v>
      </c>
      <c r="I4" s="994" t="s">
        <v>12</v>
      </c>
      <c r="J4" s="994" t="s">
        <v>13</v>
      </c>
      <c r="K4" s="995" t="s">
        <v>14</v>
      </c>
      <c r="L4" s="994" t="s">
        <v>15</v>
      </c>
      <c r="M4" s="994" t="s">
        <v>16</v>
      </c>
      <c r="N4" s="997" t="s">
        <v>17</v>
      </c>
      <c r="O4" s="994" t="s">
        <v>18</v>
      </c>
      <c r="P4" s="996" t="s">
        <v>19</v>
      </c>
      <c r="Q4" s="989"/>
      <c r="R4" s="987"/>
      <c r="S4" s="987"/>
    </row>
    <row r="5" spans="1:19" ht="25.5">
      <c r="A5" s="1020" t="s">
        <v>20</v>
      </c>
      <c r="B5" s="1021" t="s">
        <v>192</v>
      </c>
      <c r="C5" s="1043">
        <v>105</v>
      </c>
      <c r="D5" s="1037">
        <v>87</v>
      </c>
      <c r="E5" s="1022">
        <v>0.8285714285714286</v>
      </c>
      <c r="F5" s="1036">
        <v>7</v>
      </c>
      <c r="G5" s="1045">
        <v>80</v>
      </c>
      <c r="H5" s="1046">
        <v>7</v>
      </c>
      <c r="I5" s="1048">
        <v>2</v>
      </c>
      <c r="J5" s="1048">
        <v>1</v>
      </c>
      <c r="K5" s="1049">
        <v>13</v>
      </c>
      <c r="L5" s="1048">
        <v>16</v>
      </c>
      <c r="M5" s="1048">
        <v>13</v>
      </c>
      <c r="N5" s="1048">
        <v>2</v>
      </c>
      <c r="O5" s="1048">
        <v>18</v>
      </c>
      <c r="P5" s="1047">
        <v>8</v>
      </c>
      <c r="Q5" s="999"/>
      <c r="R5" s="999"/>
      <c r="S5" s="999"/>
    </row>
    <row r="6" spans="1:19" ht="15">
      <c r="A6" s="1008" t="s">
        <v>20</v>
      </c>
      <c r="B6" s="1009" t="s">
        <v>193</v>
      </c>
      <c r="C6" s="1044">
        <v>105</v>
      </c>
      <c r="D6" s="1029">
        <v>66</v>
      </c>
      <c r="E6" s="1010">
        <v>0.6285714285714286</v>
      </c>
      <c r="F6" s="1028">
        <v>11</v>
      </c>
      <c r="G6" s="1029">
        <v>55</v>
      </c>
      <c r="H6" s="1024"/>
      <c r="I6" s="1025"/>
      <c r="J6" s="1025"/>
      <c r="K6" s="1026"/>
      <c r="L6" s="1025"/>
      <c r="M6" s="1025">
        <v>55</v>
      </c>
      <c r="N6" s="1025"/>
      <c r="O6" s="1025"/>
      <c r="P6" s="1027"/>
      <c r="Q6" s="1011"/>
      <c r="R6" s="1007"/>
      <c r="S6" s="1007"/>
    </row>
    <row r="7" spans="1:19" ht="15">
      <c r="A7" s="1008" t="s">
        <v>20</v>
      </c>
      <c r="B7" s="1009" t="s">
        <v>194</v>
      </c>
      <c r="C7" s="1044">
        <v>82</v>
      </c>
      <c r="D7" s="1029">
        <v>50</v>
      </c>
      <c r="E7" s="1010">
        <v>0.6097560975609756</v>
      </c>
      <c r="F7" s="1028">
        <v>2</v>
      </c>
      <c r="G7" s="1029">
        <v>48</v>
      </c>
      <c r="H7" s="1024"/>
      <c r="I7" s="1025"/>
      <c r="J7" s="1025"/>
      <c r="K7" s="1026"/>
      <c r="L7" s="1025"/>
      <c r="M7" s="1025">
        <v>48</v>
      </c>
      <c r="N7" s="1025"/>
      <c r="O7" s="1025"/>
      <c r="P7" s="1027"/>
      <c r="Q7" s="1011"/>
      <c r="R7" s="1007"/>
      <c r="S7" s="1007"/>
    </row>
    <row r="8" spans="1:19" ht="25.5">
      <c r="A8" s="1008" t="s">
        <v>65</v>
      </c>
      <c r="B8" s="1009" t="s">
        <v>195</v>
      </c>
      <c r="C8" s="1044">
        <v>83</v>
      </c>
      <c r="D8" s="1029">
        <v>62</v>
      </c>
      <c r="E8" s="1010">
        <v>0.7469879518072289</v>
      </c>
      <c r="F8" s="1028">
        <v>2</v>
      </c>
      <c r="G8" s="1029">
        <v>57</v>
      </c>
      <c r="H8" s="1024">
        <v>7</v>
      </c>
      <c r="I8" s="1025"/>
      <c r="J8" s="1025">
        <v>1</v>
      </c>
      <c r="K8" s="1026">
        <v>5</v>
      </c>
      <c r="L8" s="1025">
        <v>1</v>
      </c>
      <c r="M8" s="1025">
        <v>2</v>
      </c>
      <c r="N8" s="1025">
        <v>39</v>
      </c>
      <c r="O8" s="1025">
        <v>2</v>
      </c>
      <c r="P8" s="1027"/>
      <c r="Q8" s="1011"/>
      <c r="R8" s="1007"/>
      <c r="S8" s="1007"/>
    </row>
    <row r="9" spans="1:19" ht="25.5">
      <c r="A9" s="1008" t="s">
        <v>55</v>
      </c>
      <c r="B9" s="1009" t="s">
        <v>196</v>
      </c>
      <c r="C9" s="1044">
        <v>276</v>
      </c>
      <c r="D9" s="1029">
        <v>223</v>
      </c>
      <c r="E9" s="1010">
        <v>0.8079710144927537</v>
      </c>
      <c r="F9" s="1028">
        <v>3</v>
      </c>
      <c r="G9" s="1029">
        <v>220</v>
      </c>
      <c r="H9" s="1024">
        <v>9</v>
      </c>
      <c r="I9" s="1025"/>
      <c r="J9" s="1025">
        <v>2</v>
      </c>
      <c r="K9" s="1026">
        <v>50</v>
      </c>
      <c r="L9" s="1025">
        <v>79</v>
      </c>
      <c r="M9" s="1025">
        <v>27.5</v>
      </c>
      <c r="N9" s="1025">
        <v>27.5</v>
      </c>
      <c r="O9" s="1025">
        <v>25</v>
      </c>
      <c r="P9" s="1027"/>
      <c r="Q9" s="1011"/>
      <c r="R9" s="1007"/>
      <c r="S9" s="1007"/>
    </row>
    <row r="10" spans="1:19" ht="15">
      <c r="A10" s="1008" t="s">
        <v>26</v>
      </c>
      <c r="B10" s="1009" t="s">
        <v>197</v>
      </c>
      <c r="C10" s="1044">
        <v>229</v>
      </c>
      <c r="D10" s="1029"/>
      <c r="E10" s="1010"/>
      <c r="F10" s="1028"/>
      <c r="G10" s="1029">
        <v>187</v>
      </c>
      <c r="H10" s="1024">
        <v>80</v>
      </c>
      <c r="I10" s="1025"/>
      <c r="J10" s="1025"/>
      <c r="K10" s="1026">
        <v>45.5</v>
      </c>
      <c r="L10" s="1025">
        <v>8</v>
      </c>
      <c r="M10" s="1025"/>
      <c r="N10" s="1025">
        <v>45.5</v>
      </c>
      <c r="O10" s="1025"/>
      <c r="P10" s="1027">
        <v>8</v>
      </c>
      <c r="Q10" s="1011"/>
      <c r="R10" s="1007"/>
      <c r="S10" s="1007"/>
    </row>
    <row r="11" spans="1:19" ht="25.5">
      <c r="A11" s="1008" t="s">
        <v>26</v>
      </c>
      <c r="B11" s="1009" t="s">
        <v>198</v>
      </c>
      <c r="C11" s="1044">
        <v>200</v>
      </c>
      <c r="D11" s="1029"/>
      <c r="E11" s="1010"/>
      <c r="F11" s="1028"/>
      <c r="G11" s="1029">
        <v>149</v>
      </c>
      <c r="H11" s="1024">
        <v>40</v>
      </c>
      <c r="I11" s="1025">
        <v>3</v>
      </c>
      <c r="J11" s="1025"/>
      <c r="K11" s="1026">
        <v>61</v>
      </c>
      <c r="L11" s="1025">
        <v>19</v>
      </c>
      <c r="M11" s="1025"/>
      <c r="N11" s="1025">
        <v>14</v>
      </c>
      <c r="O11" s="1025">
        <v>12</v>
      </c>
      <c r="P11" s="1027"/>
      <c r="Q11" s="1011"/>
      <c r="R11" s="1007"/>
      <c r="S11" s="1007"/>
    </row>
    <row r="12" spans="1:19" ht="15">
      <c r="A12" s="1008" t="s">
        <v>26</v>
      </c>
      <c r="B12" s="1009" t="s">
        <v>27</v>
      </c>
      <c r="C12" s="1044">
        <v>1124</v>
      </c>
      <c r="D12" s="1029"/>
      <c r="E12" s="1010"/>
      <c r="F12" s="1028"/>
      <c r="G12" s="1029">
        <v>937</v>
      </c>
      <c r="H12" s="1024">
        <v>99</v>
      </c>
      <c r="I12" s="1025"/>
      <c r="J12" s="1025"/>
      <c r="K12" s="1026">
        <v>153</v>
      </c>
      <c r="L12" s="1025">
        <v>380</v>
      </c>
      <c r="M12" s="1025"/>
      <c r="N12" s="1025">
        <v>305</v>
      </c>
      <c r="O12" s="1025"/>
      <c r="P12" s="1027"/>
      <c r="Q12" s="1011"/>
      <c r="R12" s="1007"/>
      <c r="S12" s="1007"/>
    </row>
    <row r="13" spans="1:19" ht="15">
      <c r="A13" s="1008" t="s">
        <v>28</v>
      </c>
      <c r="B13" s="1009" t="s">
        <v>29</v>
      </c>
      <c r="C13" s="1044">
        <v>10054</v>
      </c>
      <c r="D13" s="1029">
        <v>4259</v>
      </c>
      <c r="E13" s="1010">
        <v>0.4236124925402825</v>
      </c>
      <c r="F13" s="1028">
        <v>189</v>
      </c>
      <c r="G13" s="1029">
        <v>4070</v>
      </c>
      <c r="H13" s="1024">
        <v>480</v>
      </c>
      <c r="I13" s="1025"/>
      <c r="J13" s="1025"/>
      <c r="K13" s="1026">
        <v>248</v>
      </c>
      <c r="L13" s="1025">
        <v>189</v>
      </c>
      <c r="M13" s="1025">
        <v>1998</v>
      </c>
      <c r="N13" s="1025">
        <v>512</v>
      </c>
      <c r="O13" s="1025">
        <v>477</v>
      </c>
      <c r="P13" s="1027">
        <v>166</v>
      </c>
      <c r="Q13" s="1011"/>
      <c r="R13" s="1007"/>
      <c r="S13" s="1007"/>
    </row>
    <row r="14" spans="1:19" ht="15">
      <c r="A14" s="1008" t="s">
        <v>28</v>
      </c>
      <c r="B14" s="1009" t="s">
        <v>30</v>
      </c>
      <c r="C14" s="1044"/>
      <c r="D14" s="1029"/>
      <c r="E14" s="1010"/>
      <c r="F14" s="1028"/>
      <c r="G14" s="1029"/>
      <c r="H14" s="1024"/>
      <c r="I14" s="1025"/>
      <c r="J14" s="1025"/>
      <c r="K14" s="1026"/>
      <c r="L14" s="1025"/>
      <c r="M14" s="1025"/>
      <c r="N14" s="1025"/>
      <c r="O14" s="1025"/>
      <c r="P14" s="1027"/>
      <c r="Q14" s="1011"/>
      <c r="R14" s="1007"/>
      <c r="S14" s="1007"/>
    </row>
    <row r="15" spans="1:19" ht="15">
      <c r="A15" s="1008" t="s">
        <v>82</v>
      </c>
      <c r="B15" s="998" t="s">
        <v>199</v>
      </c>
      <c r="C15" s="1058"/>
      <c r="D15" s="1058"/>
      <c r="E15" s="1000"/>
      <c r="F15" s="1058"/>
      <c r="G15" s="1078">
        <v>23</v>
      </c>
      <c r="H15" s="1065">
        <v>4</v>
      </c>
      <c r="I15" s="1041"/>
      <c r="J15" s="1041"/>
      <c r="K15" s="1042">
        <v>2</v>
      </c>
      <c r="L15" s="1041">
        <v>2</v>
      </c>
      <c r="M15" s="1041">
        <v>4</v>
      </c>
      <c r="N15" s="1041"/>
      <c r="O15" s="1041">
        <v>11</v>
      </c>
      <c r="P15" s="1059"/>
      <c r="Q15" s="999"/>
      <c r="R15" s="999"/>
      <c r="S15" s="999"/>
    </row>
    <row r="16" spans="1:19" ht="15">
      <c r="A16" s="1008" t="s">
        <v>82</v>
      </c>
      <c r="B16" s="998" t="s">
        <v>200</v>
      </c>
      <c r="C16" s="1058"/>
      <c r="D16" s="1058"/>
      <c r="E16" s="1000"/>
      <c r="F16" s="1058"/>
      <c r="G16" s="1078">
        <v>249</v>
      </c>
      <c r="H16" s="1065"/>
      <c r="I16" s="1041"/>
      <c r="J16" s="1041"/>
      <c r="K16" s="1042">
        <v>117</v>
      </c>
      <c r="L16" s="1041">
        <v>56</v>
      </c>
      <c r="M16" s="1041">
        <v>76</v>
      </c>
      <c r="N16" s="1041"/>
      <c r="O16" s="1041"/>
      <c r="P16" s="1059">
        <v>0</v>
      </c>
      <c r="Q16" s="999"/>
      <c r="R16" s="999"/>
      <c r="S16" s="999"/>
    </row>
    <row r="17" spans="1:19" ht="15">
      <c r="A17" s="1008" t="s">
        <v>82</v>
      </c>
      <c r="B17" s="998" t="s">
        <v>201</v>
      </c>
      <c r="C17" s="1058"/>
      <c r="D17" s="1058"/>
      <c r="E17" s="1000"/>
      <c r="F17" s="1058"/>
      <c r="G17" s="1078">
        <v>48.99999999999818</v>
      </c>
      <c r="H17" s="1065"/>
      <c r="I17" s="1041"/>
      <c r="J17" s="1041"/>
      <c r="K17" s="1042">
        <v>16.399999999999636</v>
      </c>
      <c r="L17" s="1041"/>
      <c r="M17" s="1041">
        <v>16.299999999999272</v>
      </c>
      <c r="N17" s="1041"/>
      <c r="O17" s="1041">
        <v>16.299999999999272</v>
      </c>
      <c r="P17" s="1059">
        <v>0</v>
      </c>
      <c r="Q17" s="999"/>
      <c r="R17" s="999"/>
      <c r="S17" s="999"/>
    </row>
    <row r="18" spans="1:19" ht="15">
      <c r="A18" s="1008" t="s">
        <v>82</v>
      </c>
      <c r="B18" s="998" t="s">
        <v>202</v>
      </c>
      <c r="C18" s="1058"/>
      <c r="D18" s="1058"/>
      <c r="E18" s="1000"/>
      <c r="F18" s="1058"/>
      <c r="G18" s="1078">
        <v>915</v>
      </c>
      <c r="H18" s="1065">
        <v>224</v>
      </c>
      <c r="I18" s="1041"/>
      <c r="J18" s="1041"/>
      <c r="K18" s="1042">
        <v>114</v>
      </c>
      <c r="L18" s="1041"/>
      <c r="M18" s="1041">
        <v>293</v>
      </c>
      <c r="N18" s="1041">
        <v>114</v>
      </c>
      <c r="O18" s="1041">
        <v>170</v>
      </c>
      <c r="P18" s="1059">
        <v>0</v>
      </c>
      <c r="Q18" s="999"/>
      <c r="R18" s="999"/>
      <c r="S18" s="999"/>
    </row>
    <row r="19" spans="1:19" ht="15">
      <c r="A19" s="1008" t="s">
        <v>31</v>
      </c>
      <c r="B19" s="998" t="s">
        <v>203</v>
      </c>
      <c r="C19" s="1058"/>
      <c r="D19" s="1058"/>
      <c r="E19" s="1000"/>
      <c r="F19" s="1058"/>
      <c r="G19" s="1078">
        <v>618</v>
      </c>
      <c r="H19" s="1065"/>
      <c r="I19" s="1041"/>
      <c r="J19" s="1041">
        <v>365</v>
      </c>
      <c r="K19" s="1042">
        <v>4</v>
      </c>
      <c r="L19" s="1041">
        <v>133</v>
      </c>
      <c r="M19" s="1041"/>
      <c r="N19" s="1041"/>
      <c r="O19" s="1041">
        <v>95</v>
      </c>
      <c r="P19" s="1059">
        <v>21</v>
      </c>
      <c r="Q19" s="999"/>
      <c r="R19" s="999"/>
      <c r="S19" s="999"/>
    </row>
    <row r="20" spans="1:19" ht="15">
      <c r="A20" s="1008" t="s">
        <v>31</v>
      </c>
      <c r="B20" s="998" t="s">
        <v>33</v>
      </c>
      <c r="C20" s="1058"/>
      <c r="D20" s="1058"/>
      <c r="E20" s="1000"/>
      <c r="F20" s="1058"/>
      <c r="G20" s="1078">
        <v>225</v>
      </c>
      <c r="H20" s="1065">
        <v>63</v>
      </c>
      <c r="I20" s="1041">
        <v>8</v>
      </c>
      <c r="J20" s="1041">
        <v>22</v>
      </c>
      <c r="K20" s="1042">
        <v>20</v>
      </c>
      <c r="L20" s="1041">
        <v>98</v>
      </c>
      <c r="M20" s="1041"/>
      <c r="N20" s="1041"/>
      <c r="O20" s="1041">
        <v>14</v>
      </c>
      <c r="P20" s="1059">
        <v>0</v>
      </c>
      <c r="Q20" s="999"/>
      <c r="R20" s="999"/>
      <c r="S20" s="999"/>
    </row>
    <row r="21" spans="1:19" ht="15">
      <c r="A21" s="1008" t="s">
        <v>34</v>
      </c>
      <c r="B21" s="998" t="s">
        <v>94</v>
      </c>
      <c r="C21" s="1058">
        <v>123</v>
      </c>
      <c r="D21" s="1058">
        <v>76</v>
      </c>
      <c r="E21" s="1000">
        <v>0.6178861788617886</v>
      </c>
      <c r="F21" s="1058">
        <v>1</v>
      </c>
      <c r="G21" s="1078">
        <v>75</v>
      </c>
      <c r="H21" s="1065"/>
      <c r="I21" s="1041"/>
      <c r="J21" s="1041"/>
      <c r="K21" s="1042">
        <v>15</v>
      </c>
      <c r="L21" s="1041"/>
      <c r="M21" s="1041">
        <v>29</v>
      </c>
      <c r="N21" s="1041"/>
      <c r="O21" s="1041">
        <v>31</v>
      </c>
      <c r="P21" s="1059"/>
      <c r="Q21" s="999"/>
      <c r="R21" s="999"/>
      <c r="S21" s="999"/>
    </row>
    <row r="22" spans="1:19" ht="15">
      <c r="A22" s="1008" t="s">
        <v>34</v>
      </c>
      <c r="B22" s="998" t="s">
        <v>204</v>
      </c>
      <c r="C22" s="1058">
        <v>440</v>
      </c>
      <c r="D22" s="1058">
        <v>290</v>
      </c>
      <c r="E22" s="1000">
        <v>0.6591</v>
      </c>
      <c r="F22" s="1058">
        <v>11</v>
      </c>
      <c r="G22" s="1078">
        <v>279</v>
      </c>
      <c r="H22" s="1065"/>
      <c r="I22" s="1041"/>
      <c r="J22" s="1041"/>
      <c r="K22" s="1042">
        <v>49</v>
      </c>
      <c r="L22" s="1041"/>
      <c r="M22" s="1041"/>
      <c r="N22" s="1041"/>
      <c r="O22" s="1041">
        <v>70</v>
      </c>
      <c r="P22" s="1059">
        <v>160</v>
      </c>
      <c r="Q22" s="999"/>
      <c r="R22" s="999"/>
      <c r="S22" s="999"/>
    </row>
    <row r="23" spans="1:19" ht="15">
      <c r="A23" s="1008" t="s">
        <v>34</v>
      </c>
      <c r="B23" s="998" t="s">
        <v>205</v>
      </c>
      <c r="C23" s="1058">
        <v>199</v>
      </c>
      <c r="D23" s="1058">
        <v>160</v>
      </c>
      <c r="E23" s="1000">
        <v>0.8040201005025126</v>
      </c>
      <c r="F23" s="1058">
        <v>1</v>
      </c>
      <c r="G23" s="1078">
        <v>159</v>
      </c>
      <c r="H23" s="1065"/>
      <c r="I23" s="1041"/>
      <c r="J23" s="1041">
        <v>2</v>
      </c>
      <c r="K23" s="1042">
        <v>9</v>
      </c>
      <c r="L23" s="1041">
        <v>47</v>
      </c>
      <c r="M23" s="1041">
        <v>1</v>
      </c>
      <c r="N23" s="1041"/>
      <c r="O23" s="1041">
        <v>98</v>
      </c>
      <c r="P23" s="1059">
        <v>2</v>
      </c>
      <c r="Q23" s="999"/>
      <c r="R23" s="999"/>
      <c r="S23" s="999"/>
    </row>
    <row r="24" spans="1:19" ht="15">
      <c r="A24" s="1008" t="s">
        <v>34</v>
      </c>
      <c r="B24" s="998" t="s">
        <v>206</v>
      </c>
      <c r="C24" s="1058">
        <v>51</v>
      </c>
      <c r="D24" s="1058">
        <v>39</v>
      </c>
      <c r="E24" s="1000">
        <v>0.7647058823529411</v>
      </c>
      <c r="F24" s="1058">
        <v>0</v>
      </c>
      <c r="G24" s="1078">
        <v>39</v>
      </c>
      <c r="H24" s="1065">
        <v>5</v>
      </c>
      <c r="I24" s="1041"/>
      <c r="J24" s="1041"/>
      <c r="K24" s="1042">
        <v>24</v>
      </c>
      <c r="L24" s="1041">
        <v>1</v>
      </c>
      <c r="M24" s="1041">
        <v>8</v>
      </c>
      <c r="N24" s="1041"/>
      <c r="O24" s="1041">
        <v>1</v>
      </c>
      <c r="P24" s="1059"/>
      <c r="Q24" s="999"/>
      <c r="R24" s="999"/>
      <c r="S24" s="999"/>
    </row>
    <row r="25" spans="1:19" ht="15">
      <c r="A25" s="1008" t="s">
        <v>34</v>
      </c>
      <c r="B25" s="998" t="s">
        <v>207</v>
      </c>
      <c r="C25" s="1058">
        <v>124</v>
      </c>
      <c r="D25" s="1058">
        <v>93</v>
      </c>
      <c r="E25" s="1000">
        <v>0.75</v>
      </c>
      <c r="F25" s="1058">
        <v>2</v>
      </c>
      <c r="G25" s="1078">
        <v>91</v>
      </c>
      <c r="H25" s="1065"/>
      <c r="I25" s="1041"/>
      <c r="J25" s="1041"/>
      <c r="K25" s="1042">
        <v>3</v>
      </c>
      <c r="L25" s="1041">
        <v>32</v>
      </c>
      <c r="M25" s="1041">
        <v>1</v>
      </c>
      <c r="N25" s="1041"/>
      <c r="O25" s="1041">
        <v>54</v>
      </c>
      <c r="P25" s="1059">
        <v>1</v>
      </c>
      <c r="Q25" s="999"/>
      <c r="R25" s="999"/>
      <c r="S25" s="999"/>
    </row>
    <row r="26" spans="1:19" ht="15">
      <c r="A26" s="1008" t="s">
        <v>179</v>
      </c>
      <c r="B26" s="998" t="s">
        <v>208</v>
      </c>
      <c r="C26" s="1058">
        <v>29</v>
      </c>
      <c r="D26" s="1058">
        <v>29</v>
      </c>
      <c r="E26" s="1000">
        <v>0.7586206896551724</v>
      </c>
      <c r="F26" s="1058">
        <v>0</v>
      </c>
      <c r="G26" s="1078">
        <v>22</v>
      </c>
      <c r="H26" s="1065"/>
      <c r="I26" s="1041"/>
      <c r="J26" s="1041">
        <v>1</v>
      </c>
      <c r="K26" s="1042">
        <v>9</v>
      </c>
      <c r="L26" s="1041"/>
      <c r="M26" s="1041">
        <v>12</v>
      </c>
      <c r="N26" s="1041"/>
      <c r="O26" s="1041"/>
      <c r="P26" s="1059">
        <v>0</v>
      </c>
      <c r="Q26" s="999"/>
      <c r="R26" s="999"/>
      <c r="S26" s="999"/>
    </row>
    <row r="27" spans="1:19" ht="25.5">
      <c r="A27" s="1008" t="s">
        <v>181</v>
      </c>
      <c r="B27" s="998" t="s">
        <v>209</v>
      </c>
      <c r="C27" s="1058">
        <v>188</v>
      </c>
      <c r="D27" s="1058">
        <v>163</v>
      </c>
      <c r="E27" s="1000">
        <v>0.8670212765957447</v>
      </c>
      <c r="F27" s="1058">
        <v>5</v>
      </c>
      <c r="G27" s="1078">
        <v>158</v>
      </c>
      <c r="H27" s="1065">
        <v>48</v>
      </c>
      <c r="I27" s="1041"/>
      <c r="J27" s="1041"/>
      <c r="K27" s="1042">
        <v>18</v>
      </c>
      <c r="L27" s="1041"/>
      <c r="M27" s="1041"/>
      <c r="N27" s="1041"/>
      <c r="O27" s="1041">
        <v>92</v>
      </c>
      <c r="P27" s="1059"/>
      <c r="Q27" s="999"/>
      <c r="R27" s="999"/>
      <c r="S27" s="999"/>
    </row>
    <row r="28" spans="1:19" ht="15">
      <c r="A28" s="1008" t="s">
        <v>37</v>
      </c>
      <c r="B28" s="998" t="s">
        <v>95</v>
      </c>
      <c r="C28" s="1058">
        <v>300</v>
      </c>
      <c r="D28" s="1058">
        <v>189</v>
      </c>
      <c r="E28" s="1000">
        <v>0.63</v>
      </c>
      <c r="F28" s="1058">
        <v>6</v>
      </c>
      <c r="G28" s="1078">
        <v>183</v>
      </c>
      <c r="H28" s="1065">
        <v>14</v>
      </c>
      <c r="I28" s="1041">
        <v>3</v>
      </c>
      <c r="J28" s="1041">
        <v>3</v>
      </c>
      <c r="K28" s="1042">
        <v>60</v>
      </c>
      <c r="L28" s="1041">
        <v>58</v>
      </c>
      <c r="M28" s="1041">
        <v>7</v>
      </c>
      <c r="N28" s="1041">
        <v>15</v>
      </c>
      <c r="O28" s="1041">
        <v>23</v>
      </c>
      <c r="P28" s="1059"/>
      <c r="Q28" s="999"/>
      <c r="R28" s="999"/>
      <c r="S28" s="999"/>
    </row>
    <row r="29" spans="1:19" ht="25.5">
      <c r="A29" s="1008" t="s">
        <v>37</v>
      </c>
      <c r="B29" s="998" t="s">
        <v>183</v>
      </c>
      <c r="C29" s="1058">
        <v>91</v>
      </c>
      <c r="D29" s="1058">
        <v>65</v>
      </c>
      <c r="E29" s="1000"/>
      <c r="F29" s="1058">
        <v>2</v>
      </c>
      <c r="G29" s="1078">
        <v>63</v>
      </c>
      <c r="H29" s="1065">
        <v>6</v>
      </c>
      <c r="I29" s="1041">
        <v>3</v>
      </c>
      <c r="J29" s="1041"/>
      <c r="K29" s="1042">
        <v>6</v>
      </c>
      <c r="L29" s="1041">
        <v>1</v>
      </c>
      <c r="M29" s="1041">
        <v>20</v>
      </c>
      <c r="N29" s="1041"/>
      <c r="O29" s="1041">
        <v>27</v>
      </c>
      <c r="P29" s="1059"/>
      <c r="Q29" s="999"/>
      <c r="R29" s="999"/>
      <c r="S29" s="999"/>
    </row>
    <row r="30" spans="1:19" ht="15">
      <c r="A30" s="1008" t="s">
        <v>37</v>
      </c>
      <c r="B30" s="998" t="s">
        <v>40</v>
      </c>
      <c r="C30" s="1058">
        <v>47</v>
      </c>
      <c r="D30" s="1058">
        <v>46</v>
      </c>
      <c r="E30" s="1000">
        <v>0.9787234042553191</v>
      </c>
      <c r="F30" s="1058">
        <v>3</v>
      </c>
      <c r="G30" s="1078">
        <v>43</v>
      </c>
      <c r="H30" s="1065">
        <v>10</v>
      </c>
      <c r="I30" s="1041">
        <v>2</v>
      </c>
      <c r="J30" s="1041">
        <v>1</v>
      </c>
      <c r="K30" s="1042">
        <v>5</v>
      </c>
      <c r="L30" s="1041">
        <v>4</v>
      </c>
      <c r="M30" s="1041">
        <v>6</v>
      </c>
      <c r="N30" s="1041">
        <v>1</v>
      </c>
      <c r="O30" s="1041">
        <v>14</v>
      </c>
      <c r="P30" s="1059"/>
      <c r="Q30" s="999"/>
      <c r="R30" s="999"/>
      <c r="S30" s="999"/>
    </row>
    <row r="31" spans="1:19" ht="15">
      <c r="A31" s="1008" t="s">
        <v>37</v>
      </c>
      <c r="B31" s="998" t="s">
        <v>39</v>
      </c>
      <c r="C31" s="1058">
        <v>91</v>
      </c>
      <c r="D31" s="1058">
        <v>78</v>
      </c>
      <c r="E31" s="1000">
        <v>0.8571428571428571</v>
      </c>
      <c r="F31" s="1058">
        <v>2</v>
      </c>
      <c r="G31" s="1078">
        <v>76</v>
      </c>
      <c r="H31" s="1065">
        <v>14</v>
      </c>
      <c r="I31" s="1041"/>
      <c r="J31" s="1041">
        <v>1</v>
      </c>
      <c r="K31" s="1042">
        <v>21</v>
      </c>
      <c r="L31" s="1041">
        <v>18</v>
      </c>
      <c r="M31" s="1041">
        <v>6</v>
      </c>
      <c r="N31" s="1041">
        <v>3</v>
      </c>
      <c r="O31" s="1041">
        <v>7</v>
      </c>
      <c r="P31" s="1059">
        <v>6</v>
      </c>
      <c r="Q31" s="999"/>
      <c r="R31" s="999"/>
      <c r="S31" s="999"/>
    </row>
    <row r="32" spans="1:19" ht="15.75" thickBot="1">
      <c r="A32" s="1023" t="s">
        <v>37</v>
      </c>
      <c r="B32" s="1004" t="s">
        <v>210</v>
      </c>
      <c r="C32" s="1050"/>
      <c r="D32" s="1050"/>
      <c r="E32" s="1005"/>
      <c r="F32" s="1050"/>
      <c r="G32" s="1051">
        <v>242</v>
      </c>
      <c r="H32" s="1052">
        <v>67</v>
      </c>
      <c r="I32" s="1054">
        <v>3</v>
      </c>
      <c r="J32" s="1054">
        <v>1</v>
      </c>
      <c r="K32" s="1055">
        <v>41</v>
      </c>
      <c r="L32" s="1054">
        <v>21</v>
      </c>
      <c r="M32" s="1054">
        <v>19</v>
      </c>
      <c r="N32" s="1054">
        <v>70</v>
      </c>
      <c r="O32" s="1054">
        <v>20</v>
      </c>
      <c r="P32" s="1053">
        <v>0</v>
      </c>
      <c r="Q32" s="999"/>
      <c r="R32" s="999"/>
      <c r="S32" s="999"/>
    </row>
    <row r="33" spans="1:19" ht="15.75" thickBot="1">
      <c r="A33" s="1012"/>
      <c r="B33" s="1013"/>
      <c r="C33" s="1030"/>
      <c r="D33" s="1030"/>
      <c r="E33" s="1016"/>
      <c r="F33" s="1030"/>
      <c r="G33" s="1030"/>
      <c r="H33" s="1031"/>
      <c r="I33" s="1031"/>
      <c r="J33" s="1031"/>
      <c r="K33" s="1032"/>
      <c r="L33" s="1031"/>
      <c r="M33" s="1031"/>
      <c r="N33" s="1031"/>
      <c r="O33" s="1031"/>
      <c r="P33" s="1031"/>
      <c r="Q33" s="1015"/>
      <c r="R33" s="1006"/>
      <c r="S33" s="1006"/>
    </row>
    <row r="34" spans="1:19" ht="15.75" thickBot="1">
      <c r="A34" s="1019" t="s">
        <v>185</v>
      </c>
      <c r="B34" s="1002" t="s">
        <v>211</v>
      </c>
      <c r="C34" s="1062"/>
      <c r="D34" s="1062"/>
      <c r="E34" s="1003"/>
      <c r="F34" s="1062"/>
      <c r="G34" s="1063">
        <v>2095</v>
      </c>
      <c r="H34" s="1064">
        <v>305</v>
      </c>
      <c r="I34" s="1038">
        <v>175</v>
      </c>
      <c r="J34" s="1038">
        <v>24</v>
      </c>
      <c r="K34" s="1039">
        <v>458</v>
      </c>
      <c r="L34" s="1038">
        <v>489</v>
      </c>
      <c r="M34" s="1038"/>
      <c r="N34" s="1038">
        <v>587</v>
      </c>
      <c r="O34" s="1038">
        <v>24</v>
      </c>
      <c r="P34" s="1040">
        <v>33</v>
      </c>
      <c r="Q34" s="999"/>
      <c r="R34" s="999"/>
      <c r="S34" s="999"/>
    </row>
    <row r="35" spans="1:19" ht="15.75" thickBot="1">
      <c r="A35" s="1012"/>
      <c r="B35" s="1013"/>
      <c r="C35" s="1030"/>
      <c r="D35" s="1030"/>
      <c r="E35" s="1016"/>
      <c r="F35" s="1030"/>
      <c r="G35" s="1030"/>
      <c r="H35" s="1031"/>
      <c r="I35" s="1031"/>
      <c r="J35" s="1031"/>
      <c r="K35" s="1032"/>
      <c r="L35" s="1031"/>
      <c r="M35" s="1031"/>
      <c r="N35" s="1031"/>
      <c r="O35" s="1031"/>
      <c r="P35" s="1031"/>
      <c r="Q35" s="1015"/>
      <c r="R35" s="1006"/>
      <c r="S35" s="1006"/>
    </row>
    <row r="36" spans="1:19" ht="15.75" thickBot="1">
      <c r="A36" s="1012" t="s">
        <v>41</v>
      </c>
      <c r="B36" s="1017"/>
      <c r="C36" s="1030"/>
      <c r="D36" s="1030"/>
      <c r="E36" s="1016"/>
      <c r="F36" s="1030"/>
      <c r="G36" s="1066" t="s">
        <v>42</v>
      </c>
      <c r="H36" s="1071" t="s">
        <v>11</v>
      </c>
      <c r="I36" s="1072" t="s">
        <v>12</v>
      </c>
      <c r="J36" s="1072" t="s">
        <v>13</v>
      </c>
      <c r="K36" s="1073" t="s">
        <v>14</v>
      </c>
      <c r="L36" s="1072" t="s">
        <v>15</v>
      </c>
      <c r="M36" s="1072" t="s">
        <v>16</v>
      </c>
      <c r="N36" s="1074" t="s">
        <v>17</v>
      </c>
      <c r="O36" s="1072" t="s">
        <v>18</v>
      </c>
      <c r="P36" s="1075" t="s">
        <v>19</v>
      </c>
      <c r="Q36" s="1014"/>
      <c r="R36" s="1006"/>
      <c r="S36" s="1006"/>
    </row>
    <row r="37" spans="1:19" ht="15.75" thickBot="1">
      <c r="A37" s="1012"/>
      <c r="B37" s="1013" t="s">
        <v>212</v>
      </c>
      <c r="C37" s="1030"/>
      <c r="D37" s="1030"/>
      <c r="E37" s="1016"/>
      <c r="F37" s="1030"/>
      <c r="G37" s="1056">
        <v>9311.999999999998</v>
      </c>
      <c r="H37" s="1057">
        <v>1177</v>
      </c>
      <c r="I37" s="1060">
        <v>24</v>
      </c>
      <c r="J37" s="1060">
        <v>400</v>
      </c>
      <c r="K37" s="1076">
        <v>1108.8999999999996</v>
      </c>
      <c r="L37" s="1060">
        <v>1163</v>
      </c>
      <c r="M37" s="1060">
        <v>2641.7999999999993</v>
      </c>
      <c r="N37" s="1060">
        <v>1148</v>
      </c>
      <c r="O37" s="1060">
        <v>1277.2999999999993</v>
      </c>
      <c r="P37" s="1061">
        <v>372</v>
      </c>
      <c r="Q37" s="1015"/>
      <c r="R37" s="1006"/>
      <c r="S37" s="1006"/>
    </row>
    <row r="38" spans="1:19" ht="15.75" thickBot="1">
      <c r="A38" s="1012"/>
      <c r="B38" s="1013"/>
      <c r="C38" s="1030"/>
      <c r="D38" s="1030"/>
      <c r="E38" s="1016"/>
      <c r="F38" s="1030"/>
      <c r="G38" s="1030"/>
      <c r="H38" s="1068">
        <v>0.12639604810996566</v>
      </c>
      <c r="I38" s="1069">
        <v>0.0025773195876288664</v>
      </c>
      <c r="J38" s="1069">
        <v>0.04295532646048111</v>
      </c>
      <c r="K38" s="1077">
        <v>0.11908290378006871</v>
      </c>
      <c r="L38" s="1069">
        <v>0.12489261168384883</v>
      </c>
      <c r="M38" s="1069">
        <v>0.2836984536082474</v>
      </c>
      <c r="N38" s="1069">
        <v>0.12328178694158078</v>
      </c>
      <c r="O38" s="1069">
        <v>0.13716709621993123</v>
      </c>
      <c r="P38" s="1070">
        <v>0.03994845360824743</v>
      </c>
      <c r="Q38" s="1015"/>
      <c r="R38" s="1067"/>
      <c r="S38" s="1006"/>
    </row>
    <row r="39" spans="1:19" ht="15.75" thickBot="1">
      <c r="A39" s="1012"/>
      <c r="B39" s="1013"/>
      <c r="C39" s="1030"/>
      <c r="D39" s="1030"/>
      <c r="E39" s="1016"/>
      <c r="F39" s="1033"/>
      <c r="G39" s="1033"/>
      <c r="H39" s="1034"/>
      <c r="I39" s="1034"/>
      <c r="J39" s="1034"/>
      <c r="K39" s="1035"/>
      <c r="L39" s="1034"/>
      <c r="M39" s="1034"/>
      <c r="N39" s="1034"/>
      <c r="O39" s="1034"/>
      <c r="P39" s="1034"/>
      <c r="Q39" s="987"/>
      <c r="R39" s="1006"/>
      <c r="S39" s="1006"/>
    </row>
    <row r="40" spans="1:19" ht="15.75" thickBot="1">
      <c r="A40" s="1012"/>
      <c r="B40" s="1013" t="s">
        <v>213</v>
      </c>
      <c r="C40" s="1030"/>
      <c r="D40" s="1030"/>
      <c r="E40" s="1016"/>
      <c r="F40" s="1033"/>
      <c r="G40" s="1056">
        <v>11406.999999999998</v>
      </c>
      <c r="H40" s="1057">
        <v>1482</v>
      </c>
      <c r="I40" s="1060">
        <v>199</v>
      </c>
      <c r="J40" s="1060">
        <v>424</v>
      </c>
      <c r="K40" s="1076">
        <v>1566.8999999999996</v>
      </c>
      <c r="L40" s="1060">
        <v>1652</v>
      </c>
      <c r="M40" s="1060">
        <v>2641.7999999999993</v>
      </c>
      <c r="N40" s="1060">
        <v>1735</v>
      </c>
      <c r="O40" s="1060">
        <v>1301.2999999999993</v>
      </c>
      <c r="P40" s="1061">
        <v>405</v>
      </c>
      <c r="Q40" s="987"/>
      <c r="R40" s="1018"/>
      <c r="S40" s="1006"/>
    </row>
    <row r="41" spans="1:19" ht="15.75" thickBot="1">
      <c r="A41" s="1012"/>
      <c r="B41" s="1013"/>
      <c r="C41" s="1030"/>
      <c r="D41" s="1030"/>
      <c r="E41" s="1016"/>
      <c r="F41" s="1030"/>
      <c r="G41" s="1030"/>
      <c r="H41" s="1068">
        <v>0.12992022442359957</v>
      </c>
      <c r="I41" s="1069">
        <v>0.017445428245813976</v>
      </c>
      <c r="J41" s="1069">
        <v>0.03717015867449812</v>
      </c>
      <c r="K41" s="1077">
        <v>0.13736302270535636</v>
      </c>
      <c r="L41" s="1069">
        <v>0.14482335408082758</v>
      </c>
      <c r="M41" s="1069">
        <v>0.23159463487332338</v>
      </c>
      <c r="N41" s="1069">
        <v>0.15209958797229772</v>
      </c>
      <c r="O41" s="1069">
        <v>0.11407907425265183</v>
      </c>
      <c r="P41" s="1070">
        <v>0.03550451477163146</v>
      </c>
      <c r="Q41" s="1015"/>
      <c r="R41" s="1067"/>
      <c r="S41" s="1006"/>
    </row>
  </sheetData>
  <mergeCells count="9">
    <mergeCell ref="H3:P3"/>
    <mergeCell ref="A1:P1"/>
    <mergeCell ref="A3:A4"/>
    <mergeCell ref="B3:B4"/>
    <mergeCell ref="C3:C4"/>
    <mergeCell ref="D3:D4"/>
    <mergeCell ref="F3:F4"/>
    <mergeCell ref="G3:G4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S3" sqref="S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214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080"/>
      <c r="R1" s="1080"/>
      <c r="S1" s="1080"/>
    </row>
    <row r="2" spans="1:19" ht="27" thickBot="1">
      <c r="A2" s="1082"/>
      <c r="B2" s="1090"/>
      <c r="C2" s="1081"/>
      <c r="D2" s="1081"/>
      <c r="E2" s="1081"/>
      <c r="F2" s="1081"/>
      <c r="G2" s="1081"/>
      <c r="H2" s="1083"/>
      <c r="I2" s="1083"/>
      <c r="J2" s="1083"/>
      <c r="K2" s="1084"/>
      <c r="L2" s="1083"/>
      <c r="M2" s="1083"/>
      <c r="N2" s="1083"/>
      <c r="O2" s="1083"/>
      <c r="P2" s="1083"/>
      <c r="Q2" s="1081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081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1085" t="s">
        <v>11</v>
      </c>
      <c r="I4" s="1086" t="s">
        <v>12</v>
      </c>
      <c r="J4" s="1086" t="s">
        <v>13</v>
      </c>
      <c r="K4" s="1087" t="s">
        <v>14</v>
      </c>
      <c r="L4" s="1086" t="s">
        <v>15</v>
      </c>
      <c r="M4" s="1086" t="s">
        <v>16</v>
      </c>
      <c r="N4" s="1089" t="s">
        <v>17</v>
      </c>
      <c r="O4" s="1086" t="s">
        <v>18</v>
      </c>
      <c r="P4" s="1088" t="s">
        <v>19</v>
      </c>
      <c r="Q4" s="1081"/>
      <c r="R4" s="1079"/>
      <c r="S4" s="1079"/>
    </row>
    <row r="5" spans="1:19" ht="15">
      <c r="A5" s="1106" t="s">
        <v>20</v>
      </c>
      <c r="B5" s="1107" t="s">
        <v>215</v>
      </c>
      <c r="C5" s="1129">
        <v>136</v>
      </c>
      <c r="D5" s="1130">
        <v>38</v>
      </c>
      <c r="E5" s="1108">
        <v>0.27941176470588236</v>
      </c>
      <c r="F5" s="1129">
        <v>6</v>
      </c>
      <c r="G5" s="1130">
        <v>32</v>
      </c>
      <c r="H5" s="1112"/>
      <c r="I5" s="1113"/>
      <c r="J5" s="1113"/>
      <c r="K5" s="1114"/>
      <c r="L5" s="1113">
        <v>6</v>
      </c>
      <c r="M5" s="1113">
        <v>26</v>
      </c>
      <c r="N5" s="1113"/>
      <c r="O5" s="1113"/>
      <c r="P5" s="1115"/>
      <c r="Q5" s="1097"/>
      <c r="R5" s="1092"/>
      <c r="S5" s="1092"/>
    </row>
    <row r="6" spans="1:19" ht="15">
      <c r="A6" s="1093" t="s">
        <v>20</v>
      </c>
      <c r="B6" s="1094" t="s">
        <v>216</v>
      </c>
      <c r="C6" s="1124">
        <v>55</v>
      </c>
      <c r="D6" s="1125">
        <v>28</v>
      </c>
      <c r="E6" s="1096">
        <v>0.509090909090909</v>
      </c>
      <c r="F6" s="1124">
        <v>0</v>
      </c>
      <c r="G6" s="1125">
        <v>28</v>
      </c>
      <c r="H6" s="1116"/>
      <c r="I6" s="1117"/>
      <c r="J6" s="1117"/>
      <c r="K6" s="1118"/>
      <c r="L6" s="1117">
        <v>2</v>
      </c>
      <c r="M6" s="1117">
        <v>20</v>
      </c>
      <c r="N6" s="1117">
        <v>6</v>
      </c>
      <c r="O6" s="1117"/>
      <c r="P6" s="1119"/>
      <c r="Q6" s="1097"/>
      <c r="R6" s="1092"/>
      <c r="S6" s="1092"/>
    </row>
    <row r="7" spans="1:19" ht="15">
      <c r="A7" s="1093" t="s">
        <v>26</v>
      </c>
      <c r="B7" s="1094" t="s">
        <v>27</v>
      </c>
      <c r="C7" s="1124">
        <v>320</v>
      </c>
      <c r="D7" s="1125"/>
      <c r="E7" s="1096"/>
      <c r="F7" s="1124"/>
      <c r="G7" s="1125">
        <v>279</v>
      </c>
      <c r="H7" s="1116"/>
      <c r="I7" s="1117"/>
      <c r="J7" s="1117"/>
      <c r="K7" s="1118">
        <v>86</v>
      </c>
      <c r="L7" s="1117">
        <v>90</v>
      </c>
      <c r="M7" s="1117"/>
      <c r="N7" s="1117">
        <v>103</v>
      </c>
      <c r="O7" s="1117"/>
      <c r="P7" s="1119"/>
      <c r="Q7" s="1097"/>
      <c r="R7" s="1092"/>
      <c r="S7" s="1092"/>
    </row>
    <row r="8" spans="1:19" ht="15">
      <c r="A8" s="1093" t="s">
        <v>28</v>
      </c>
      <c r="B8" s="1094" t="s">
        <v>29</v>
      </c>
      <c r="C8" s="1124">
        <v>2057</v>
      </c>
      <c r="D8" s="1125">
        <v>981</v>
      </c>
      <c r="E8" s="1096">
        <v>0.47690811861934856</v>
      </c>
      <c r="F8" s="1124">
        <v>40</v>
      </c>
      <c r="G8" s="1125">
        <v>941</v>
      </c>
      <c r="H8" s="1116">
        <v>43</v>
      </c>
      <c r="I8" s="1117"/>
      <c r="J8" s="1117"/>
      <c r="K8" s="1118">
        <v>114</v>
      </c>
      <c r="L8" s="1117">
        <v>64</v>
      </c>
      <c r="M8" s="1117">
        <v>406</v>
      </c>
      <c r="N8" s="1117">
        <v>55</v>
      </c>
      <c r="O8" s="1117">
        <v>231</v>
      </c>
      <c r="P8" s="1119">
        <v>28</v>
      </c>
      <c r="Q8" s="1097"/>
      <c r="R8" s="1092"/>
      <c r="S8" s="1092"/>
    </row>
    <row r="9" spans="1:19" ht="15">
      <c r="A9" s="1093" t="s">
        <v>28</v>
      </c>
      <c r="B9" s="1094" t="s">
        <v>30</v>
      </c>
      <c r="C9" s="1124"/>
      <c r="D9" s="1125"/>
      <c r="E9" s="1096"/>
      <c r="F9" s="1124"/>
      <c r="G9" s="1125"/>
      <c r="H9" s="1116"/>
      <c r="I9" s="1117"/>
      <c r="J9" s="1117"/>
      <c r="K9" s="1118"/>
      <c r="L9" s="1117"/>
      <c r="M9" s="1117"/>
      <c r="N9" s="1117"/>
      <c r="O9" s="1117"/>
      <c r="P9" s="1119"/>
      <c r="Q9" s="1097"/>
      <c r="R9" s="1092"/>
      <c r="S9" s="1092"/>
    </row>
    <row r="10" spans="1:19" ht="15">
      <c r="A10" s="1093" t="s">
        <v>31</v>
      </c>
      <c r="B10" s="1094" t="s">
        <v>167</v>
      </c>
      <c r="C10" s="1124">
        <v>168</v>
      </c>
      <c r="D10" s="1125">
        <v>162</v>
      </c>
      <c r="E10" s="1096">
        <v>0.9642857142857143</v>
      </c>
      <c r="F10" s="1124">
        <v>7</v>
      </c>
      <c r="G10" s="1125">
        <v>155</v>
      </c>
      <c r="H10" s="1116"/>
      <c r="I10" s="1117">
        <v>1</v>
      </c>
      <c r="J10" s="1117">
        <v>29</v>
      </c>
      <c r="K10" s="1118"/>
      <c r="L10" s="1117">
        <v>112</v>
      </c>
      <c r="M10" s="1117"/>
      <c r="N10" s="1117"/>
      <c r="O10" s="1117">
        <v>9</v>
      </c>
      <c r="P10" s="1119">
        <v>4</v>
      </c>
      <c r="Q10" s="1097"/>
      <c r="R10" s="1092"/>
      <c r="S10" s="1092"/>
    </row>
    <row r="11" spans="1:19" ht="15">
      <c r="A11" s="1093" t="s">
        <v>31</v>
      </c>
      <c r="B11" s="1104" t="s">
        <v>203</v>
      </c>
      <c r="C11" s="1135"/>
      <c r="D11" s="1135"/>
      <c r="E11" s="1095"/>
      <c r="F11" s="1135"/>
      <c r="G11" s="1136">
        <v>85</v>
      </c>
      <c r="H11" s="1137"/>
      <c r="I11" s="1138"/>
      <c r="J11" s="1138">
        <v>14</v>
      </c>
      <c r="K11" s="1139"/>
      <c r="L11" s="1138">
        <v>65</v>
      </c>
      <c r="M11" s="1138"/>
      <c r="N11" s="1138"/>
      <c r="O11" s="1138">
        <v>6</v>
      </c>
      <c r="P11" s="1140">
        <v>0</v>
      </c>
      <c r="Q11" s="1105"/>
      <c r="R11" s="1105"/>
      <c r="S11" s="1105"/>
    </row>
    <row r="12" spans="1:19" ht="15">
      <c r="A12" s="1093" t="s">
        <v>31</v>
      </c>
      <c r="B12" s="1104" t="s">
        <v>33</v>
      </c>
      <c r="C12" s="1135"/>
      <c r="D12" s="1135"/>
      <c r="E12" s="1095"/>
      <c r="F12" s="1135"/>
      <c r="G12" s="1136">
        <v>113</v>
      </c>
      <c r="H12" s="1137">
        <v>7</v>
      </c>
      <c r="I12" s="1138">
        <v>3</v>
      </c>
      <c r="J12" s="1138"/>
      <c r="K12" s="1139">
        <v>24</v>
      </c>
      <c r="L12" s="1138">
        <v>56</v>
      </c>
      <c r="M12" s="1138"/>
      <c r="N12" s="1138"/>
      <c r="O12" s="1138">
        <v>23</v>
      </c>
      <c r="P12" s="1140">
        <v>0</v>
      </c>
      <c r="Q12" s="1105"/>
      <c r="R12" s="1105"/>
      <c r="S12" s="1105"/>
    </row>
    <row r="13" spans="1:19" ht="15">
      <c r="A13" s="1093" t="s">
        <v>34</v>
      </c>
      <c r="B13" s="1094" t="s">
        <v>217</v>
      </c>
      <c r="C13" s="1124">
        <v>41</v>
      </c>
      <c r="D13" s="1125">
        <v>32</v>
      </c>
      <c r="E13" s="1096">
        <v>0.7804878048780488</v>
      </c>
      <c r="F13" s="1124">
        <v>0</v>
      </c>
      <c r="G13" s="1125">
        <v>32</v>
      </c>
      <c r="H13" s="1116"/>
      <c r="I13" s="1117"/>
      <c r="J13" s="1117">
        <v>1</v>
      </c>
      <c r="K13" s="1118">
        <v>7</v>
      </c>
      <c r="L13" s="1117">
        <v>16</v>
      </c>
      <c r="M13" s="1117"/>
      <c r="N13" s="1117"/>
      <c r="O13" s="1117">
        <v>8</v>
      </c>
      <c r="P13" s="1119"/>
      <c r="Q13" s="1097"/>
      <c r="R13" s="1092"/>
      <c r="S13" s="1092"/>
    </row>
    <row r="14" spans="1:19" ht="15">
      <c r="A14" s="1093" t="s">
        <v>37</v>
      </c>
      <c r="B14" s="1094" t="s">
        <v>38</v>
      </c>
      <c r="C14" s="1124">
        <v>183</v>
      </c>
      <c r="D14" s="1125">
        <v>137</v>
      </c>
      <c r="E14" s="1096">
        <v>0.7486338797814208</v>
      </c>
      <c r="F14" s="1124">
        <v>4</v>
      </c>
      <c r="G14" s="1125">
        <v>133</v>
      </c>
      <c r="H14" s="1116">
        <v>34</v>
      </c>
      <c r="I14" s="1117">
        <v>1</v>
      </c>
      <c r="J14" s="1117">
        <v>1</v>
      </c>
      <c r="K14" s="1118">
        <v>53</v>
      </c>
      <c r="L14" s="1117">
        <v>11</v>
      </c>
      <c r="M14" s="1117"/>
      <c r="N14" s="1117">
        <v>3</v>
      </c>
      <c r="O14" s="1117">
        <v>30</v>
      </c>
      <c r="P14" s="1119"/>
      <c r="Q14" s="1097"/>
      <c r="R14" s="1092"/>
      <c r="S14" s="1092"/>
    </row>
    <row r="15" spans="1:19" ht="26.25" thickBot="1">
      <c r="A15" s="1111" t="s">
        <v>37</v>
      </c>
      <c r="B15" s="1109" t="s">
        <v>62</v>
      </c>
      <c r="C15" s="1131">
        <v>81</v>
      </c>
      <c r="D15" s="1132">
        <v>61</v>
      </c>
      <c r="E15" s="1110">
        <v>0.7530864197530864</v>
      </c>
      <c r="F15" s="1131">
        <v>3</v>
      </c>
      <c r="G15" s="1132">
        <v>58</v>
      </c>
      <c r="H15" s="1120">
        <v>3</v>
      </c>
      <c r="I15" s="1121"/>
      <c r="J15" s="1121"/>
      <c r="K15" s="1122">
        <v>11</v>
      </c>
      <c r="L15" s="1121">
        <v>21</v>
      </c>
      <c r="M15" s="1121">
        <v>1</v>
      </c>
      <c r="N15" s="1121">
        <v>4</v>
      </c>
      <c r="O15" s="1121">
        <v>11</v>
      </c>
      <c r="P15" s="1123">
        <v>7</v>
      </c>
      <c r="Q15" s="1097"/>
      <c r="R15" s="1092"/>
      <c r="S15" s="1092"/>
    </row>
    <row r="16" spans="1:19" ht="15">
      <c r="A16" s="1098"/>
      <c r="B16" s="1099"/>
      <c r="C16" s="1126"/>
      <c r="D16" s="1126"/>
      <c r="E16" s="1102"/>
      <c r="F16" s="1126"/>
      <c r="G16" s="1126"/>
      <c r="H16" s="1127"/>
      <c r="I16" s="1127"/>
      <c r="J16" s="1127"/>
      <c r="K16" s="1128"/>
      <c r="L16" s="1127"/>
      <c r="M16" s="1127"/>
      <c r="N16" s="1127"/>
      <c r="O16" s="1127"/>
      <c r="P16" s="1127"/>
      <c r="Q16" s="1101"/>
      <c r="R16" s="1092"/>
      <c r="S16" s="1092"/>
    </row>
    <row r="17" spans="1:19" ht="15">
      <c r="A17" s="1098"/>
      <c r="B17" s="1099"/>
      <c r="C17" s="1126"/>
      <c r="D17" s="1126"/>
      <c r="E17" s="1102"/>
      <c r="F17" s="1126"/>
      <c r="G17" s="1126"/>
      <c r="H17" s="1127"/>
      <c r="I17" s="1127"/>
      <c r="J17" s="1127"/>
      <c r="K17" s="1128"/>
      <c r="L17" s="1127"/>
      <c r="M17" s="1127"/>
      <c r="N17" s="1127"/>
      <c r="O17" s="1127"/>
      <c r="P17" s="1127"/>
      <c r="Q17" s="1101"/>
      <c r="R17" s="1092"/>
      <c r="S17" s="1092"/>
    </row>
    <row r="18" spans="1:19" ht="15.75" thickBot="1">
      <c r="A18" s="1098"/>
      <c r="B18" s="1103"/>
      <c r="C18" s="1126"/>
      <c r="D18" s="1126"/>
      <c r="E18" s="1102"/>
      <c r="F18" s="1126"/>
      <c r="G18" s="1126"/>
      <c r="H18" s="1127"/>
      <c r="I18" s="1127"/>
      <c r="J18" s="1127"/>
      <c r="K18" s="1128"/>
      <c r="L18" s="1127"/>
      <c r="M18" s="1127"/>
      <c r="N18" s="1127"/>
      <c r="O18" s="1127"/>
      <c r="P18" s="1127"/>
      <c r="Q18" s="1101"/>
      <c r="R18" s="1091"/>
      <c r="S18" s="1092"/>
    </row>
    <row r="19" spans="1:19" ht="15.75" thickBot="1">
      <c r="A19" s="1098" t="s">
        <v>41</v>
      </c>
      <c r="B19" s="1103"/>
      <c r="C19" s="1126"/>
      <c r="D19" s="1126"/>
      <c r="E19" s="1102"/>
      <c r="F19" s="1126"/>
      <c r="G19" s="1143" t="s">
        <v>42</v>
      </c>
      <c r="H19" s="1148" t="s">
        <v>11</v>
      </c>
      <c r="I19" s="1149" t="s">
        <v>12</v>
      </c>
      <c r="J19" s="1149" t="s">
        <v>13</v>
      </c>
      <c r="K19" s="1150" t="s">
        <v>14</v>
      </c>
      <c r="L19" s="1149" t="s">
        <v>15</v>
      </c>
      <c r="M19" s="1149" t="s">
        <v>16</v>
      </c>
      <c r="N19" s="1151" t="s">
        <v>17</v>
      </c>
      <c r="O19" s="1149" t="s">
        <v>18</v>
      </c>
      <c r="P19" s="1152" t="s">
        <v>19</v>
      </c>
      <c r="Q19" s="1100"/>
      <c r="R19" s="1091"/>
      <c r="S19" s="1091"/>
    </row>
    <row r="20" spans="1:19" ht="15.75" thickBot="1">
      <c r="A20" s="1098"/>
      <c r="B20" s="1099"/>
      <c r="C20" s="1126"/>
      <c r="D20" s="1126"/>
      <c r="E20" s="1102"/>
      <c r="F20" s="1126"/>
      <c r="G20" s="1133">
        <v>1856</v>
      </c>
      <c r="H20" s="1134">
        <v>87</v>
      </c>
      <c r="I20" s="1141">
        <v>5</v>
      </c>
      <c r="J20" s="1141">
        <v>45</v>
      </c>
      <c r="K20" s="1153">
        <v>295</v>
      </c>
      <c r="L20" s="1141">
        <v>443</v>
      </c>
      <c r="M20" s="1141">
        <v>453</v>
      </c>
      <c r="N20" s="1141">
        <v>171</v>
      </c>
      <c r="O20" s="1141">
        <v>318</v>
      </c>
      <c r="P20" s="1142">
        <v>39</v>
      </c>
      <c r="Q20" s="1101"/>
      <c r="R20" s="1091"/>
      <c r="S20" s="1091"/>
    </row>
    <row r="21" spans="1:19" ht="15.75" thickBot="1">
      <c r="A21" s="1098"/>
      <c r="B21" s="1099"/>
      <c r="C21" s="1126"/>
      <c r="D21" s="1126"/>
      <c r="E21" s="1102"/>
      <c r="F21" s="1126"/>
      <c r="G21" s="1126"/>
      <c r="H21" s="1145">
        <v>0.046875</v>
      </c>
      <c r="I21" s="1146">
        <v>0.0026939655172413795</v>
      </c>
      <c r="J21" s="1146">
        <v>0.024245689655172414</v>
      </c>
      <c r="K21" s="1154">
        <v>0.15894396551724138</v>
      </c>
      <c r="L21" s="1146">
        <v>0.23868534482758622</v>
      </c>
      <c r="M21" s="1146">
        <v>0.24407327586206898</v>
      </c>
      <c r="N21" s="1146">
        <v>0.09213362068965517</v>
      </c>
      <c r="O21" s="1146">
        <v>0.1713362068965517</v>
      </c>
      <c r="P21" s="1147">
        <v>0.02101293103448276</v>
      </c>
      <c r="Q21" s="1101"/>
      <c r="R21" s="1144"/>
      <c r="S21" s="1091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  <row r="23" spans="18:19" ht="15">
      <c r="R23" s="35"/>
      <c r="S23" s="35"/>
    </row>
    <row r="24" spans="18:19" ht="15">
      <c r="R24" s="28"/>
      <c r="S24" s="28"/>
    </row>
    <row r="25" spans="18:19" ht="15">
      <c r="R25" s="28"/>
      <c r="S25" s="28"/>
    </row>
    <row r="26" spans="18:19" ht="15">
      <c r="R26" s="102"/>
      <c r="S26" s="102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218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156"/>
      <c r="R1" s="1156"/>
      <c r="S1" s="1156"/>
    </row>
    <row r="2" spans="1:19" ht="27" thickBot="1">
      <c r="A2" s="1158"/>
      <c r="B2" s="1169"/>
      <c r="C2" s="1157"/>
      <c r="D2" s="1157"/>
      <c r="E2" s="1157"/>
      <c r="F2" s="1159"/>
      <c r="G2" s="1157"/>
      <c r="H2" s="1160"/>
      <c r="I2" s="1160"/>
      <c r="J2" s="1160"/>
      <c r="K2" s="1161"/>
      <c r="L2" s="1160"/>
      <c r="M2" s="1160"/>
      <c r="N2" s="1160"/>
      <c r="O2" s="1160"/>
      <c r="P2" s="1160"/>
      <c r="Q2" s="1157"/>
      <c r="R2" s="4222"/>
      <c r="S2" s="4222"/>
    </row>
    <row r="3" spans="1:19" ht="46.5" customHeight="1" thickBot="1" thickTop="1">
      <c r="A3" s="4610" t="s">
        <v>2</v>
      </c>
      <c r="B3" s="4610" t="s">
        <v>3</v>
      </c>
      <c r="C3" s="4621" t="s">
        <v>4</v>
      </c>
      <c r="D3" s="4610" t="s">
        <v>5</v>
      </c>
      <c r="E3" s="4635" t="s">
        <v>6</v>
      </c>
      <c r="F3" s="4610" t="s">
        <v>7</v>
      </c>
      <c r="G3" s="4606" t="s">
        <v>8</v>
      </c>
      <c r="H3" s="4602" t="s">
        <v>9</v>
      </c>
      <c r="I3" s="4602"/>
      <c r="J3" s="4602"/>
      <c r="K3" s="4602"/>
      <c r="L3" s="4602"/>
      <c r="M3" s="4602"/>
      <c r="N3" s="4602"/>
      <c r="O3" s="4602"/>
      <c r="P3" s="4603"/>
      <c r="Q3" s="1157"/>
      <c r="R3" s="4223"/>
      <c r="S3" s="4224" t="s">
        <v>10</v>
      </c>
    </row>
    <row r="4" spans="1:19" ht="15.75" thickBot="1">
      <c r="A4" s="4611"/>
      <c r="B4" s="4611"/>
      <c r="C4" s="4634"/>
      <c r="D4" s="4633"/>
      <c r="E4" s="4636"/>
      <c r="F4" s="4633"/>
      <c r="G4" s="4607"/>
      <c r="H4" s="1233" t="s">
        <v>11</v>
      </c>
      <c r="I4" s="1162" t="s">
        <v>12</v>
      </c>
      <c r="J4" s="1162" t="s">
        <v>13</v>
      </c>
      <c r="K4" s="1163" t="s">
        <v>14</v>
      </c>
      <c r="L4" s="1162" t="s">
        <v>15</v>
      </c>
      <c r="M4" s="1162" t="s">
        <v>16</v>
      </c>
      <c r="N4" s="1165" t="s">
        <v>17</v>
      </c>
      <c r="O4" s="1162" t="s">
        <v>18</v>
      </c>
      <c r="P4" s="1164" t="s">
        <v>19</v>
      </c>
      <c r="Q4" s="1157"/>
      <c r="R4" s="1155"/>
      <c r="S4" s="1155"/>
    </row>
    <row r="5" spans="1:19" ht="15">
      <c r="A5" s="1182" t="s">
        <v>20</v>
      </c>
      <c r="B5" s="1183" t="s">
        <v>219</v>
      </c>
      <c r="C5" s="1211">
        <v>137</v>
      </c>
      <c r="D5" s="1206">
        <v>42</v>
      </c>
      <c r="E5" s="1184">
        <v>0.30656934306569344</v>
      </c>
      <c r="F5" s="1205">
        <v>1</v>
      </c>
      <c r="G5" s="1206">
        <v>41</v>
      </c>
      <c r="H5" s="1188">
        <v>5</v>
      </c>
      <c r="I5" s="1189"/>
      <c r="J5" s="1189"/>
      <c r="K5" s="1190"/>
      <c r="L5" s="1189">
        <v>2</v>
      </c>
      <c r="M5" s="1189">
        <v>33</v>
      </c>
      <c r="N5" s="1189"/>
      <c r="O5" s="1189">
        <v>1</v>
      </c>
      <c r="P5" s="1191"/>
      <c r="Q5" s="1175"/>
      <c r="R5" s="1171"/>
      <c r="S5" s="1171"/>
    </row>
    <row r="6" spans="1:19" ht="25.5">
      <c r="A6" s="1172" t="s">
        <v>23</v>
      </c>
      <c r="B6" s="1173" t="s">
        <v>220</v>
      </c>
      <c r="C6" s="1212">
        <v>86</v>
      </c>
      <c r="D6" s="1201">
        <v>73</v>
      </c>
      <c r="E6" s="1174">
        <v>0.8488372093023255</v>
      </c>
      <c r="F6" s="1200">
        <v>1</v>
      </c>
      <c r="G6" s="1201">
        <v>72</v>
      </c>
      <c r="H6" s="1192">
        <v>22</v>
      </c>
      <c r="I6" s="1193">
        <v>8</v>
      </c>
      <c r="J6" s="1193">
        <v>8</v>
      </c>
      <c r="K6" s="1194">
        <v>17</v>
      </c>
      <c r="L6" s="1193">
        <v>9</v>
      </c>
      <c r="M6" s="1193"/>
      <c r="N6" s="1193"/>
      <c r="O6" s="1193">
        <v>8</v>
      </c>
      <c r="P6" s="1195"/>
      <c r="Q6" s="1175"/>
      <c r="R6" s="1171"/>
      <c r="S6" s="1171"/>
    </row>
    <row r="7" spans="1:19" ht="15">
      <c r="A7" s="1172" t="s">
        <v>23</v>
      </c>
      <c r="B7" s="1173" t="s">
        <v>221</v>
      </c>
      <c r="C7" s="1212">
        <v>103</v>
      </c>
      <c r="D7" s="1201">
        <v>92</v>
      </c>
      <c r="E7" s="1174">
        <v>0.8932038834951457</v>
      </c>
      <c r="F7" s="1200">
        <v>4</v>
      </c>
      <c r="G7" s="1201">
        <v>88</v>
      </c>
      <c r="H7" s="1192">
        <v>38</v>
      </c>
      <c r="I7" s="1193">
        <v>10</v>
      </c>
      <c r="J7" s="1193">
        <v>7.5</v>
      </c>
      <c r="K7" s="1194">
        <v>10</v>
      </c>
      <c r="L7" s="1193">
        <v>15</v>
      </c>
      <c r="M7" s="1193"/>
      <c r="N7" s="1193"/>
      <c r="O7" s="1193">
        <v>7.5</v>
      </c>
      <c r="P7" s="1195"/>
      <c r="Q7" s="1175"/>
      <c r="R7" s="1171"/>
      <c r="S7" s="1171"/>
    </row>
    <row r="8" spans="1:19" ht="15">
      <c r="A8" s="1172" t="s">
        <v>23</v>
      </c>
      <c r="B8" s="1173" t="s">
        <v>222</v>
      </c>
      <c r="C8" s="1212">
        <v>91</v>
      </c>
      <c r="D8" s="1201">
        <v>82</v>
      </c>
      <c r="E8" s="1174">
        <v>0.9010989010989011</v>
      </c>
      <c r="F8" s="1200">
        <v>2</v>
      </c>
      <c r="G8" s="1201">
        <v>80</v>
      </c>
      <c r="H8" s="1192">
        <v>41</v>
      </c>
      <c r="I8" s="1193">
        <v>5</v>
      </c>
      <c r="J8" s="1193">
        <v>11.5</v>
      </c>
      <c r="K8" s="1194">
        <v>10</v>
      </c>
      <c r="L8" s="1193">
        <v>1</v>
      </c>
      <c r="M8" s="1193"/>
      <c r="N8" s="1193"/>
      <c r="O8" s="1193">
        <v>11.5</v>
      </c>
      <c r="P8" s="1195"/>
      <c r="Q8" s="1175"/>
      <c r="R8" s="1171"/>
      <c r="S8" s="1171"/>
    </row>
    <row r="9" spans="1:19" ht="15">
      <c r="A9" s="1172" t="s">
        <v>26</v>
      </c>
      <c r="B9" s="1173" t="s">
        <v>27</v>
      </c>
      <c r="C9" s="1212">
        <v>620</v>
      </c>
      <c r="D9" s="1201"/>
      <c r="E9" s="1174"/>
      <c r="F9" s="1200"/>
      <c r="G9" s="1201">
        <v>551</v>
      </c>
      <c r="H9" s="1192">
        <v>98</v>
      </c>
      <c r="I9" s="1193"/>
      <c r="J9" s="1193"/>
      <c r="K9" s="1194">
        <v>123</v>
      </c>
      <c r="L9" s="1193">
        <v>124</v>
      </c>
      <c r="M9" s="1193"/>
      <c r="N9" s="1193">
        <v>206</v>
      </c>
      <c r="O9" s="1193"/>
      <c r="P9" s="1195"/>
      <c r="Q9" s="1175"/>
      <c r="R9" s="1171"/>
      <c r="S9" s="1171"/>
    </row>
    <row r="10" spans="1:19" ht="15">
      <c r="A10" s="1172" t="s">
        <v>28</v>
      </c>
      <c r="B10" s="1173" t="s">
        <v>29</v>
      </c>
      <c r="C10" s="1212">
        <v>4770</v>
      </c>
      <c r="D10" s="1201">
        <v>2216</v>
      </c>
      <c r="E10" s="1174">
        <v>0.4645702306079665</v>
      </c>
      <c r="F10" s="1200">
        <v>297</v>
      </c>
      <c r="G10" s="1201">
        <v>1919</v>
      </c>
      <c r="H10" s="1192">
        <v>1</v>
      </c>
      <c r="I10" s="1193"/>
      <c r="J10" s="1193"/>
      <c r="K10" s="1194"/>
      <c r="L10" s="1193">
        <v>138</v>
      </c>
      <c r="M10" s="1193">
        <v>930</v>
      </c>
      <c r="N10" s="1193">
        <v>196</v>
      </c>
      <c r="O10" s="1193">
        <v>555</v>
      </c>
      <c r="P10" s="1195">
        <v>99</v>
      </c>
      <c r="Q10" s="1175"/>
      <c r="R10" s="1171"/>
      <c r="S10" s="1171"/>
    </row>
    <row r="11" spans="1:19" ht="15">
      <c r="A11" s="1172" t="s">
        <v>28</v>
      </c>
      <c r="B11" s="1173" t="s">
        <v>30</v>
      </c>
      <c r="C11" s="1212"/>
      <c r="D11" s="1201"/>
      <c r="E11" s="1174"/>
      <c r="F11" s="1200"/>
      <c r="G11" s="1201"/>
      <c r="H11" s="1192"/>
      <c r="I11" s="1193"/>
      <c r="J11" s="1193"/>
      <c r="K11" s="1194"/>
      <c r="L11" s="1193"/>
      <c r="M11" s="1193"/>
      <c r="N11" s="1193"/>
      <c r="O11" s="1193"/>
      <c r="P11" s="1195"/>
      <c r="Q11" s="1175"/>
      <c r="R11" s="1171"/>
      <c r="S11" s="1171"/>
    </row>
    <row r="12" spans="1:19" ht="25.5">
      <c r="A12" s="1172" t="s">
        <v>31</v>
      </c>
      <c r="B12" s="1166" t="s">
        <v>223</v>
      </c>
      <c r="C12" s="1216"/>
      <c r="D12" s="1216"/>
      <c r="E12" s="1168"/>
      <c r="F12" s="1216"/>
      <c r="G12" s="1234">
        <v>223</v>
      </c>
      <c r="H12" s="1220"/>
      <c r="I12" s="1209">
        <v>1</v>
      </c>
      <c r="J12" s="1209">
        <v>96</v>
      </c>
      <c r="K12" s="1210"/>
      <c r="L12" s="1209">
        <v>93</v>
      </c>
      <c r="M12" s="1209"/>
      <c r="N12" s="1209"/>
      <c r="O12" s="1209">
        <v>31</v>
      </c>
      <c r="P12" s="1217">
        <v>2</v>
      </c>
      <c r="Q12" s="1167"/>
      <c r="R12" s="1167"/>
      <c r="S12" s="1167"/>
    </row>
    <row r="13" spans="1:19" ht="25.5">
      <c r="A13" s="1172" t="s">
        <v>31</v>
      </c>
      <c r="B13" s="1166" t="s">
        <v>91</v>
      </c>
      <c r="C13" s="1216"/>
      <c r="D13" s="1216"/>
      <c r="E13" s="1168"/>
      <c r="F13" s="1216"/>
      <c r="G13" s="1234">
        <v>147</v>
      </c>
      <c r="H13" s="1220">
        <v>49</v>
      </c>
      <c r="I13" s="1209">
        <v>1</v>
      </c>
      <c r="J13" s="1209"/>
      <c r="K13" s="1210">
        <v>0</v>
      </c>
      <c r="L13" s="1209">
        <v>96</v>
      </c>
      <c r="M13" s="1209"/>
      <c r="N13" s="1209"/>
      <c r="O13" s="1209">
        <v>1</v>
      </c>
      <c r="P13" s="1217">
        <v>0</v>
      </c>
      <c r="Q13" s="1167"/>
      <c r="R13" s="1167"/>
      <c r="S13" s="1167"/>
    </row>
    <row r="14" spans="1:19" ht="15">
      <c r="A14" s="1172" t="s">
        <v>34</v>
      </c>
      <c r="B14" s="1173" t="s">
        <v>224</v>
      </c>
      <c r="C14" s="1212">
        <v>95</v>
      </c>
      <c r="D14" s="1201">
        <v>88</v>
      </c>
      <c r="E14" s="1174">
        <v>0.9263157894736842</v>
      </c>
      <c r="F14" s="1200">
        <v>1</v>
      </c>
      <c r="G14" s="1201">
        <v>87</v>
      </c>
      <c r="H14" s="1192"/>
      <c r="I14" s="1193"/>
      <c r="J14" s="1193">
        <v>2</v>
      </c>
      <c r="K14" s="1194">
        <v>23</v>
      </c>
      <c r="L14" s="1193">
        <v>20</v>
      </c>
      <c r="M14" s="1193"/>
      <c r="N14" s="1193"/>
      <c r="O14" s="1193">
        <v>41</v>
      </c>
      <c r="P14" s="1195">
        <v>1</v>
      </c>
      <c r="Q14" s="1175"/>
      <c r="R14" s="1171"/>
      <c r="S14" s="1171"/>
    </row>
    <row r="15" spans="1:19" ht="15">
      <c r="A15" s="1172" t="s">
        <v>34</v>
      </c>
      <c r="B15" s="1173" t="s">
        <v>225</v>
      </c>
      <c r="C15" s="1212">
        <v>43</v>
      </c>
      <c r="D15" s="1201">
        <v>33</v>
      </c>
      <c r="E15" s="1174">
        <v>0.7674418604651163</v>
      </c>
      <c r="F15" s="1200">
        <v>0</v>
      </c>
      <c r="G15" s="1201">
        <v>33</v>
      </c>
      <c r="H15" s="1192"/>
      <c r="I15" s="1193"/>
      <c r="J15" s="1193">
        <v>2</v>
      </c>
      <c r="K15" s="1194">
        <v>1</v>
      </c>
      <c r="L15" s="1193">
        <v>15</v>
      </c>
      <c r="M15" s="1193"/>
      <c r="N15" s="1193"/>
      <c r="O15" s="1193">
        <v>15</v>
      </c>
      <c r="P15" s="1195"/>
      <c r="Q15" s="1175"/>
      <c r="R15" s="1171"/>
      <c r="S15" s="1171"/>
    </row>
    <row r="16" spans="1:19" ht="25.5">
      <c r="A16" s="1172" t="s">
        <v>34</v>
      </c>
      <c r="B16" s="1173" t="s">
        <v>226</v>
      </c>
      <c r="C16" s="1212">
        <v>22</v>
      </c>
      <c r="D16" s="1201">
        <v>22</v>
      </c>
      <c r="E16" s="1174">
        <v>1</v>
      </c>
      <c r="F16" s="1200">
        <v>0</v>
      </c>
      <c r="G16" s="1201">
        <v>22</v>
      </c>
      <c r="H16" s="1192"/>
      <c r="I16" s="1193"/>
      <c r="J16" s="1193"/>
      <c r="K16" s="1194">
        <v>9</v>
      </c>
      <c r="L16" s="1193"/>
      <c r="M16" s="1193">
        <v>13</v>
      </c>
      <c r="N16" s="1193"/>
      <c r="O16" s="1193"/>
      <c r="P16" s="1195"/>
      <c r="Q16" s="1175"/>
      <c r="R16" s="1171"/>
      <c r="S16" s="1171"/>
    </row>
    <row r="17" spans="1:19" ht="15">
      <c r="A17" s="1172" t="s">
        <v>37</v>
      </c>
      <c r="B17" s="1173" t="s">
        <v>38</v>
      </c>
      <c r="C17" s="1212">
        <v>322</v>
      </c>
      <c r="D17" s="1201">
        <v>249</v>
      </c>
      <c r="E17" s="1174">
        <v>0.7732919254658385</v>
      </c>
      <c r="F17" s="1200">
        <v>8</v>
      </c>
      <c r="G17" s="1201">
        <v>241</v>
      </c>
      <c r="H17" s="1192">
        <v>37</v>
      </c>
      <c r="I17" s="1193">
        <v>4</v>
      </c>
      <c r="J17" s="1193">
        <v>2</v>
      </c>
      <c r="K17" s="1194">
        <v>114</v>
      </c>
      <c r="L17" s="1193">
        <v>37</v>
      </c>
      <c r="M17" s="1193">
        <v>3</v>
      </c>
      <c r="N17" s="1193">
        <v>23</v>
      </c>
      <c r="O17" s="1193">
        <v>21</v>
      </c>
      <c r="P17" s="1195"/>
      <c r="Q17" s="1175"/>
      <c r="R17" s="1171"/>
      <c r="S17" s="1171"/>
    </row>
    <row r="18" spans="1:19" ht="26.25" thickBot="1">
      <c r="A18" s="1187" t="s">
        <v>37</v>
      </c>
      <c r="B18" s="1185" t="s">
        <v>62</v>
      </c>
      <c r="C18" s="1213">
        <v>93</v>
      </c>
      <c r="D18" s="1208">
        <v>78</v>
      </c>
      <c r="E18" s="1186">
        <v>0.8387096774193549</v>
      </c>
      <c r="F18" s="1207">
        <v>3</v>
      </c>
      <c r="G18" s="1208">
        <v>75</v>
      </c>
      <c r="H18" s="1196">
        <v>7</v>
      </c>
      <c r="I18" s="1197">
        <v>1</v>
      </c>
      <c r="J18" s="1197"/>
      <c r="K18" s="1198">
        <v>12</v>
      </c>
      <c r="L18" s="1197">
        <v>23</v>
      </c>
      <c r="M18" s="1197">
        <v>14</v>
      </c>
      <c r="N18" s="1197">
        <v>3</v>
      </c>
      <c r="O18" s="1197">
        <v>12</v>
      </c>
      <c r="P18" s="1199">
        <v>3</v>
      </c>
      <c r="Q18" s="1175"/>
      <c r="R18" s="1171"/>
      <c r="S18" s="1171"/>
    </row>
    <row r="19" spans="1:19" ht="15.75" thickBot="1">
      <c r="A19" s="1176"/>
      <c r="B19" s="1177"/>
      <c r="C19" s="1202"/>
      <c r="D19" s="1202"/>
      <c r="E19" s="1180"/>
      <c r="F19" s="1202"/>
      <c r="G19" s="1202"/>
      <c r="H19" s="1203"/>
      <c r="I19" s="1203"/>
      <c r="J19" s="1203"/>
      <c r="K19" s="1204"/>
      <c r="L19" s="1203"/>
      <c r="M19" s="1203"/>
      <c r="N19" s="1203"/>
      <c r="O19" s="1203"/>
      <c r="P19" s="1203"/>
      <c r="Q19" s="1179"/>
      <c r="R19" s="1170"/>
      <c r="S19" s="1171"/>
    </row>
    <row r="20" spans="1:19" ht="15.75" thickBot="1">
      <c r="A20" s="1176" t="s">
        <v>41</v>
      </c>
      <c r="B20" s="1181"/>
      <c r="C20" s="1202"/>
      <c r="D20" s="1202"/>
      <c r="E20" s="1180"/>
      <c r="F20" s="1202"/>
      <c r="G20" s="1221" t="s">
        <v>42</v>
      </c>
      <c r="H20" s="1226" t="s">
        <v>11</v>
      </c>
      <c r="I20" s="1227" t="s">
        <v>12</v>
      </c>
      <c r="J20" s="1227" t="s">
        <v>13</v>
      </c>
      <c r="K20" s="1228" t="s">
        <v>14</v>
      </c>
      <c r="L20" s="1227" t="s">
        <v>15</v>
      </c>
      <c r="M20" s="1227" t="s">
        <v>16</v>
      </c>
      <c r="N20" s="1229" t="s">
        <v>17</v>
      </c>
      <c r="O20" s="1227" t="s">
        <v>18</v>
      </c>
      <c r="P20" s="1230" t="s">
        <v>19</v>
      </c>
      <c r="Q20" s="1178"/>
      <c r="R20" s="1170"/>
      <c r="S20" s="1170"/>
    </row>
    <row r="21" spans="1:19" ht="15.75" thickBot="1">
      <c r="A21" s="1176"/>
      <c r="B21" s="1177"/>
      <c r="C21" s="1202"/>
      <c r="D21" s="1202"/>
      <c r="E21" s="1180"/>
      <c r="F21" s="1202"/>
      <c r="G21" s="1214">
        <v>3579</v>
      </c>
      <c r="H21" s="1215">
        <v>298</v>
      </c>
      <c r="I21" s="1218">
        <v>30</v>
      </c>
      <c r="J21" s="1218">
        <v>129</v>
      </c>
      <c r="K21" s="1231">
        <v>319</v>
      </c>
      <c r="L21" s="1218">
        <v>573</v>
      </c>
      <c r="M21" s="1218">
        <v>993</v>
      </c>
      <c r="N21" s="1218">
        <v>428</v>
      </c>
      <c r="O21" s="1218">
        <v>704</v>
      </c>
      <c r="P21" s="1219">
        <v>105</v>
      </c>
      <c r="Q21" s="1179"/>
      <c r="R21" s="1170"/>
      <c r="S21" s="1170"/>
    </row>
    <row r="22" spans="1:19" ht="15.75" thickBot="1">
      <c r="A22" s="1176"/>
      <c r="B22" s="1177"/>
      <c r="C22" s="1202"/>
      <c r="D22" s="1202"/>
      <c r="E22" s="1180"/>
      <c r="F22" s="1202"/>
      <c r="G22" s="1202"/>
      <c r="H22" s="1223">
        <v>0.0832634814193909</v>
      </c>
      <c r="I22" s="1224">
        <v>0.008382229673093043</v>
      </c>
      <c r="J22" s="1224">
        <v>0.03604358759430008</v>
      </c>
      <c r="K22" s="1232">
        <v>0.08913104219055602</v>
      </c>
      <c r="L22" s="1224">
        <v>0.1601005867560771</v>
      </c>
      <c r="M22" s="1224">
        <v>0.2774518021793797</v>
      </c>
      <c r="N22" s="1224">
        <v>0.11958647666946075</v>
      </c>
      <c r="O22" s="1224">
        <v>0.19670298966191674</v>
      </c>
      <c r="P22" s="1225">
        <v>0.02933780385582565</v>
      </c>
      <c r="Q22" s="1179"/>
      <c r="R22" s="1222"/>
      <c r="S22" s="1170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 topLeftCell="A16">
      <selection activeCell="Q2" sqref="Q2:S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7.28125" style="0" customWidth="1"/>
    <col min="18" max="18" width="13.8515625" style="0" customWidth="1"/>
    <col min="19" max="19" width="13.00390625" style="0" customWidth="1"/>
  </cols>
  <sheetData>
    <row r="1" spans="1:19" ht="26.25" customHeight="1">
      <c r="A1" s="4609" t="s">
        <v>227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236"/>
      <c r="R1" s="1236"/>
      <c r="S1" s="12"/>
    </row>
    <row r="2" spans="1:18" ht="27" thickBot="1">
      <c r="A2" s="1238"/>
      <c r="B2" s="1246"/>
      <c r="C2" s="1237"/>
      <c r="D2" s="1237"/>
      <c r="E2" s="1237"/>
      <c r="F2" s="1237"/>
      <c r="G2" s="1237"/>
      <c r="H2" s="1239"/>
      <c r="I2" s="1239"/>
      <c r="J2" s="1239"/>
      <c r="K2" s="1240"/>
      <c r="L2" s="1239"/>
      <c r="M2" s="1239"/>
      <c r="N2" s="1239"/>
      <c r="O2" s="1239"/>
      <c r="P2" s="1239"/>
      <c r="Q2" s="4222"/>
      <c r="R2" s="4222"/>
    </row>
    <row r="3" spans="1:18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4223"/>
      <c r="R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1241" t="s">
        <v>11</v>
      </c>
      <c r="I4" s="1242" t="s">
        <v>12</v>
      </c>
      <c r="J4" s="1242" t="s">
        <v>13</v>
      </c>
      <c r="K4" s="1243" t="s">
        <v>14</v>
      </c>
      <c r="L4" s="1242" t="s">
        <v>15</v>
      </c>
      <c r="M4" s="1242" t="s">
        <v>16</v>
      </c>
      <c r="N4" s="1245" t="s">
        <v>17</v>
      </c>
      <c r="O4" s="1242" t="s">
        <v>18</v>
      </c>
      <c r="P4" s="1244" t="s">
        <v>19</v>
      </c>
      <c r="Q4" s="1237"/>
      <c r="R4" s="1235"/>
      <c r="S4" s="11"/>
    </row>
    <row r="5" spans="1:19" ht="15">
      <c r="A5" s="1261" t="s">
        <v>20</v>
      </c>
      <c r="B5" s="1262" t="s">
        <v>228</v>
      </c>
      <c r="C5" s="1283">
        <v>38</v>
      </c>
      <c r="D5" s="1284">
        <v>16</v>
      </c>
      <c r="E5" s="1263">
        <v>0.42105263157894735</v>
      </c>
      <c r="F5" s="1283">
        <v>2</v>
      </c>
      <c r="G5" s="1284">
        <v>14</v>
      </c>
      <c r="H5" s="1266">
        <v>1</v>
      </c>
      <c r="I5" s="1267"/>
      <c r="J5" s="1267"/>
      <c r="K5" s="1268"/>
      <c r="L5" s="1267">
        <v>4</v>
      </c>
      <c r="M5" s="1267">
        <v>7</v>
      </c>
      <c r="N5" s="1267"/>
      <c r="O5" s="1267">
        <v>2</v>
      </c>
      <c r="P5" s="1269"/>
      <c r="Q5" s="1253"/>
      <c r="R5" s="1248"/>
      <c r="S5" s="28"/>
    </row>
    <row r="6" spans="1:19" ht="15">
      <c r="A6" s="1250" t="s">
        <v>20</v>
      </c>
      <c r="B6" s="1251" t="s">
        <v>229</v>
      </c>
      <c r="C6" s="1278">
        <v>193</v>
      </c>
      <c r="D6" s="1279">
        <v>86</v>
      </c>
      <c r="E6" s="1252">
        <v>0.44559585492227977</v>
      </c>
      <c r="F6" s="1278">
        <v>3</v>
      </c>
      <c r="G6" s="1279">
        <v>83</v>
      </c>
      <c r="H6" s="1270">
        <v>3</v>
      </c>
      <c r="I6" s="1271"/>
      <c r="J6" s="1271"/>
      <c r="K6" s="1272"/>
      <c r="L6" s="1271">
        <v>21</v>
      </c>
      <c r="M6" s="1271">
        <v>20</v>
      </c>
      <c r="N6" s="1271"/>
      <c r="O6" s="1271">
        <v>39</v>
      </c>
      <c r="P6" s="1273"/>
      <c r="Q6" s="1253"/>
      <c r="R6" s="1248"/>
      <c r="S6" s="28"/>
    </row>
    <row r="7" spans="1:19" ht="15">
      <c r="A7" s="1250" t="s">
        <v>20</v>
      </c>
      <c r="B7" s="1251" t="s">
        <v>230</v>
      </c>
      <c r="C7" s="1278">
        <v>67</v>
      </c>
      <c r="D7" s="1279">
        <v>52</v>
      </c>
      <c r="E7" s="1252">
        <v>0.7761194029850746</v>
      </c>
      <c r="F7" s="1278">
        <v>1</v>
      </c>
      <c r="G7" s="1279">
        <v>51</v>
      </c>
      <c r="H7" s="1270">
        <v>4</v>
      </c>
      <c r="I7" s="1271"/>
      <c r="J7" s="1271"/>
      <c r="K7" s="1272"/>
      <c r="L7" s="1271">
        <v>7</v>
      </c>
      <c r="M7" s="1271">
        <v>38</v>
      </c>
      <c r="N7" s="1271"/>
      <c r="O7" s="1271">
        <v>2</v>
      </c>
      <c r="P7" s="1273"/>
      <c r="Q7" s="1253"/>
      <c r="R7" s="1248"/>
      <c r="S7" s="28"/>
    </row>
    <row r="8" spans="1:19" ht="15">
      <c r="A8" s="1250" t="s">
        <v>23</v>
      </c>
      <c r="B8" s="1251" t="s">
        <v>231</v>
      </c>
      <c r="C8" s="1278">
        <v>214</v>
      </c>
      <c r="D8" s="1279">
        <v>168</v>
      </c>
      <c r="E8" s="1252">
        <v>0.7850467289719626</v>
      </c>
      <c r="F8" s="1278">
        <v>3</v>
      </c>
      <c r="G8" s="1279">
        <v>165</v>
      </c>
      <c r="H8" s="1270">
        <v>45</v>
      </c>
      <c r="I8" s="1271">
        <v>8</v>
      </c>
      <c r="J8" s="1271">
        <v>10</v>
      </c>
      <c r="K8" s="1272">
        <v>38</v>
      </c>
      <c r="L8" s="1271">
        <v>54</v>
      </c>
      <c r="M8" s="1271"/>
      <c r="N8" s="1271"/>
      <c r="O8" s="1271">
        <v>10</v>
      </c>
      <c r="P8" s="1273"/>
      <c r="Q8" s="1253"/>
      <c r="R8" s="1248"/>
      <c r="S8" s="28"/>
    </row>
    <row r="9" spans="1:19" ht="25.5">
      <c r="A9" s="1250" t="s">
        <v>23</v>
      </c>
      <c r="B9" s="1251" t="s">
        <v>232</v>
      </c>
      <c r="C9" s="1278">
        <v>66</v>
      </c>
      <c r="D9" s="1279">
        <v>47</v>
      </c>
      <c r="E9" s="1252">
        <v>0.7121212121212122</v>
      </c>
      <c r="F9" s="1278">
        <v>0</v>
      </c>
      <c r="G9" s="1279">
        <v>47</v>
      </c>
      <c r="H9" s="1270">
        <v>39</v>
      </c>
      <c r="I9" s="1271">
        <v>0</v>
      </c>
      <c r="J9" s="1271">
        <v>2.5</v>
      </c>
      <c r="K9" s="1272">
        <v>2</v>
      </c>
      <c r="L9" s="1271">
        <v>1</v>
      </c>
      <c r="M9" s="1271"/>
      <c r="N9" s="1271"/>
      <c r="O9" s="1271">
        <v>2.5</v>
      </c>
      <c r="P9" s="1273"/>
      <c r="Q9" s="1253"/>
      <c r="R9" s="1248"/>
      <c r="S9" s="28"/>
    </row>
    <row r="10" spans="1:19" ht="25.5">
      <c r="A10" s="1250" t="s">
        <v>23</v>
      </c>
      <c r="B10" s="1251" t="s">
        <v>233</v>
      </c>
      <c r="C10" s="1278">
        <v>407</v>
      </c>
      <c r="D10" s="1279">
        <v>318</v>
      </c>
      <c r="E10" s="1252">
        <v>0.7813267813267813</v>
      </c>
      <c r="F10" s="1278">
        <v>3</v>
      </c>
      <c r="G10" s="1279">
        <v>315</v>
      </c>
      <c r="H10" s="1270">
        <v>155</v>
      </c>
      <c r="I10" s="1271">
        <v>30</v>
      </c>
      <c r="J10" s="1271">
        <v>26</v>
      </c>
      <c r="K10" s="1272">
        <v>17</v>
      </c>
      <c r="L10" s="1271">
        <v>61</v>
      </c>
      <c r="M10" s="1271"/>
      <c r="N10" s="1271"/>
      <c r="O10" s="1271">
        <v>26</v>
      </c>
      <c r="P10" s="1273"/>
      <c r="Q10" s="1253"/>
      <c r="R10" s="1248"/>
      <c r="S10" s="28"/>
    </row>
    <row r="11" spans="1:19" ht="15">
      <c r="A11" s="1250" t="s">
        <v>55</v>
      </c>
      <c r="B11" s="1251" t="s">
        <v>234</v>
      </c>
      <c r="C11" s="1278">
        <v>150</v>
      </c>
      <c r="D11" s="1279">
        <v>106</v>
      </c>
      <c r="E11" s="1252">
        <v>0.7066666666666667</v>
      </c>
      <c r="F11" s="1278">
        <v>22</v>
      </c>
      <c r="G11" s="1279">
        <v>84</v>
      </c>
      <c r="H11" s="1270"/>
      <c r="I11" s="1271"/>
      <c r="J11" s="1271"/>
      <c r="K11" s="1272"/>
      <c r="L11" s="1271"/>
      <c r="M11" s="1271">
        <v>84</v>
      </c>
      <c r="N11" s="1271"/>
      <c r="O11" s="1271"/>
      <c r="P11" s="1273"/>
      <c r="Q11" s="1253"/>
      <c r="R11" s="1248"/>
      <c r="S11" s="35"/>
    </row>
    <row r="12" spans="1:19" ht="15">
      <c r="A12" s="1250" t="s">
        <v>55</v>
      </c>
      <c r="B12" s="1251" t="s">
        <v>235</v>
      </c>
      <c r="C12" s="1278">
        <v>107</v>
      </c>
      <c r="D12" s="1279">
        <v>88</v>
      </c>
      <c r="E12" s="1252">
        <v>0.822429906542056</v>
      </c>
      <c r="F12" s="1278">
        <v>4</v>
      </c>
      <c r="G12" s="1279">
        <v>80</v>
      </c>
      <c r="H12" s="1270">
        <v>9</v>
      </c>
      <c r="I12" s="1271">
        <v>7</v>
      </c>
      <c r="J12" s="1271"/>
      <c r="K12" s="1272">
        <v>39</v>
      </c>
      <c r="L12" s="1271">
        <v>12</v>
      </c>
      <c r="M12" s="1271">
        <v>4</v>
      </c>
      <c r="N12" s="1271"/>
      <c r="O12" s="1271"/>
      <c r="P12" s="1273">
        <v>9</v>
      </c>
      <c r="Q12" s="1253"/>
      <c r="R12" s="1248"/>
      <c r="S12" s="28"/>
    </row>
    <row r="13" spans="1:19" ht="25.5">
      <c r="A13" s="1250" t="s">
        <v>26</v>
      </c>
      <c r="B13" s="1251" t="s">
        <v>236</v>
      </c>
      <c r="C13" s="1278">
        <v>130</v>
      </c>
      <c r="D13" s="1279"/>
      <c r="E13" s="1252"/>
      <c r="F13" s="1278"/>
      <c r="G13" s="1279">
        <v>108</v>
      </c>
      <c r="H13" s="1270">
        <v>19</v>
      </c>
      <c r="I13" s="1271">
        <v>11</v>
      </c>
      <c r="J13" s="1271"/>
      <c r="K13" s="1272">
        <v>14</v>
      </c>
      <c r="L13" s="1271">
        <v>22</v>
      </c>
      <c r="M13" s="1271"/>
      <c r="N13" s="1271"/>
      <c r="O13" s="1271">
        <v>42</v>
      </c>
      <c r="P13" s="1273"/>
      <c r="Q13" s="1253"/>
      <c r="R13" s="1248"/>
      <c r="S13" s="28"/>
    </row>
    <row r="14" spans="1:19" ht="15">
      <c r="A14" s="1250" t="s">
        <v>26</v>
      </c>
      <c r="B14" s="1251" t="s">
        <v>27</v>
      </c>
      <c r="C14" s="1278">
        <v>1117</v>
      </c>
      <c r="D14" s="1279"/>
      <c r="E14" s="1252"/>
      <c r="F14" s="1278"/>
      <c r="G14" s="1279">
        <v>991</v>
      </c>
      <c r="H14" s="1270">
        <v>248</v>
      </c>
      <c r="I14" s="1271"/>
      <c r="J14" s="1271"/>
      <c r="K14" s="1272">
        <v>273</v>
      </c>
      <c r="L14" s="1271">
        <v>199</v>
      </c>
      <c r="M14" s="1271"/>
      <c r="N14" s="1271">
        <v>271</v>
      </c>
      <c r="O14" s="1271"/>
      <c r="P14" s="1273"/>
      <c r="Q14" s="1253"/>
      <c r="R14" s="1248"/>
      <c r="S14" s="28"/>
    </row>
    <row r="15" spans="1:19" ht="15">
      <c r="A15" s="1250" t="s">
        <v>28</v>
      </c>
      <c r="B15" s="1251" t="s">
        <v>29</v>
      </c>
      <c r="C15" s="1278">
        <v>8332</v>
      </c>
      <c r="D15" s="1279">
        <v>3307</v>
      </c>
      <c r="E15" s="1252">
        <v>0.3969035045607297</v>
      </c>
      <c r="F15" s="1278">
        <v>164</v>
      </c>
      <c r="G15" s="1279">
        <v>3143</v>
      </c>
      <c r="H15" s="1270">
        <v>265</v>
      </c>
      <c r="I15" s="1271"/>
      <c r="J15" s="1271"/>
      <c r="K15" s="1272"/>
      <c r="L15" s="1271">
        <v>311</v>
      </c>
      <c r="M15" s="1271">
        <v>1346</v>
      </c>
      <c r="N15" s="1271">
        <v>236</v>
      </c>
      <c r="O15" s="1271">
        <v>825</v>
      </c>
      <c r="P15" s="1273">
        <v>160</v>
      </c>
      <c r="Q15" s="1253"/>
      <c r="R15" s="1248"/>
      <c r="S15" s="35"/>
    </row>
    <row r="16" spans="1:19" ht="15">
      <c r="A16" s="1250" t="s">
        <v>28</v>
      </c>
      <c r="B16" s="1251" t="s">
        <v>30</v>
      </c>
      <c r="C16" s="1278"/>
      <c r="D16" s="1279"/>
      <c r="E16" s="1252"/>
      <c r="F16" s="1278"/>
      <c r="G16" s="1279"/>
      <c r="H16" s="1270"/>
      <c r="I16" s="1271"/>
      <c r="J16" s="1271"/>
      <c r="K16" s="1272"/>
      <c r="L16" s="1271"/>
      <c r="M16" s="1271"/>
      <c r="N16" s="1271"/>
      <c r="O16" s="1271"/>
      <c r="P16" s="1273"/>
      <c r="Q16" s="1253"/>
      <c r="R16" s="1248"/>
      <c r="S16" s="35"/>
    </row>
    <row r="17" spans="1:19" ht="15">
      <c r="A17" s="1250" t="s">
        <v>82</v>
      </c>
      <c r="B17" s="1251" t="s">
        <v>237</v>
      </c>
      <c r="C17" s="1278"/>
      <c r="D17" s="1279"/>
      <c r="E17" s="1252"/>
      <c r="F17" s="1278"/>
      <c r="G17" s="1279">
        <v>221</v>
      </c>
      <c r="H17" s="1270"/>
      <c r="I17" s="1271"/>
      <c r="J17" s="1271"/>
      <c r="K17" s="1272"/>
      <c r="L17" s="1271"/>
      <c r="M17" s="1271">
        <v>76</v>
      </c>
      <c r="N17" s="1271"/>
      <c r="O17" s="1271">
        <v>145</v>
      </c>
      <c r="P17" s="1273">
        <v>0</v>
      </c>
      <c r="Q17" s="1253"/>
      <c r="R17" s="1248"/>
      <c r="S17" s="35"/>
    </row>
    <row r="18" spans="1:19" ht="25.5">
      <c r="A18" s="1250" t="s">
        <v>31</v>
      </c>
      <c r="B18" s="1251" t="s">
        <v>238</v>
      </c>
      <c r="C18" s="1278"/>
      <c r="D18" s="1279"/>
      <c r="E18" s="1252"/>
      <c r="F18" s="1278"/>
      <c r="G18" s="1279">
        <v>419</v>
      </c>
      <c r="H18" s="1270"/>
      <c r="I18" s="1271">
        <v>4</v>
      </c>
      <c r="J18" s="1271">
        <v>163</v>
      </c>
      <c r="K18" s="1272"/>
      <c r="L18" s="1271">
        <v>193</v>
      </c>
      <c r="M18" s="1271"/>
      <c r="N18" s="1271"/>
      <c r="O18" s="1271">
        <v>47</v>
      </c>
      <c r="P18" s="1273">
        <v>12</v>
      </c>
      <c r="Q18" s="1253"/>
      <c r="R18" s="1248"/>
      <c r="S18" s="35"/>
    </row>
    <row r="19" spans="1:19" ht="25.5">
      <c r="A19" s="1250" t="s">
        <v>31</v>
      </c>
      <c r="B19" s="1251" t="s">
        <v>91</v>
      </c>
      <c r="C19" s="1278"/>
      <c r="D19" s="1279"/>
      <c r="E19" s="1252"/>
      <c r="F19" s="1278"/>
      <c r="G19" s="1279">
        <v>174</v>
      </c>
      <c r="H19" s="1270">
        <v>41</v>
      </c>
      <c r="I19" s="1271">
        <v>2</v>
      </c>
      <c r="J19" s="1271"/>
      <c r="K19" s="1272">
        <v>17</v>
      </c>
      <c r="L19" s="1271">
        <v>102</v>
      </c>
      <c r="M19" s="1271"/>
      <c r="N19" s="1271"/>
      <c r="O19" s="1271">
        <v>12</v>
      </c>
      <c r="P19" s="1273">
        <v>0</v>
      </c>
      <c r="Q19" s="1253"/>
      <c r="R19" s="1248"/>
      <c r="S19" s="35"/>
    </row>
    <row r="20" spans="1:19" ht="15">
      <c r="A20" s="1250" t="s">
        <v>34</v>
      </c>
      <c r="B20" s="1251" t="s">
        <v>239</v>
      </c>
      <c r="C20" s="1278">
        <v>64</v>
      </c>
      <c r="D20" s="1279">
        <v>57</v>
      </c>
      <c r="E20" s="1252">
        <v>0.890625</v>
      </c>
      <c r="F20" s="1278">
        <v>0</v>
      </c>
      <c r="G20" s="1279">
        <v>57</v>
      </c>
      <c r="H20" s="1270"/>
      <c r="I20" s="1271"/>
      <c r="J20" s="1271">
        <v>1</v>
      </c>
      <c r="K20" s="1272">
        <v>5</v>
      </c>
      <c r="L20" s="1271">
        <v>17</v>
      </c>
      <c r="M20" s="1271"/>
      <c r="N20" s="1271"/>
      <c r="O20" s="1271">
        <v>32</v>
      </c>
      <c r="P20" s="1273">
        <v>2</v>
      </c>
      <c r="Q20" s="1253"/>
      <c r="R20" s="1248"/>
      <c r="S20" s="35"/>
    </row>
    <row r="21" spans="1:19" ht="15">
      <c r="A21" s="1250" t="s">
        <v>34</v>
      </c>
      <c r="B21" s="1251" t="s">
        <v>240</v>
      </c>
      <c r="C21" s="1278">
        <v>43</v>
      </c>
      <c r="D21" s="1279">
        <v>37</v>
      </c>
      <c r="E21" s="1252">
        <v>0.8604651162790697</v>
      </c>
      <c r="F21" s="1278">
        <v>1</v>
      </c>
      <c r="G21" s="1279">
        <v>36</v>
      </c>
      <c r="H21" s="1270"/>
      <c r="I21" s="1271"/>
      <c r="J21" s="1271"/>
      <c r="K21" s="1272">
        <v>1</v>
      </c>
      <c r="L21" s="1271">
        <v>9</v>
      </c>
      <c r="M21" s="1271"/>
      <c r="N21" s="1271"/>
      <c r="O21" s="1271">
        <v>24</v>
      </c>
      <c r="P21" s="1273">
        <v>2</v>
      </c>
      <c r="Q21" s="1253"/>
      <c r="R21" s="1248"/>
      <c r="S21" s="11"/>
    </row>
    <row r="22" spans="1:19" ht="15">
      <c r="A22" s="1250" t="s">
        <v>34</v>
      </c>
      <c r="B22" s="1251" t="s">
        <v>241</v>
      </c>
      <c r="C22" s="1278">
        <v>272</v>
      </c>
      <c r="D22" s="1279">
        <v>199</v>
      </c>
      <c r="E22" s="1252">
        <v>0.7316176470588235</v>
      </c>
      <c r="F22" s="1278">
        <v>3</v>
      </c>
      <c r="G22" s="1279">
        <v>196</v>
      </c>
      <c r="H22" s="1270">
        <v>1</v>
      </c>
      <c r="I22" s="1271"/>
      <c r="J22" s="1271">
        <v>8</v>
      </c>
      <c r="K22" s="1272">
        <v>5</v>
      </c>
      <c r="L22" s="1271">
        <v>78</v>
      </c>
      <c r="M22" s="1271">
        <v>1</v>
      </c>
      <c r="N22" s="1271"/>
      <c r="O22" s="1271">
        <v>100</v>
      </c>
      <c r="P22" s="1273">
        <v>3</v>
      </c>
      <c r="Q22" s="1253"/>
      <c r="R22" s="1248"/>
      <c r="S22" s="11"/>
    </row>
    <row r="23" spans="1:19" ht="25.5">
      <c r="A23" s="1250" t="s">
        <v>34</v>
      </c>
      <c r="B23" s="1251" t="s">
        <v>242</v>
      </c>
      <c r="C23" s="1278">
        <v>43</v>
      </c>
      <c r="D23" s="1279">
        <v>35</v>
      </c>
      <c r="E23" s="1252">
        <v>0.813953488372093</v>
      </c>
      <c r="F23" s="1278"/>
      <c r="G23" s="1279">
        <v>35</v>
      </c>
      <c r="H23" s="1270">
        <v>4</v>
      </c>
      <c r="I23" s="1271"/>
      <c r="J23" s="1271"/>
      <c r="K23" s="1272">
        <v>15</v>
      </c>
      <c r="L23" s="1271">
        <v>2</v>
      </c>
      <c r="M23" s="1271">
        <v>10</v>
      </c>
      <c r="N23" s="1271"/>
      <c r="O23" s="1271">
        <v>4</v>
      </c>
      <c r="P23" s="1273"/>
      <c r="Q23" s="1253"/>
      <c r="R23" s="1248"/>
      <c r="S23" s="35"/>
    </row>
    <row r="24" spans="1:19" ht="15">
      <c r="A24" s="1249" t="s">
        <v>37</v>
      </c>
      <c r="B24" s="1251" t="s">
        <v>95</v>
      </c>
      <c r="C24" s="1278">
        <v>506</v>
      </c>
      <c r="D24" s="1279">
        <v>336</v>
      </c>
      <c r="E24" s="1252">
        <v>0.6640316205533597</v>
      </c>
      <c r="F24" s="1278">
        <v>8</v>
      </c>
      <c r="G24" s="1279">
        <v>328</v>
      </c>
      <c r="H24" s="1270">
        <v>43</v>
      </c>
      <c r="I24" s="1271">
        <v>4</v>
      </c>
      <c r="J24" s="1271">
        <v>5</v>
      </c>
      <c r="K24" s="1272">
        <v>126</v>
      </c>
      <c r="L24" s="1271">
        <v>55</v>
      </c>
      <c r="M24" s="1271">
        <v>13</v>
      </c>
      <c r="N24" s="1271">
        <v>8</v>
      </c>
      <c r="O24" s="1271">
        <v>74</v>
      </c>
      <c r="P24" s="1273"/>
      <c r="Q24" s="1253"/>
      <c r="R24" s="1248"/>
      <c r="S24" s="28"/>
    </row>
    <row r="25" spans="1:19" ht="15">
      <c r="A25" s="1249" t="s">
        <v>37</v>
      </c>
      <c r="B25" s="1251" t="s">
        <v>40</v>
      </c>
      <c r="C25" s="1278">
        <v>52</v>
      </c>
      <c r="D25" s="1279">
        <v>47</v>
      </c>
      <c r="E25" s="1252">
        <v>0.9038461538461539</v>
      </c>
      <c r="F25" s="1278">
        <v>0</v>
      </c>
      <c r="G25" s="1279">
        <v>47</v>
      </c>
      <c r="H25" s="1270">
        <v>1</v>
      </c>
      <c r="I25" s="1271"/>
      <c r="J25" s="1271"/>
      <c r="K25" s="1272">
        <v>3</v>
      </c>
      <c r="L25" s="1271">
        <v>19</v>
      </c>
      <c r="M25" s="1271">
        <v>6</v>
      </c>
      <c r="N25" s="1271"/>
      <c r="O25" s="1271">
        <v>18</v>
      </c>
      <c r="P25" s="1273"/>
      <c r="Q25" s="1253"/>
      <c r="R25" s="1248"/>
      <c r="S25" s="28"/>
    </row>
    <row r="26" spans="1:19" ht="15.75" thickBot="1">
      <c r="A26" s="1254" t="s">
        <v>37</v>
      </c>
      <c r="B26" s="1264" t="s">
        <v>39</v>
      </c>
      <c r="C26" s="1285">
        <v>73</v>
      </c>
      <c r="D26" s="1286">
        <v>66</v>
      </c>
      <c r="E26" s="1265">
        <v>0.9041095890410958</v>
      </c>
      <c r="F26" s="1285">
        <v>3</v>
      </c>
      <c r="G26" s="1286">
        <v>63</v>
      </c>
      <c r="H26" s="1274">
        <v>9</v>
      </c>
      <c r="I26" s="1275"/>
      <c r="J26" s="1275"/>
      <c r="K26" s="1276">
        <v>9</v>
      </c>
      <c r="L26" s="1275">
        <v>15</v>
      </c>
      <c r="M26" s="1275">
        <v>14</v>
      </c>
      <c r="N26" s="1275">
        <v>5</v>
      </c>
      <c r="O26" s="1275">
        <v>3</v>
      </c>
      <c r="P26" s="1277">
        <v>8</v>
      </c>
      <c r="Q26" s="1253"/>
      <c r="R26" s="1248"/>
      <c r="S26" s="102"/>
    </row>
    <row r="27" spans="1:18" ht="15">
      <c r="A27" s="1255"/>
      <c r="B27" s="1256"/>
      <c r="C27" s="1280"/>
      <c r="D27" s="1280"/>
      <c r="E27" s="1259"/>
      <c r="F27" s="1280"/>
      <c r="G27" s="1280"/>
      <c r="H27" s="1281"/>
      <c r="I27" s="1281"/>
      <c r="J27" s="1281"/>
      <c r="K27" s="1282"/>
      <c r="L27" s="1281"/>
      <c r="M27" s="1281"/>
      <c r="N27" s="1281"/>
      <c r="O27" s="1281"/>
      <c r="P27" s="1281"/>
      <c r="Q27" s="1258"/>
      <c r="R27" s="1247"/>
    </row>
    <row r="28" spans="1:18" ht="15">
      <c r="A28" s="1255"/>
      <c r="B28" s="1256"/>
      <c r="C28" s="1280"/>
      <c r="D28" s="1280"/>
      <c r="E28" s="1259"/>
      <c r="F28" s="1280"/>
      <c r="G28" s="1280"/>
      <c r="H28" s="1281"/>
      <c r="I28" s="1281"/>
      <c r="J28" s="1281"/>
      <c r="K28" s="1282"/>
      <c r="L28" s="1281"/>
      <c r="M28" s="1281"/>
      <c r="N28" s="1281"/>
      <c r="O28" s="1281"/>
      <c r="P28" s="1281"/>
      <c r="Q28" s="1258"/>
      <c r="R28" s="1247"/>
    </row>
    <row r="29" spans="1:18" ht="15.75" thickBot="1">
      <c r="A29" s="1255"/>
      <c r="B29" s="1256"/>
      <c r="C29" s="1280"/>
      <c r="D29" s="1280"/>
      <c r="E29" s="1259"/>
      <c r="F29" s="1280"/>
      <c r="G29" s="1280"/>
      <c r="H29" s="1281"/>
      <c r="I29" s="1281"/>
      <c r="J29" s="1281"/>
      <c r="K29" s="1282"/>
      <c r="L29" s="1281"/>
      <c r="M29" s="1281"/>
      <c r="N29" s="1281"/>
      <c r="O29" s="1281"/>
      <c r="P29" s="1281"/>
      <c r="Q29" s="1258"/>
      <c r="R29" s="1247"/>
    </row>
    <row r="30" spans="1:18" ht="15.75" thickBot="1">
      <c r="A30" s="1255" t="s">
        <v>41</v>
      </c>
      <c r="B30" s="1260"/>
      <c r="C30" s="1280"/>
      <c r="D30" s="1280"/>
      <c r="E30" s="1259"/>
      <c r="F30" s="1280"/>
      <c r="G30" s="1291" t="s">
        <v>42</v>
      </c>
      <c r="H30" s="1296" t="s">
        <v>11</v>
      </c>
      <c r="I30" s="1297" t="s">
        <v>12</v>
      </c>
      <c r="J30" s="1297" t="s">
        <v>13</v>
      </c>
      <c r="K30" s="1298" t="s">
        <v>14</v>
      </c>
      <c r="L30" s="1297" t="s">
        <v>15</v>
      </c>
      <c r="M30" s="1297" t="s">
        <v>16</v>
      </c>
      <c r="N30" s="1299" t="s">
        <v>17</v>
      </c>
      <c r="O30" s="1297" t="s">
        <v>18</v>
      </c>
      <c r="P30" s="1300" t="s">
        <v>19</v>
      </c>
      <c r="Q30" s="1257"/>
      <c r="R30" s="1247"/>
    </row>
    <row r="31" spans="1:18" ht="15.75" thickBot="1">
      <c r="A31" s="1255"/>
      <c r="B31" s="1256"/>
      <c r="C31" s="1280"/>
      <c r="D31" s="1280"/>
      <c r="E31" s="1259"/>
      <c r="F31" s="1280"/>
      <c r="G31" s="1287">
        <v>6657</v>
      </c>
      <c r="H31" s="1288">
        <v>887</v>
      </c>
      <c r="I31" s="1289">
        <v>66</v>
      </c>
      <c r="J31" s="1289">
        <v>215.5</v>
      </c>
      <c r="K31" s="1301">
        <v>564</v>
      </c>
      <c r="L31" s="1289">
        <v>1182</v>
      </c>
      <c r="M31" s="1289">
        <v>1619</v>
      </c>
      <c r="N31" s="1289">
        <v>520</v>
      </c>
      <c r="O31" s="1289">
        <v>1407.5</v>
      </c>
      <c r="P31" s="1290">
        <v>196</v>
      </c>
      <c r="Q31" s="1258"/>
      <c r="R31" s="1247"/>
    </row>
    <row r="32" spans="1:18" ht="15.75" thickBot="1">
      <c r="A32" s="1255"/>
      <c r="B32" s="1256"/>
      <c r="C32" s="1280"/>
      <c r="D32" s="1280"/>
      <c r="E32" s="1259"/>
      <c r="F32" s="1280"/>
      <c r="G32" s="1280"/>
      <c r="H32" s="1293">
        <v>0.13324320264383355</v>
      </c>
      <c r="I32" s="1294">
        <v>0.009914375844975214</v>
      </c>
      <c r="J32" s="1294">
        <v>0.032371939312002405</v>
      </c>
      <c r="K32" s="1302">
        <v>0.0847228481297882</v>
      </c>
      <c r="L32" s="1294">
        <v>0.1775574583145561</v>
      </c>
      <c r="M32" s="1294">
        <v>0.24320264383355866</v>
      </c>
      <c r="N32" s="1294">
        <v>0.07811326423313805</v>
      </c>
      <c r="O32" s="1294">
        <v>0.21143157578488808</v>
      </c>
      <c r="P32" s="1295">
        <v>0.029442691903259727</v>
      </c>
      <c r="Q32" s="1258"/>
      <c r="R32" s="1292"/>
    </row>
  </sheetData>
  <mergeCells count="9">
    <mergeCell ref="H3:P3"/>
    <mergeCell ref="A1:P1"/>
    <mergeCell ref="A3:A4"/>
    <mergeCell ref="B3:B4"/>
    <mergeCell ref="C3:C4"/>
    <mergeCell ref="D3:D4"/>
    <mergeCell ref="E3:E4"/>
    <mergeCell ref="F3:F4"/>
    <mergeCell ref="G3:G4"/>
  </mergeCells>
  <hyperlinks>
    <hyperlink ref="R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workbookViewId="0" topLeftCell="A1">
      <selection activeCell="B18" sqref="B18"/>
    </sheetView>
  </sheetViews>
  <sheetFormatPr defaultColWidth="11.421875" defaultRowHeight="15"/>
  <cols>
    <col min="2" max="2" width="25.7109375" style="0" customWidth="1"/>
  </cols>
  <sheetData>
    <row r="1" spans="1:12" ht="16.5" thickBot="1">
      <c r="A1" s="4545"/>
      <c r="C1" s="4546" t="s">
        <v>42</v>
      </c>
      <c r="D1" s="4547" t="s">
        <v>11</v>
      </c>
      <c r="E1" s="4548" t="s">
        <v>12</v>
      </c>
      <c r="F1" s="4548" t="s">
        <v>13</v>
      </c>
      <c r="G1" s="4338" t="s">
        <v>14</v>
      </c>
      <c r="H1" s="4548" t="s">
        <v>15</v>
      </c>
      <c r="I1" s="4548" t="s">
        <v>16</v>
      </c>
      <c r="J1" s="4549" t="s">
        <v>17</v>
      </c>
      <c r="K1" s="4548" t="s">
        <v>18</v>
      </c>
      <c r="L1" s="4550" t="s">
        <v>19</v>
      </c>
    </row>
    <row r="2" spans="1:12" ht="15.75">
      <c r="A2" s="4545" t="s">
        <v>1821</v>
      </c>
      <c r="B2" s="4551" t="s">
        <v>1822</v>
      </c>
      <c r="C2" s="4552">
        <f>'[1]67 Bas Rhin'!G49</f>
        <v>14755</v>
      </c>
      <c r="D2" s="4553">
        <f>'[1]67 Bas Rhin'!H49</f>
        <v>2860</v>
      </c>
      <c r="E2" s="4554">
        <f>'[1]67 Bas Rhin'!I49</f>
        <v>271.6</v>
      </c>
      <c r="F2" s="4554">
        <f>'[1]67 Bas Rhin'!J49</f>
        <v>451.5</v>
      </c>
      <c r="G2" s="4555">
        <f>'[1]67 Bas Rhin'!K49</f>
        <v>1645.3</v>
      </c>
      <c r="H2" s="4554">
        <f>'[1]67 Bas Rhin'!L49</f>
        <v>2663</v>
      </c>
      <c r="I2" s="4554">
        <f>'[1]67 Bas Rhin'!M49</f>
        <v>1919.3</v>
      </c>
      <c r="J2" s="4554">
        <f>'[1]67 Bas Rhin'!N49</f>
        <v>1185.3</v>
      </c>
      <c r="K2" s="4554">
        <f>'[1]67 Bas Rhin'!O49</f>
        <v>3016.9</v>
      </c>
      <c r="L2" s="4556">
        <f>'[1]67 Bas Rhin'!P49</f>
        <v>741.67</v>
      </c>
    </row>
    <row r="3" spans="1:12" ht="16.5" thickBot="1">
      <c r="A3" s="4545"/>
      <c r="B3" s="4551" t="s">
        <v>1823</v>
      </c>
      <c r="C3" s="4557">
        <f>'[1]68 Haut Rhin'!G24</f>
        <v>7267</v>
      </c>
      <c r="D3" s="4558">
        <f>'[1]68 Haut Rhin'!H24</f>
        <v>1802</v>
      </c>
      <c r="E3" s="4559">
        <f>'[1]68 Haut Rhin'!I24</f>
        <v>99.1</v>
      </c>
      <c r="F3" s="4559">
        <f>'[1]68 Haut Rhin'!J24</f>
        <v>244</v>
      </c>
      <c r="G3" s="4560">
        <f>'[1]68 Haut Rhin'!K24</f>
        <v>482</v>
      </c>
      <c r="H3" s="4559">
        <f>'[1]68 Haut Rhin'!L24</f>
        <v>1073</v>
      </c>
      <c r="I3" s="4559">
        <f>'[1]68 Haut Rhin'!M24</f>
        <v>1306</v>
      </c>
      <c r="J3" s="4559">
        <f>'[1]68 Haut Rhin'!N24</f>
        <v>405</v>
      </c>
      <c r="K3" s="4559">
        <f>'[1]68 Haut Rhin'!O24</f>
        <v>1352.9</v>
      </c>
      <c r="L3" s="4561">
        <f>'[1]68 Haut Rhin'!P24</f>
        <v>503</v>
      </c>
    </row>
    <row r="4" spans="1:12" ht="16.5" thickBot="1">
      <c r="A4" s="4545"/>
      <c r="B4" s="4562" t="s">
        <v>1824</v>
      </c>
      <c r="C4" s="4563">
        <f>SUM(C2:C3)</f>
        <v>22022</v>
      </c>
      <c r="D4" s="4564">
        <f aca="true" t="shared" si="0" ref="D4:L4">SUM(D2:D3)</f>
        <v>4662</v>
      </c>
      <c r="E4" s="4565">
        <f t="shared" si="0"/>
        <v>370.70000000000005</v>
      </c>
      <c r="F4" s="4565">
        <f t="shared" si="0"/>
        <v>695.5</v>
      </c>
      <c r="G4" s="4566">
        <f t="shared" si="0"/>
        <v>2127.3</v>
      </c>
      <c r="H4" s="4565">
        <f t="shared" si="0"/>
        <v>3736</v>
      </c>
      <c r="I4" s="4565">
        <f t="shared" si="0"/>
        <v>3225.3</v>
      </c>
      <c r="J4" s="4565">
        <f t="shared" si="0"/>
        <v>1590.3</v>
      </c>
      <c r="K4" s="4565">
        <f t="shared" si="0"/>
        <v>4369.8</v>
      </c>
      <c r="L4" s="4567">
        <f t="shared" si="0"/>
        <v>1244.67</v>
      </c>
    </row>
    <row r="5" spans="1:12" ht="16.5" thickBot="1">
      <c r="A5" s="4545"/>
      <c r="B5" s="4568"/>
      <c r="C5" s="4568"/>
      <c r="D5" s="4569">
        <f>D4/$C4</f>
        <v>0.21169739351557534</v>
      </c>
      <c r="E5" s="4570">
        <f aca="true" t="shared" si="1" ref="E5:L5">E4/$C4</f>
        <v>0.016833166833166834</v>
      </c>
      <c r="F5" s="4570">
        <f t="shared" si="1"/>
        <v>0.031582054309327035</v>
      </c>
      <c r="G5" s="4571">
        <f>G4/$C4</f>
        <v>0.09659885568976478</v>
      </c>
      <c r="H5" s="4570">
        <f t="shared" si="1"/>
        <v>0.16964853328489693</v>
      </c>
      <c r="I5" s="4570">
        <f t="shared" si="1"/>
        <v>0.14645808736717827</v>
      </c>
      <c r="J5" s="4570">
        <f t="shared" si="1"/>
        <v>0.07221414948687675</v>
      </c>
      <c r="K5" s="4570">
        <f t="shared" si="1"/>
        <v>0.19842884388338936</v>
      </c>
      <c r="L5" s="4572">
        <f t="shared" si="1"/>
        <v>0.05651938970120789</v>
      </c>
    </row>
    <row r="6" spans="1:12" ht="16.5" thickBot="1">
      <c r="A6" s="4545"/>
      <c r="C6" s="4568"/>
      <c r="D6" s="4541"/>
      <c r="E6" s="4541"/>
      <c r="F6" s="4541"/>
      <c r="G6" s="4542"/>
      <c r="H6" s="4541"/>
      <c r="I6" s="4541"/>
      <c r="J6" s="4541"/>
      <c r="K6" s="4541"/>
      <c r="L6" s="4541"/>
    </row>
    <row r="7" spans="1:12" ht="16.5" thickBot="1">
      <c r="A7" s="4545"/>
      <c r="C7" s="4546" t="s">
        <v>42</v>
      </c>
      <c r="D7" s="4547" t="s">
        <v>11</v>
      </c>
      <c r="E7" s="4548" t="s">
        <v>12</v>
      </c>
      <c r="F7" s="4548" t="s">
        <v>13</v>
      </c>
      <c r="G7" s="4338" t="s">
        <v>14</v>
      </c>
      <c r="H7" s="4548" t="s">
        <v>15</v>
      </c>
      <c r="I7" s="4548" t="s">
        <v>16</v>
      </c>
      <c r="J7" s="4549" t="s">
        <v>17</v>
      </c>
      <c r="K7" s="4548" t="s">
        <v>18</v>
      </c>
      <c r="L7" s="4550" t="s">
        <v>19</v>
      </c>
    </row>
    <row r="8" spans="1:12" ht="15.75">
      <c r="A8" s="4545" t="s">
        <v>1825</v>
      </c>
      <c r="B8" s="4551" t="s">
        <v>1826</v>
      </c>
      <c r="C8" s="4573">
        <f>'[1]24 Dordogne'!G21</f>
        <v>4000</v>
      </c>
      <c r="D8" s="4554">
        <f>'[1]24 Dordogne'!H21</f>
        <v>393</v>
      </c>
      <c r="E8" s="4554">
        <f>'[1]24 Dordogne'!I21</f>
        <v>11</v>
      </c>
      <c r="F8" s="4554">
        <f>'[1]24 Dordogne'!J21</f>
        <v>194.5</v>
      </c>
      <c r="G8" s="4555">
        <f>'[1]24 Dordogne'!K21</f>
        <v>488</v>
      </c>
      <c r="H8" s="4554">
        <f>'[1]24 Dordogne'!L21</f>
        <v>596</v>
      </c>
      <c r="I8" s="4554">
        <f>'[1]24 Dordogne'!M21</f>
        <v>1164</v>
      </c>
      <c r="J8" s="4554">
        <f>'[1]24 Dordogne'!N21</f>
        <v>267</v>
      </c>
      <c r="K8" s="4554">
        <f>'[1]24 Dordogne'!O21</f>
        <v>793.5</v>
      </c>
      <c r="L8" s="4556">
        <f>'[1]24 Dordogne'!P21</f>
        <v>93</v>
      </c>
    </row>
    <row r="9" spans="1:12" ht="15.75">
      <c r="A9" s="4545"/>
      <c r="B9" s="4551" t="s">
        <v>1827</v>
      </c>
      <c r="C9" s="4574">
        <f>'[1]33 Gironde'!G78</f>
        <v>23311</v>
      </c>
      <c r="D9" s="4559">
        <f>'[1]33 Gironde'!H78</f>
        <v>2946.5</v>
      </c>
      <c r="E9" s="4559">
        <f>'[1]33 Gironde'!I78</f>
        <v>423.2</v>
      </c>
      <c r="F9" s="4559">
        <f>'[1]33 Gironde'!J78</f>
        <v>1129.5</v>
      </c>
      <c r="G9" s="4560">
        <f>'[1]33 Gironde'!K78</f>
        <v>4409.2</v>
      </c>
      <c r="H9" s="4559">
        <f>'[1]33 Gironde'!L78</f>
        <v>4250.5</v>
      </c>
      <c r="I9" s="4559">
        <f>'[1]33 Gironde'!M78</f>
        <v>4002.7</v>
      </c>
      <c r="J9" s="4559">
        <f>'[1]33 Gironde'!N78</f>
        <v>1686</v>
      </c>
      <c r="K9" s="4559">
        <f>'[1]33 Gironde'!O78</f>
        <v>3998.5</v>
      </c>
      <c r="L9" s="4561">
        <f>'[1]33 Gironde'!P78</f>
        <v>467</v>
      </c>
    </row>
    <row r="10" spans="1:12" ht="15.75">
      <c r="A10" s="4545"/>
      <c r="B10" s="4551" t="s">
        <v>1828</v>
      </c>
      <c r="C10" s="4574">
        <f>'[1]40 Landes'!G23</f>
        <v>4464</v>
      </c>
      <c r="D10" s="4559">
        <f>'[1]40 Landes'!H23</f>
        <v>398</v>
      </c>
      <c r="E10" s="4559">
        <f>'[1]40 Landes'!I23</f>
        <v>50.5</v>
      </c>
      <c r="F10" s="4559">
        <f>'[1]40 Landes'!J23</f>
        <v>164</v>
      </c>
      <c r="G10" s="4560">
        <f>'[1]40 Landes'!K23</f>
        <v>680</v>
      </c>
      <c r="H10" s="4559">
        <f>'[1]40 Landes'!L23</f>
        <v>742</v>
      </c>
      <c r="I10" s="4559">
        <f>'[1]40 Landes'!M23</f>
        <v>1078</v>
      </c>
      <c r="J10" s="4559">
        <f>'[1]40 Landes'!N23</f>
        <v>253</v>
      </c>
      <c r="K10" s="4559">
        <f>'[1]40 Landes'!O23</f>
        <v>1003</v>
      </c>
      <c r="L10" s="4561">
        <f>'[1]40 Landes'!P23</f>
        <v>95.5</v>
      </c>
    </row>
    <row r="11" spans="1:12" ht="15.75">
      <c r="A11" s="4545"/>
      <c r="B11" s="4551" t="s">
        <v>1829</v>
      </c>
      <c r="C11" s="4574">
        <f>'[1]47 Lot et Garonne'!G22</f>
        <v>3579</v>
      </c>
      <c r="D11" s="4559">
        <f>'[1]47 Lot et Garonne'!H22</f>
        <v>406</v>
      </c>
      <c r="E11" s="4559">
        <f>'[1]47 Lot et Garonne'!I22</f>
        <v>12</v>
      </c>
      <c r="F11" s="4559">
        <f>'[1]47 Lot et Garonne'!J22</f>
        <v>51</v>
      </c>
      <c r="G11" s="4560">
        <f>'[1]47 Lot et Garonne'!K22</f>
        <v>523</v>
      </c>
      <c r="H11" s="4559">
        <f>'[1]47 Lot et Garonne'!L22</f>
        <v>869</v>
      </c>
      <c r="I11" s="4559">
        <f>'[1]47 Lot et Garonne'!M22</f>
        <v>871</v>
      </c>
      <c r="J11" s="4559">
        <f>'[1]47 Lot et Garonne'!N22</f>
        <v>213</v>
      </c>
      <c r="K11" s="4559">
        <f>'[1]47 Lot et Garonne'!O22</f>
        <v>546</v>
      </c>
      <c r="L11" s="4561">
        <f>'[1]47 Lot et Garonne'!P22</f>
        <v>88</v>
      </c>
    </row>
    <row r="12" spans="1:12" ht="16.5" thickBot="1">
      <c r="A12" s="4545"/>
      <c r="B12" s="4551" t="s">
        <v>1830</v>
      </c>
      <c r="C12" s="4575">
        <f>'[1]64 Pyrénées Atlantiques'!G26</f>
        <v>7640</v>
      </c>
      <c r="D12" s="4576">
        <f>'[1]64 Pyrénées Atlantiques'!H26</f>
        <v>673</v>
      </c>
      <c r="E12" s="4576">
        <f>'[1]64 Pyrénées Atlantiques'!I26</f>
        <v>87.5</v>
      </c>
      <c r="F12" s="4576">
        <f>'[1]64 Pyrénées Atlantiques'!J26</f>
        <v>364.5</v>
      </c>
      <c r="G12" s="4577">
        <f>'[1]64 Pyrénées Atlantiques'!K26</f>
        <v>1212</v>
      </c>
      <c r="H12" s="4576">
        <f>'[1]64 Pyrénées Atlantiques'!L26</f>
        <v>1367</v>
      </c>
      <c r="I12" s="4576">
        <f>'[1]64 Pyrénées Atlantiques'!M26</f>
        <v>1803</v>
      </c>
      <c r="J12" s="4576">
        <f>'[1]64 Pyrénées Atlantiques'!N26</f>
        <v>346</v>
      </c>
      <c r="K12" s="4576">
        <f>'[1]64 Pyrénées Atlantiques'!O26</f>
        <v>1581.5</v>
      </c>
      <c r="L12" s="4578">
        <f>'[1]64 Pyrénées Atlantiques'!P26</f>
        <v>205.5</v>
      </c>
    </row>
    <row r="13" spans="1:12" ht="16.5" thickBot="1">
      <c r="A13" s="4545"/>
      <c r="B13" s="4562" t="s">
        <v>1824</v>
      </c>
      <c r="C13" s="4579">
        <f>SUM(C8:C12)</f>
        <v>42994</v>
      </c>
      <c r="D13" s="4580">
        <f aca="true" t="shared" si="2" ref="D13:L13">SUM(D8:D12)</f>
        <v>4816.5</v>
      </c>
      <c r="E13" s="4580">
        <f t="shared" si="2"/>
        <v>584.2</v>
      </c>
      <c r="F13" s="4580">
        <f t="shared" si="2"/>
        <v>1903.5</v>
      </c>
      <c r="G13" s="4581">
        <f t="shared" si="2"/>
        <v>7312.2</v>
      </c>
      <c r="H13" s="4580">
        <f t="shared" si="2"/>
        <v>7824.5</v>
      </c>
      <c r="I13" s="4580">
        <f t="shared" si="2"/>
        <v>8918.7</v>
      </c>
      <c r="J13" s="4580">
        <f t="shared" si="2"/>
        <v>2765</v>
      </c>
      <c r="K13" s="4580">
        <f t="shared" si="2"/>
        <v>7922.5</v>
      </c>
      <c r="L13" s="4582">
        <f t="shared" si="2"/>
        <v>949</v>
      </c>
    </row>
    <row r="14" spans="1:12" ht="16.5" thickBot="1">
      <c r="A14" s="4545"/>
      <c r="B14" s="4568"/>
      <c r="C14" s="4568"/>
      <c r="D14" s="4569">
        <f aca="true" t="shared" si="3" ref="D14:L14">D13/$C13</f>
        <v>0.11202725961762107</v>
      </c>
      <c r="E14" s="4570">
        <f t="shared" si="3"/>
        <v>0.013587942503605155</v>
      </c>
      <c r="F14" s="4570">
        <f t="shared" si="3"/>
        <v>0.0442736195748244</v>
      </c>
      <c r="G14" s="4571">
        <f t="shared" si="3"/>
        <v>0.17007489417127972</v>
      </c>
      <c r="H14" s="4570">
        <f t="shared" si="3"/>
        <v>0.18199051030376331</v>
      </c>
      <c r="I14" s="4570">
        <f t="shared" si="3"/>
        <v>0.20744057310322372</v>
      </c>
      <c r="J14" s="4570">
        <f t="shared" si="3"/>
        <v>0.06431129925105829</v>
      </c>
      <c r="K14" s="4570">
        <f t="shared" si="3"/>
        <v>0.18426989812531983</v>
      </c>
      <c r="L14" s="4572">
        <f t="shared" si="3"/>
        <v>0.02207284737405219</v>
      </c>
    </row>
    <row r="15" spans="1:12" ht="16.5" thickBot="1">
      <c r="A15" s="4545"/>
      <c r="C15" s="4568"/>
      <c r="D15" s="4541"/>
      <c r="E15" s="4541"/>
      <c r="F15" s="4541"/>
      <c r="G15" s="4542"/>
      <c r="H15" s="4541"/>
      <c r="I15" s="4541"/>
      <c r="J15" s="4541"/>
      <c r="K15" s="4541"/>
      <c r="L15" s="4541"/>
    </row>
    <row r="16" spans="1:12" ht="16.5" thickBot="1">
      <c r="A16" s="4545"/>
      <c r="C16" s="4546" t="s">
        <v>42</v>
      </c>
      <c r="D16" s="4547" t="s">
        <v>11</v>
      </c>
      <c r="E16" s="4548" t="s">
        <v>12</v>
      </c>
      <c r="F16" s="4548" t="s">
        <v>13</v>
      </c>
      <c r="G16" s="4338" t="s">
        <v>14</v>
      </c>
      <c r="H16" s="4548" t="s">
        <v>15</v>
      </c>
      <c r="I16" s="4548" t="s">
        <v>16</v>
      </c>
      <c r="J16" s="4549" t="s">
        <v>17</v>
      </c>
      <c r="K16" s="4548" t="s">
        <v>18</v>
      </c>
      <c r="L16" s="4550" t="s">
        <v>19</v>
      </c>
    </row>
    <row r="17" spans="1:12" ht="15.75">
      <c r="A17" s="4545" t="s">
        <v>1831</v>
      </c>
      <c r="B17" s="4551" t="s">
        <v>1832</v>
      </c>
      <c r="C17" s="4552">
        <f>'[1]03 Allier'!G26</f>
        <v>3933</v>
      </c>
      <c r="D17" s="4553">
        <f>'[1]03 Allier'!H26</f>
        <v>342</v>
      </c>
      <c r="E17" s="4554">
        <f>'[1]03 Allier'!I26</f>
        <v>15</v>
      </c>
      <c r="F17" s="4554">
        <f>'[1]03 Allier'!J26</f>
        <v>170.5</v>
      </c>
      <c r="G17" s="4555">
        <f>'[1]03 Allier'!K26</f>
        <v>647</v>
      </c>
      <c r="H17" s="4554">
        <f>'[1]03 Allier'!L26</f>
        <v>957</v>
      </c>
      <c r="I17" s="4554">
        <f>'[1]03 Allier'!M26</f>
        <v>689.5</v>
      </c>
      <c r="J17" s="4554">
        <f>'[1]03 Allier'!N26</f>
        <v>307.5</v>
      </c>
      <c r="K17" s="4554">
        <f>'[1]03 Allier'!O26</f>
        <v>689.5</v>
      </c>
      <c r="L17" s="4556">
        <f>'[1]03 Allier'!P26</f>
        <v>115</v>
      </c>
    </row>
    <row r="18" spans="1:12" ht="15.75">
      <c r="A18" s="4545"/>
      <c r="B18" s="4551" t="s">
        <v>1833</v>
      </c>
      <c r="C18" s="4557">
        <f>'[1]15 Cantal'!G20</f>
        <v>1856</v>
      </c>
      <c r="D18" s="4558">
        <f>'[1]15 Cantal'!H20</f>
        <v>87</v>
      </c>
      <c r="E18" s="4559">
        <f>'[1]15 Cantal'!I20</f>
        <v>5</v>
      </c>
      <c r="F18" s="4559">
        <f>'[1]15 Cantal'!J20</f>
        <v>45</v>
      </c>
      <c r="G18" s="4560">
        <f>'[1]15 Cantal'!K20</f>
        <v>295</v>
      </c>
      <c r="H18" s="4559">
        <f>'[1]15 Cantal'!L20</f>
        <v>443</v>
      </c>
      <c r="I18" s="4559">
        <f>'[1]15 Cantal'!M20</f>
        <v>453</v>
      </c>
      <c r="J18" s="4559">
        <f>'[1]15 Cantal'!N20</f>
        <v>171</v>
      </c>
      <c r="K18" s="4559">
        <f>'[1]15 Cantal'!O20</f>
        <v>318</v>
      </c>
      <c r="L18" s="4561">
        <f>'[1]15 Cantal'!P20</f>
        <v>39</v>
      </c>
    </row>
    <row r="19" spans="1:12" ht="15.75">
      <c r="A19" s="4545"/>
      <c r="B19" s="4551" t="s">
        <v>1834</v>
      </c>
      <c r="C19" s="4557">
        <f>'[1]43 Haute Loire'!G18</f>
        <v>2204</v>
      </c>
      <c r="D19" s="4558">
        <f>'[1]43 Haute Loire'!H18</f>
        <v>50</v>
      </c>
      <c r="E19" s="4559">
        <f>'[1]43 Haute Loire'!I18</f>
        <v>8</v>
      </c>
      <c r="F19" s="4559">
        <f>'[1]43 Haute Loire'!J18</f>
        <v>33</v>
      </c>
      <c r="G19" s="4560">
        <f>'[1]43 Haute Loire'!K18</f>
        <v>277</v>
      </c>
      <c r="H19" s="4559">
        <f>'[1]43 Haute Loire'!L18</f>
        <v>866</v>
      </c>
      <c r="I19" s="4559">
        <f>'[1]43 Haute Loire'!M18</f>
        <v>370</v>
      </c>
      <c r="J19" s="4559">
        <f>'[1]43 Haute Loire'!N18</f>
        <v>193</v>
      </c>
      <c r="K19" s="4559">
        <f>'[1]43 Haute Loire'!O18</f>
        <v>382</v>
      </c>
      <c r="L19" s="4561">
        <f>'[1]43 Haute Loire'!P18</f>
        <v>25</v>
      </c>
    </row>
    <row r="20" spans="1:12" ht="16.5" thickBot="1">
      <c r="A20" s="4545"/>
      <c r="B20" s="4551" t="s">
        <v>1835</v>
      </c>
      <c r="C20" s="4583">
        <f>'[1]63 Puy de Dôme'!G54</f>
        <v>12570</v>
      </c>
      <c r="D20" s="4584">
        <f>'[1]63 Puy de Dôme'!H54</f>
        <v>1258</v>
      </c>
      <c r="E20" s="4576">
        <f>'[1]63 Puy de Dôme'!I54</f>
        <v>139.66</v>
      </c>
      <c r="F20" s="4576">
        <f>'[1]63 Puy de Dôme'!J54</f>
        <v>665.5</v>
      </c>
      <c r="G20" s="4577">
        <f>'[1]63 Puy de Dôme'!K54</f>
        <v>2257.15</v>
      </c>
      <c r="H20" s="4576">
        <f>'[1]63 Puy de Dôme'!L54</f>
        <v>1983</v>
      </c>
      <c r="I20" s="4576">
        <f>'[1]63 Puy de Dôme'!M54</f>
        <v>1839</v>
      </c>
      <c r="J20" s="4576">
        <f>'[1]63 Puy de Dôme'!N54</f>
        <v>1102.85</v>
      </c>
      <c r="K20" s="4576">
        <f>'[1]63 Puy de Dôme'!O54</f>
        <v>3042.5</v>
      </c>
      <c r="L20" s="4578">
        <f>'[1]63 Puy de Dôme'!P54</f>
        <v>282.34</v>
      </c>
    </row>
    <row r="21" spans="1:12" ht="16.5" thickBot="1">
      <c r="A21" s="4545"/>
      <c r="B21" s="4562" t="s">
        <v>1824</v>
      </c>
      <c r="C21" s="4585">
        <f aca="true" t="shared" si="4" ref="C21:L21">SUM(C19:C20)</f>
        <v>14774</v>
      </c>
      <c r="D21" s="4586">
        <f t="shared" si="4"/>
        <v>1308</v>
      </c>
      <c r="E21" s="4580">
        <f t="shared" si="4"/>
        <v>147.66</v>
      </c>
      <c r="F21" s="4580">
        <f t="shared" si="4"/>
        <v>698.5</v>
      </c>
      <c r="G21" s="4581">
        <f t="shared" si="4"/>
        <v>2534.15</v>
      </c>
      <c r="H21" s="4580">
        <f t="shared" si="4"/>
        <v>2849</v>
      </c>
      <c r="I21" s="4580">
        <f t="shared" si="4"/>
        <v>2209</v>
      </c>
      <c r="J21" s="4580">
        <f t="shared" si="4"/>
        <v>1295.85</v>
      </c>
      <c r="K21" s="4580">
        <f t="shared" si="4"/>
        <v>3424.5</v>
      </c>
      <c r="L21" s="4582">
        <f t="shared" si="4"/>
        <v>307.34</v>
      </c>
    </row>
    <row r="22" spans="1:12" ht="16.5" thickBot="1">
      <c r="A22" s="4545"/>
      <c r="B22" s="4568"/>
      <c r="C22" s="4568"/>
      <c r="D22" s="4569">
        <f aca="true" t="shared" si="5" ref="D22:L22">D21/$C21</f>
        <v>0.08853391092459727</v>
      </c>
      <c r="E22" s="4570">
        <f t="shared" si="5"/>
        <v>0.009994585081900636</v>
      </c>
      <c r="F22" s="4570">
        <f t="shared" si="5"/>
        <v>0.047279003655069714</v>
      </c>
      <c r="G22" s="4571">
        <f t="shared" si="5"/>
        <v>0.171527683768783</v>
      </c>
      <c r="H22" s="4570">
        <f t="shared" si="5"/>
        <v>0.19283877081359144</v>
      </c>
      <c r="I22" s="4570">
        <f t="shared" si="5"/>
        <v>0.14951942601868146</v>
      </c>
      <c r="J22" s="4570">
        <f t="shared" si="5"/>
        <v>0.08771152023825639</v>
      </c>
      <c r="K22" s="4570">
        <f t="shared" si="5"/>
        <v>0.2317923378908894</v>
      </c>
      <c r="L22" s="4572">
        <f t="shared" si="5"/>
        <v>0.020802761608230674</v>
      </c>
    </row>
    <row r="23" spans="1:12" ht="16.5" thickBot="1">
      <c r="A23" s="4545"/>
      <c r="C23" s="4568"/>
      <c r="D23" s="4541"/>
      <c r="E23" s="4541"/>
      <c r="F23" s="4541"/>
      <c r="G23" s="4542"/>
      <c r="H23" s="4541"/>
      <c r="I23" s="4541"/>
      <c r="J23" s="4541"/>
      <c r="K23" s="4541"/>
      <c r="L23" s="4541"/>
    </row>
    <row r="24" spans="1:12" ht="16.5" thickBot="1">
      <c r="A24" s="4545"/>
      <c r="C24" s="4546" t="s">
        <v>42</v>
      </c>
      <c r="D24" s="4547" t="s">
        <v>11</v>
      </c>
      <c r="E24" s="4548" t="s">
        <v>12</v>
      </c>
      <c r="F24" s="4548" t="s">
        <v>13</v>
      </c>
      <c r="G24" s="4338" t="s">
        <v>14</v>
      </c>
      <c r="H24" s="4548" t="s">
        <v>15</v>
      </c>
      <c r="I24" s="4548" t="s">
        <v>16</v>
      </c>
      <c r="J24" s="4549" t="s">
        <v>17</v>
      </c>
      <c r="K24" s="4548" t="s">
        <v>18</v>
      </c>
      <c r="L24" s="4550" t="s">
        <v>19</v>
      </c>
    </row>
    <row r="25" spans="1:12" ht="15.75">
      <c r="A25" s="4545" t="s">
        <v>1836</v>
      </c>
      <c r="B25" s="4551" t="s">
        <v>1837</v>
      </c>
      <c r="C25" s="4552">
        <f>'[1]21 Cote d''Or'!G47</f>
        <v>10509</v>
      </c>
      <c r="D25" s="4553">
        <f>'[1]21 Cote d''Or'!H47</f>
        <v>1305</v>
      </c>
      <c r="E25" s="4554">
        <f>'[1]21 Cote d''Or'!I47</f>
        <v>165.43</v>
      </c>
      <c r="F25" s="4554">
        <f>'[1]21 Cote d''Or'!J47</f>
        <v>766</v>
      </c>
      <c r="G25" s="4555">
        <f>'[1]21 Cote d''Or'!K47</f>
        <v>1409</v>
      </c>
      <c r="H25" s="4554">
        <f>'[1]21 Cote d''Or'!L47</f>
        <v>2019</v>
      </c>
      <c r="I25" s="4554">
        <f>'[1]21 Cote d''Or'!M47</f>
        <v>1906</v>
      </c>
      <c r="J25" s="4554">
        <f>'[1]21 Cote d''Or'!N47</f>
        <v>886</v>
      </c>
      <c r="K25" s="4554">
        <f>'[1]21 Cote d''Or'!O47</f>
        <v>1800.9</v>
      </c>
      <c r="L25" s="4556">
        <f>'[1]21 Cote d''Or'!P47</f>
        <v>251.67</v>
      </c>
    </row>
    <row r="26" spans="1:12" ht="15.75">
      <c r="A26" s="4545"/>
      <c r="B26" s="4551" t="s">
        <v>1838</v>
      </c>
      <c r="C26" s="4557">
        <f>'[1]58 Nièvre'!G18</f>
        <v>2483</v>
      </c>
      <c r="D26" s="4558">
        <f>'[1]58 Nièvre'!H18</f>
        <v>333</v>
      </c>
      <c r="E26" s="4559">
        <f>'[1]58 Nièvre'!I18</f>
        <v>6</v>
      </c>
      <c r="F26" s="4559">
        <f>'[1]58 Nièvre'!J18</f>
        <v>82.5</v>
      </c>
      <c r="G26" s="4560">
        <f>'[1]58 Nièvre'!K18</f>
        <v>486</v>
      </c>
      <c r="H26" s="4559">
        <f>'[1]58 Nièvre'!L18</f>
        <v>289</v>
      </c>
      <c r="I26" s="4559">
        <f>'[1]58 Nièvre'!M18</f>
        <v>603</v>
      </c>
      <c r="J26" s="4559">
        <f>'[1]58 Nièvre'!N18</f>
        <v>190</v>
      </c>
      <c r="K26" s="4559">
        <f>'[1]58 Nièvre'!O18</f>
        <v>449.5</v>
      </c>
      <c r="L26" s="4561">
        <f>'[1]58 Nièvre'!P18</f>
        <v>44</v>
      </c>
    </row>
    <row r="27" spans="1:12" ht="15.75">
      <c r="A27" s="4545"/>
      <c r="B27" s="4551" t="s">
        <v>1839</v>
      </c>
      <c r="C27" s="4557">
        <f>'[1]71 Saône et Loire'!G25</f>
        <v>5207</v>
      </c>
      <c r="D27" s="4558">
        <f>'[1]71 Saône et Loire'!H25</f>
        <v>549</v>
      </c>
      <c r="E27" s="4559">
        <f>'[1]71 Saône et Loire'!I25</f>
        <v>18</v>
      </c>
      <c r="F27" s="4559">
        <f>'[1]71 Saône et Loire'!J25</f>
        <v>199</v>
      </c>
      <c r="G27" s="4560">
        <f>'[1]71 Saône et Loire'!K25</f>
        <v>683</v>
      </c>
      <c r="H27" s="4559">
        <f>'[1]71 Saône et Loire'!L25</f>
        <v>1056</v>
      </c>
      <c r="I27" s="4559">
        <f>'[1]71 Saône et Loire'!M25</f>
        <v>1308</v>
      </c>
      <c r="J27" s="4559">
        <f>'[1]71 Saône et Loire'!N25</f>
        <v>407</v>
      </c>
      <c r="K27" s="4559">
        <f>'[1]71 Saône et Loire'!O25</f>
        <v>904</v>
      </c>
      <c r="L27" s="4561">
        <f>'[1]71 Saône et Loire'!P25</f>
        <v>83</v>
      </c>
    </row>
    <row r="28" spans="1:12" ht="16.5" thickBot="1">
      <c r="A28" s="4545"/>
      <c r="B28" s="4551" t="s">
        <v>1840</v>
      </c>
      <c r="C28" s="4583">
        <f>'[1]89 Yonne'!G23</f>
        <v>3756</v>
      </c>
      <c r="D28" s="4584">
        <f>'[1]89 Yonne'!H23</f>
        <v>263</v>
      </c>
      <c r="E28" s="4576">
        <f>'[1]89 Yonne'!I23</f>
        <v>9</v>
      </c>
      <c r="F28" s="4576">
        <f>'[1]89 Yonne'!J23</f>
        <v>366</v>
      </c>
      <c r="G28" s="4577">
        <f>'[1]89 Yonne'!K23</f>
        <v>514</v>
      </c>
      <c r="H28" s="4576">
        <f>'[1]89 Yonne'!L23</f>
        <v>843</v>
      </c>
      <c r="I28" s="4576">
        <f>'[1]89 Yonne'!M23</f>
        <v>860</v>
      </c>
      <c r="J28" s="4576">
        <f>'[1]89 Yonne'!N23</f>
        <v>228</v>
      </c>
      <c r="K28" s="4576">
        <f>'[1]89 Yonne'!O23</f>
        <v>587</v>
      </c>
      <c r="L28" s="4578">
        <f>'[1]89 Yonne'!P23</f>
        <v>86</v>
      </c>
    </row>
    <row r="29" spans="1:12" ht="16.5" thickBot="1">
      <c r="A29" s="4545"/>
      <c r="B29" s="4562" t="s">
        <v>1824</v>
      </c>
      <c r="C29" s="4585">
        <f>SUM(C25:C28)</f>
        <v>21955</v>
      </c>
      <c r="D29" s="4586">
        <f aca="true" t="shared" si="6" ref="D29:L29">SUM(D25:D28)</f>
        <v>2450</v>
      </c>
      <c r="E29" s="4580">
        <f t="shared" si="6"/>
        <v>198.43</v>
      </c>
      <c r="F29" s="4580">
        <f t="shared" si="6"/>
        <v>1413.5</v>
      </c>
      <c r="G29" s="4581">
        <f t="shared" si="6"/>
        <v>3092</v>
      </c>
      <c r="H29" s="4580">
        <f t="shared" si="6"/>
        <v>4207</v>
      </c>
      <c r="I29" s="4580">
        <f t="shared" si="6"/>
        <v>4677</v>
      </c>
      <c r="J29" s="4580">
        <f t="shared" si="6"/>
        <v>1711</v>
      </c>
      <c r="K29" s="4580">
        <f t="shared" si="6"/>
        <v>3741.4</v>
      </c>
      <c r="L29" s="4582">
        <f t="shared" si="6"/>
        <v>464.66999999999996</v>
      </c>
    </row>
    <row r="30" spans="1:12" ht="16.5" thickBot="1">
      <c r="A30" s="4545"/>
      <c r="B30" s="4568"/>
      <c r="C30" s="4568"/>
      <c r="D30" s="4569">
        <f aca="true" t="shared" si="7" ref="D30:L30">D29/$C29</f>
        <v>0.11159189250740151</v>
      </c>
      <c r="E30" s="4570">
        <f t="shared" si="7"/>
        <v>0.009038032338874971</v>
      </c>
      <c r="F30" s="4570">
        <f t="shared" si="7"/>
        <v>0.06438168982008655</v>
      </c>
      <c r="G30" s="4571">
        <f t="shared" si="7"/>
        <v>0.14083352311546346</v>
      </c>
      <c r="H30" s="4570">
        <f t="shared" si="7"/>
        <v>0.191619221134138</v>
      </c>
      <c r="I30" s="4570">
        <f t="shared" si="7"/>
        <v>0.21302664541106808</v>
      </c>
      <c r="J30" s="4570">
        <f t="shared" si="7"/>
        <v>0.07793213391027101</v>
      </c>
      <c r="K30" s="4570">
        <f t="shared" si="7"/>
        <v>0.17041220678660898</v>
      </c>
      <c r="L30" s="4572">
        <f t="shared" si="7"/>
        <v>0.02116465497608745</v>
      </c>
    </row>
    <row r="31" spans="1:12" ht="16.5" thickBot="1">
      <c r="A31" s="4545"/>
      <c r="C31" s="4568"/>
      <c r="D31" s="4541"/>
      <c r="E31" s="4541"/>
      <c r="F31" s="4541"/>
      <c r="G31" s="4542"/>
      <c r="H31" s="4541"/>
      <c r="I31" s="4541"/>
      <c r="J31" s="4541"/>
      <c r="K31" s="4541"/>
      <c r="L31" s="4541"/>
    </row>
    <row r="32" spans="1:12" ht="16.5" thickBot="1">
      <c r="A32" s="4545"/>
      <c r="C32" s="4546" t="s">
        <v>42</v>
      </c>
      <c r="D32" s="4547" t="s">
        <v>11</v>
      </c>
      <c r="E32" s="4548" t="s">
        <v>12</v>
      </c>
      <c r="F32" s="4548" t="s">
        <v>13</v>
      </c>
      <c r="G32" s="4338" t="s">
        <v>14</v>
      </c>
      <c r="H32" s="4548" t="s">
        <v>15</v>
      </c>
      <c r="I32" s="4548" t="s">
        <v>16</v>
      </c>
      <c r="J32" s="4549" t="s">
        <v>17</v>
      </c>
      <c r="K32" s="4548" t="s">
        <v>18</v>
      </c>
      <c r="L32" s="4550" t="s">
        <v>19</v>
      </c>
    </row>
    <row r="33" spans="1:12" ht="15.75">
      <c r="A33" s="4545" t="s">
        <v>1841</v>
      </c>
      <c r="B33" s="4551" t="s">
        <v>1842</v>
      </c>
      <c r="C33" s="4552">
        <f>'[1]22 Côtes d''Armor'!G25</f>
        <v>5391</v>
      </c>
      <c r="D33" s="4553">
        <f>'[1]22 Côtes d''Armor'!H25</f>
        <v>754</v>
      </c>
      <c r="E33" s="4554">
        <f>'[1]22 Côtes d''Armor'!I25</f>
        <v>17</v>
      </c>
      <c r="F33" s="4554">
        <f>'[1]22 Côtes d''Armor'!J25</f>
        <v>110.5</v>
      </c>
      <c r="G33" s="4555">
        <f>'[1]22 Côtes d''Armor'!K25</f>
        <v>814</v>
      </c>
      <c r="H33" s="4554">
        <f>'[1]22 Côtes d''Armor'!L25</f>
        <v>1121</v>
      </c>
      <c r="I33" s="4554">
        <f>'[1]22 Côtes d''Armor'!M25</f>
        <v>1315</v>
      </c>
      <c r="J33" s="4554">
        <f>'[1]22 Côtes d''Armor'!N25</f>
        <v>602</v>
      </c>
      <c r="K33" s="4554">
        <f>'[1]22 Côtes d''Armor'!O25</f>
        <v>552.5</v>
      </c>
      <c r="L33" s="4556">
        <f>'[1]22 Côtes d''Armor'!P25</f>
        <v>105</v>
      </c>
    </row>
    <row r="34" spans="1:12" ht="15.75">
      <c r="A34" s="4545"/>
      <c r="B34" s="4551" t="s">
        <v>1843</v>
      </c>
      <c r="C34" s="4557">
        <f>'[1]29 Finistère'!G40</f>
        <v>10140</v>
      </c>
      <c r="D34" s="4558">
        <f>'[1]29 Finistère'!H40</f>
        <v>2158</v>
      </c>
      <c r="E34" s="4559">
        <f>'[1]29 Finistère'!I40</f>
        <v>93</v>
      </c>
      <c r="F34" s="4559">
        <f>'[1]29 Finistère'!J40</f>
        <v>422.9</v>
      </c>
      <c r="G34" s="4560">
        <f>'[1]29 Finistère'!K40</f>
        <v>1699</v>
      </c>
      <c r="H34" s="4559">
        <f>'[1]29 Finistère'!L40</f>
        <v>1792</v>
      </c>
      <c r="I34" s="4559">
        <f>'[1]29 Finistère'!M40</f>
        <v>1938</v>
      </c>
      <c r="J34" s="4559">
        <f>'[1]29 Finistère'!N40</f>
        <v>892</v>
      </c>
      <c r="K34" s="4559">
        <f>'[1]29 Finistère'!O40</f>
        <v>983.1</v>
      </c>
      <c r="L34" s="4561">
        <f>'[1]29 Finistère'!P40</f>
        <v>162</v>
      </c>
    </row>
    <row r="35" spans="1:12" ht="15.75">
      <c r="A35" s="4545"/>
      <c r="B35" s="4551" t="s">
        <v>1844</v>
      </c>
      <c r="C35" s="4557">
        <f>'[1]35 Ille et Vilaine'!G73</f>
        <v>18003</v>
      </c>
      <c r="D35" s="4558">
        <f>'[1]35 Ille et Vilaine'!H73</f>
        <v>2740.5</v>
      </c>
      <c r="E35" s="4559">
        <f>'[1]35 Ille et Vilaine'!I73</f>
        <v>196</v>
      </c>
      <c r="F35" s="4559">
        <f>'[1]35 Ille et Vilaine'!J73</f>
        <v>756</v>
      </c>
      <c r="G35" s="4560">
        <f>'[1]35 Ille et Vilaine'!K73</f>
        <v>3988</v>
      </c>
      <c r="H35" s="4559">
        <f>'[1]35 Ille et Vilaine'!L73</f>
        <v>3058</v>
      </c>
      <c r="I35" s="4559">
        <f>'[1]35 Ille et Vilaine'!M73</f>
        <v>2955.5</v>
      </c>
      <c r="J35" s="4559">
        <f>'[1]35 Ille et Vilaine'!N73</f>
        <v>1324.5</v>
      </c>
      <c r="K35" s="4559">
        <f>'[1]35 Ille et Vilaine'!O73</f>
        <v>2469.5</v>
      </c>
      <c r="L35" s="4561">
        <f>'[1]35 Ille et Vilaine'!P73</f>
        <v>515</v>
      </c>
    </row>
    <row r="36" spans="1:12" ht="16.5" thickBot="1">
      <c r="A36" s="4545"/>
      <c r="B36" s="4551" t="s">
        <v>1845</v>
      </c>
      <c r="C36" s="4583">
        <f>'[1]56 Morbihan'!G31</f>
        <v>6943</v>
      </c>
      <c r="D36" s="4584">
        <f>'[1]56 Morbihan'!H31</f>
        <v>1085.5</v>
      </c>
      <c r="E36" s="4576">
        <f>'[1]56 Morbihan'!I31</f>
        <v>97</v>
      </c>
      <c r="F36" s="4576">
        <f>'[1]56 Morbihan'!J31</f>
        <v>238</v>
      </c>
      <c r="G36" s="4577">
        <f>'[1]56 Morbihan'!K31</f>
        <v>1138</v>
      </c>
      <c r="H36" s="4576">
        <f>'[1]56 Morbihan'!L31</f>
        <v>1094</v>
      </c>
      <c r="I36" s="4576">
        <f>'[1]56 Morbihan'!M31</f>
        <v>1700</v>
      </c>
      <c r="J36" s="4576">
        <f>'[1]56 Morbihan'!N31</f>
        <v>815</v>
      </c>
      <c r="K36" s="4576">
        <f>'[1]56 Morbihan'!O31</f>
        <v>609.5</v>
      </c>
      <c r="L36" s="4578">
        <f>'[1]56 Morbihan'!P31</f>
        <v>166</v>
      </c>
    </row>
    <row r="37" spans="1:12" ht="16.5" thickBot="1">
      <c r="A37" s="4545"/>
      <c r="B37" s="4562" t="s">
        <v>1824</v>
      </c>
      <c r="C37" s="4585">
        <f aca="true" t="shared" si="8" ref="C37:L37">SUM(C33:C36)</f>
        <v>40477</v>
      </c>
      <c r="D37" s="4586">
        <f t="shared" si="8"/>
        <v>6738</v>
      </c>
      <c r="E37" s="4580">
        <f t="shared" si="8"/>
        <v>403</v>
      </c>
      <c r="F37" s="4580">
        <f t="shared" si="8"/>
        <v>1527.4</v>
      </c>
      <c r="G37" s="4581">
        <f t="shared" si="8"/>
        <v>7639</v>
      </c>
      <c r="H37" s="4580">
        <f t="shared" si="8"/>
        <v>7065</v>
      </c>
      <c r="I37" s="4580">
        <f t="shared" si="8"/>
        <v>7908.5</v>
      </c>
      <c r="J37" s="4580">
        <f t="shared" si="8"/>
        <v>3633.5</v>
      </c>
      <c r="K37" s="4580">
        <f t="shared" si="8"/>
        <v>4614.6</v>
      </c>
      <c r="L37" s="4582">
        <f t="shared" si="8"/>
        <v>948</v>
      </c>
    </row>
    <row r="38" spans="1:12" ht="16.5" thickBot="1">
      <c r="A38" s="4545"/>
      <c r="B38" s="4568"/>
      <c r="C38" s="4568"/>
      <c r="D38" s="4569">
        <f aca="true" t="shared" si="9" ref="D38:L38">D37/$C37</f>
        <v>0.16646490599599773</v>
      </c>
      <c r="E38" s="4570">
        <f t="shared" si="9"/>
        <v>0.009956271462806037</v>
      </c>
      <c r="F38" s="4570">
        <f t="shared" si="9"/>
        <v>0.03773501000568224</v>
      </c>
      <c r="G38" s="4571">
        <f t="shared" si="9"/>
        <v>0.18872446080490154</v>
      </c>
      <c r="H38" s="4570">
        <f t="shared" si="9"/>
        <v>0.17454356795217038</v>
      </c>
      <c r="I38" s="4570">
        <f t="shared" si="9"/>
        <v>0.19538256293697656</v>
      </c>
      <c r="J38" s="4570">
        <f t="shared" si="9"/>
        <v>0.08976702818884799</v>
      </c>
      <c r="K38" s="4570">
        <f t="shared" si="9"/>
        <v>0.11400548459619043</v>
      </c>
      <c r="L38" s="4572">
        <f t="shared" si="9"/>
        <v>0.023420708056427108</v>
      </c>
    </row>
    <row r="39" spans="1:12" ht="16.5" thickBot="1">
      <c r="A39" s="4545"/>
      <c r="C39" s="4568"/>
      <c r="D39" s="4541"/>
      <c r="E39" s="4541"/>
      <c r="F39" s="4541"/>
      <c r="G39" s="4542"/>
      <c r="H39" s="4541"/>
      <c r="I39" s="4541"/>
      <c r="J39" s="4541"/>
      <c r="K39" s="4541"/>
      <c r="L39" s="4541"/>
    </row>
    <row r="40" spans="1:12" ht="16.5" thickBot="1">
      <c r="A40" s="4545"/>
      <c r="C40" s="4546" t="s">
        <v>42</v>
      </c>
      <c r="D40" s="4547" t="s">
        <v>11</v>
      </c>
      <c r="E40" s="4548" t="s">
        <v>12</v>
      </c>
      <c r="F40" s="4548" t="s">
        <v>13</v>
      </c>
      <c r="G40" s="4338" t="s">
        <v>14</v>
      </c>
      <c r="H40" s="4548" t="s">
        <v>15</v>
      </c>
      <c r="I40" s="4548" t="s">
        <v>16</v>
      </c>
      <c r="J40" s="4549" t="s">
        <v>17</v>
      </c>
      <c r="K40" s="4548" t="s">
        <v>18</v>
      </c>
      <c r="L40" s="4550" t="s">
        <v>19</v>
      </c>
    </row>
    <row r="41" spans="1:12" ht="15.75">
      <c r="A41" s="4545" t="s">
        <v>1846</v>
      </c>
      <c r="B41" s="4551" t="s">
        <v>1847</v>
      </c>
      <c r="C41" s="4552">
        <f>'[1]18 Cher'!G27</f>
        <v>4222</v>
      </c>
      <c r="D41" s="4553">
        <f>'[1]18 Cher'!H27</f>
        <v>446</v>
      </c>
      <c r="E41" s="4554">
        <f>'[1]18 Cher'!I27</f>
        <v>53.6</v>
      </c>
      <c r="F41" s="4554">
        <f>'[1]18 Cher'!J27</f>
        <v>190.5</v>
      </c>
      <c r="G41" s="4555">
        <f>'[1]18 Cher'!K27</f>
        <v>619</v>
      </c>
      <c r="H41" s="4554">
        <f>'[1]18 Cher'!L27</f>
        <v>561</v>
      </c>
      <c r="I41" s="4554">
        <f>'[1]18 Cher'!M27</f>
        <v>795</v>
      </c>
      <c r="J41" s="4554">
        <f>'[1]18 Cher'!N27</f>
        <v>326</v>
      </c>
      <c r="K41" s="4554">
        <f>'[1]18 Cher'!O27</f>
        <v>968.9</v>
      </c>
      <c r="L41" s="4556">
        <f>'[1]18 Cher'!P27</f>
        <v>262</v>
      </c>
    </row>
    <row r="42" spans="1:12" ht="15.75">
      <c r="A42" s="4545"/>
      <c r="B42" s="4551" t="s">
        <v>1848</v>
      </c>
      <c r="C42" s="4557">
        <f>'[1]28 Eure et Loir'!G20</f>
        <v>3803</v>
      </c>
      <c r="D42" s="4558">
        <f>'[1]28 Eure et Loir'!H20</f>
        <v>418</v>
      </c>
      <c r="E42" s="4559">
        <f>'[1]28 Eure et Loir'!I20</f>
        <v>12</v>
      </c>
      <c r="F42" s="4559">
        <f>'[1]28 Eure et Loir'!J20</f>
        <v>85.5</v>
      </c>
      <c r="G42" s="4560">
        <f>'[1]28 Eure et Loir'!K20</f>
        <v>285</v>
      </c>
      <c r="H42" s="4559">
        <f>'[1]28 Eure et Loir'!L20</f>
        <v>580</v>
      </c>
      <c r="I42" s="4559">
        <f>'[1]28 Eure et Loir'!M20</f>
        <v>1226</v>
      </c>
      <c r="J42" s="4559">
        <f>'[1]28 Eure et Loir'!N20</f>
        <v>321</v>
      </c>
      <c r="K42" s="4559">
        <f>'[1]28 Eure et Loir'!O20</f>
        <v>748.5</v>
      </c>
      <c r="L42" s="4561">
        <f>'[1]28 Eure et Loir'!P20</f>
        <v>127</v>
      </c>
    </row>
    <row r="43" spans="1:12" ht="15.75">
      <c r="A43" s="4545"/>
      <c r="B43" s="4551" t="s">
        <v>1849</v>
      </c>
      <c r="C43" s="4557">
        <f>'[1]36 Indre'!G21</f>
        <v>3053</v>
      </c>
      <c r="D43" s="4558">
        <f>'[1]36 Indre'!H21</f>
        <v>291</v>
      </c>
      <c r="E43" s="4559">
        <f>'[1]36 Indre'!I21</f>
        <v>25</v>
      </c>
      <c r="F43" s="4559">
        <f>'[1]36 Indre'!J21</f>
        <v>38</v>
      </c>
      <c r="G43" s="4560">
        <f>'[1]36 Indre'!K21</f>
        <v>472</v>
      </c>
      <c r="H43" s="4559">
        <f>'[1]36 Indre'!L21</f>
        <v>518</v>
      </c>
      <c r="I43" s="4559">
        <f>'[1]36 Indre'!M21</f>
        <v>539</v>
      </c>
      <c r="J43" s="4559">
        <f>'[1]36 Indre'!N21</f>
        <v>171</v>
      </c>
      <c r="K43" s="4559">
        <f>'[1]36 Indre'!O21</f>
        <v>910</v>
      </c>
      <c r="L43" s="4561">
        <f>'[1]36 Indre'!P21</f>
        <v>89</v>
      </c>
    </row>
    <row r="44" spans="1:12" ht="15.75">
      <c r="A44" s="4545"/>
      <c r="B44" s="4551" t="s">
        <v>1850</v>
      </c>
      <c r="C44" s="4557">
        <f>'[1]37 Indre et Loire'!G29</f>
        <v>6761</v>
      </c>
      <c r="D44" s="4558">
        <f>'[1]37 Indre et Loire'!H29</f>
        <v>778</v>
      </c>
      <c r="E44" s="4559">
        <f>'[1]37 Indre et Loire'!I29</f>
        <v>223.4</v>
      </c>
      <c r="F44" s="4559">
        <f>'[1]37 Indre et Loire'!J29</f>
        <v>179</v>
      </c>
      <c r="G44" s="4560">
        <f>'[1]37 Indre et Loire'!K29</f>
        <v>815.5</v>
      </c>
      <c r="H44" s="4559">
        <f>'[1]37 Indre et Loire'!L29</f>
        <v>1398</v>
      </c>
      <c r="I44" s="4559">
        <f>'[1]37 Indre et Loire'!M29</f>
        <v>1739</v>
      </c>
      <c r="J44" s="4559">
        <f>'[1]37 Indre et Loire'!N29</f>
        <v>540</v>
      </c>
      <c r="K44" s="4559">
        <f>'[1]37 Indre et Loire'!O29</f>
        <v>975.1</v>
      </c>
      <c r="L44" s="4561">
        <f>'[1]37 Indre et Loire'!P29</f>
        <v>113</v>
      </c>
    </row>
    <row r="45" spans="1:12" ht="15.75">
      <c r="A45" s="4545"/>
      <c r="B45" s="4551" t="s">
        <v>1851</v>
      </c>
      <c r="C45" s="4557">
        <f>'[1]41 Loir et Cher'!G21</f>
        <v>3628</v>
      </c>
      <c r="D45" s="4558">
        <f>'[1]41 Loir et Cher'!H21</f>
        <v>326</v>
      </c>
      <c r="E45" s="4559">
        <f>'[1]41 Loir et Cher'!I21</f>
        <v>90.4</v>
      </c>
      <c r="F45" s="4559">
        <f>'[1]41 Loir et Cher'!J21</f>
        <v>166</v>
      </c>
      <c r="G45" s="4560">
        <f>'[1]41 Loir et Cher'!K21</f>
        <v>418</v>
      </c>
      <c r="H45" s="4559">
        <f>'[1]41 Loir et Cher'!L21</f>
        <v>568</v>
      </c>
      <c r="I45" s="4559">
        <f>'[1]41 Loir et Cher'!M21</f>
        <v>1361</v>
      </c>
      <c r="J45" s="4559">
        <f>'[1]41 Loir et Cher'!N21</f>
        <v>203</v>
      </c>
      <c r="K45" s="4559">
        <f>'[1]41 Loir et Cher'!O21</f>
        <v>431.6</v>
      </c>
      <c r="L45" s="4561">
        <f>'[1]41 Loir et Cher'!P21</f>
        <v>64</v>
      </c>
    </row>
    <row r="46" spans="1:12" ht="16.5" thickBot="1">
      <c r="A46" s="4545"/>
      <c r="B46" s="4551" t="s">
        <v>1852</v>
      </c>
      <c r="C46" s="4583">
        <f>'[1]45 Loiret'!G45</f>
        <v>10908</v>
      </c>
      <c r="D46" s="4584">
        <f>'[1]45 Loiret'!H45</f>
        <v>1528</v>
      </c>
      <c r="E46" s="4576">
        <f>'[1]45 Loiret'!I45</f>
        <v>247.7</v>
      </c>
      <c r="F46" s="4576">
        <f>'[1]45 Loiret'!J45</f>
        <v>251.5</v>
      </c>
      <c r="G46" s="4577">
        <f>'[1]45 Loiret'!K45</f>
        <v>1228</v>
      </c>
      <c r="H46" s="4576">
        <f>'[1]45 Loiret'!L45</f>
        <v>1532</v>
      </c>
      <c r="I46" s="4576">
        <f>'[1]45 Loiret'!M45</f>
        <v>2071</v>
      </c>
      <c r="J46" s="4576">
        <f>'[1]45 Loiret'!N45</f>
        <v>988</v>
      </c>
      <c r="K46" s="4576">
        <f>'[1]45 Loiret'!O45</f>
        <v>2735.8</v>
      </c>
      <c r="L46" s="4578">
        <f>'[1]45 Loiret'!P45</f>
        <v>326</v>
      </c>
    </row>
    <row r="47" spans="1:12" ht="16.5" thickBot="1">
      <c r="A47" s="4545"/>
      <c r="B47" s="4562" t="s">
        <v>1824</v>
      </c>
      <c r="C47" s="4585">
        <f>SUM(C41:C46)</f>
        <v>32375</v>
      </c>
      <c r="D47" s="4586">
        <f aca="true" t="shared" si="10" ref="D47:L47">SUM(D41:D46)</f>
        <v>3787</v>
      </c>
      <c r="E47" s="4580">
        <f t="shared" si="10"/>
        <v>652.0999999999999</v>
      </c>
      <c r="F47" s="4580">
        <f t="shared" si="10"/>
        <v>910.5</v>
      </c>
      <c r="G47" s="4581">
        <f t="shared" si="10"/>
        <v>3837.5</v>
      </c>
      <c r="H47" s="4580">
        <f t="shared" si="10"/>
        <v>5157</v>
      </c>
      <c r="I47" s="4580">
        <f t="shared" si="10"/>
        <v>7731</v>
      </c>
      <c r="J47" s="4580">
        <f t="shared" si="10"/>
        <v>2549</v>
      </c>
      <c r="K47" s="4580">
        <f t="shared" si="10"/>
        <v>6769.9</v>
      </c>
      <c r="L47" s="4582">
        <f t="shared" si="10"/>
        <v>981</v>
      </c>
    </row>
    <row r="48" spans="1:12" ht="16.5" thickBot="1">
      <c r="A48" s="4545"/>
      <c r="B48" s="4568"/>
      <c r="C48" s="4568"/>
      <c r="D48" s="4569">
        <f aca="true" t="shared" si="11" ref="D48:L48">D47/$C47</f>
        <v>0.11697297297297297</v>
      </c>
      <c r="E48" s="4570">
        <f t="shared" si="11"/>
        <v>0.02014208494208494</v>
      </c>
      <c r="F48" s="4570">
        <f t="shared" si="11"/>
        <v>0.028123552123552123</v>
      </c>
      <c r="G48" s="4571">
        <f t="shared" si="11"/>
        <v>0.11853281853281854</v>
      </c>
      <c r="H48" s="4570">
        <f t="shared" si="11"/>
        <v>0.1592895752895753</v>
      </c>
      <c r="I48" s="4570">
        <f t="shared" si="11"/>
        <v>0.2387953667953668</v>
      </c>
      <c r="J48" s="4570">
        <f t="shared" si="11"/>
        <v>0.07873359073359074</v>
      </c>
      <c r="K48" s="4570">
        <f t="shared" si="11"/>
        <v>0.2091088803088803</v>
      </c>
      <c r="L48" s="4572">
        <f t="shared" si="11"/>
        <v>0.0303011583011583</v>
      </c>
    </row>
    <row r="49" spans="1:12" ht="16.5" thickBot="1">
      <c r="A49" s="4545"/>
      <c r="C49" s="4568"/>
      <c r="D49" s="4541"/>
      <c r="E49" s="4541"/>
      <c r="F49" s="4541"/>
      <c r="G49" s="4542"/>
      <c r="H49" s="4541"/>
      <c r="I49" s="4541"/>
      <c r="J49" s="4541"/>
      <c r="K49" s="4541"/>
      <c r="L49" s="4541"/>
    </row>
    <row r="50" spans="1:12" ht="16.5" thickBot="1">
      <c r="A50" s="4545"/>
      <c r="C50" s="4546" t="s">
        <v>42</v>
      </c>
      <c r="D50" s="4547" t="s">
        <v>11</v>
      </c>
      <c r="E50" s="4548" t="s">
        <v>12</v>
      </c>
      <c r="F50" s="4548" t="s">
        <v>13</v>
      </c>
      <c r="G50" s="4338" t="s">
        <v>14</v>
      </c>
      <c r="H50" s="4548" t="s">
        <v>15</v>
      </c>
      <c r="I50" s="4548" t="s">
        <v>16</v>
      </c>
      <c r="J50" s="4549" t="s">
        <v>17</v>
      </c>
      <c r="K50" s="4548" t="s">
        <v>18</v>
      </c>
      <c r="L50" s="4550" t="s">
        <v>19</v>
      </c>
    </row>
    <row r="51" spans="1:12" ht="15.75">
      <c r="A51" s="4545" t="s">
        <v>1853</v>
      </c>
      <c r="B51" s="4551" t="s">
        <v>1854</v>
      </c>
      <c r="C51" s="4552">
        <f>'[1]08 Ardennes'!G21</f>
        <v>2993</v>
      </c>
      <c r="D51" s="4553">
        <f>'[1]08 Ardennes'!H21</f>
        <v>394</v>
      </c>
      <c r="E51" s="4554">
        <f>'[1]08 Ardennes'!I21</f>
        <v>12</v>
      </c>
      <c r="F51" s="4554">
        <f>'[1]08 Ardennes'!J21</f>
        <v>99</v>
      </c>
      <c r="G51" s="4555">
        <f>'[1]08 Ardennes'!K21</f>
        <v>351</v>
      </c>
      <c r="H51" s="4554">
        <f>'[1]08 Ardennes'!L21</f>
        <v>607</v>
      </c>
      <c r="I51" s="4554">
        <f>'[1]08 Ardennes'!M21</f>
        <v>785</v>
      </c>
      <c r="J51" s="4554">
        <f>'[1]08 Ardennes'!N21</f>
        <v>137</v>
      </c>
      <c r="K51" s="4554">
        <f>'[1]08 Ardennes'!O21</f>
        <v>562</v>
      </c>
      <c r="L51" s="4556">
        <f>'[1]08 Ardennes'!P21</f>
        <v>46</v>
      </c>
    </row>
    <row r="52" spans="1:12" ht="15.75">
      <c r="A52" s="4545"/>
      <c r="B52" s="4551" t="s">
        <v>1855</v>
      </c>
      <c r="C52" s="4557">
        <f>'[1]10 Aube'!G24</f>
        <v>3348</v>
      </c>
      <c r="D52" s="4558">
        <f>'[1]10 Aube'!H24</f>
        <v>437</v>
      </c>
      <c r="E52" s="4559">
        <f>'[1]10 Aube'!I24</f>
        <v>28.4</v>
      </c>
      <c r="F52" s="4559">
        <f>'[1]10 Aube'!J24</f>
        <v>149.5</v>
      </c>
      <c r="G52" s="4560">
        <f>'[1]10 Aube'!K24</f>
        <v>312</v>
      </c>
      <c r="H52" s="4559">
        <f>'[1]10 Aube'!L24</f>
        <v>622</v>
      </c>
      <c r="I52" s="4559">
        <f>'[1]10 Aube'!M24</f>
        <v>709</v>
      </c>
      <c r="J52" s="4559">
        <f>'[1]10 Aube'!N24</f>
        <v>106</v>
      </c>
      <c r="K52" s="4559">
        <f>'[1]10 Aube'!O24</f>
        <v>918.1</v>
      </c>
      <c r="L52" s="4561">
        <f>'[1]10 Aube'!P24</f>
        <v>66</v>
      </c>
    </row>
    <row r="53" spans="1:12" ht="15.75">
      <c r="A53" s="4545"/>
      <c r="B53" s="4551" t="s">
        <v>1856</v>
      </c>
      <c r="C53" s="4557">
        <f>'[1]51 Marne'!G40</f>
        <v>8254</v>
      </c>
      <c r="D53" s="4558">
        <f>'[1]51 Marne'!H40</f>
        <v>1100</v>
      </c>
      <c r="E53" s="4559">
        <f>'[1]51 Marne'!I40</f>
        <v>83</v>
      </c>
      <c r="F53" s="4559">
        <f>'[1]51 Marne'!J40</f>
        <v>398</v>
      </c>
      <c r="G53" s="4560">
        <f>'[1]51 Marne'!K40</f>
        <v>1220</v>
      </c>
      <c r="H53" s="4559">
        <f>'[1]51 Marne'!L40</f>
        <v>1451</v>
      </c>
      <c r="I53" s="4559">
        <f>'[1]51 Marne'!M40</f>
        <v>1900</v>
      </c>
      <c r="J53" s="4559">
        <f>'[1]51 Marne'!N40</f>
        <v>338</v>
      </c>
      <c r="K53" s="4559">
        <f>'[1]51 Marne'!O40</f>
        <v>1555</v>
      </c>
      <c r="L53" s="4561">
        <f>'[1]51 Marne'!P40</f>
        <v>209</v>
      </c>
    </row>
    <row r="54" spans="1:12" ht="16.5" thickBot="1">
      <c r="A54" s="4545"/>
      <c r="B54" s="4551" t="s">
        <v>1857</v>
      </c>
      <c r="C54" s="4583">
        <f>'[1]52 Haute Marne'!G21</f>
        <v>2323</v>
      </c>
      <c r="D54" s="4584">
        <f>'[1]52 Haute Marne'!H21</f>
        <v>275</v>
      </c>
      <c r="E54" s="4576">
        <f>'[1]52 Haute Marne'!I21</f>
        <v>25</v>
      </c>
      <c r="F54" s="4576">
        <f>'[1]52 Haute Marne'!J21</f>
        <v>60.5</v>
      </c>
      <c r="G54" s="4577">
        <f>'[1]52 Haute Marne'!K21</f>
        <v>185</v>
      </c>
      <c r="H54" s="4576">
        <f>'[1]52 Haute Marne'!L21</f>
        <v>538</v>
      </c>
      <c r="I54" s="4576">
        <f>'[1]52 Haute Marne'!M21</f>
        <v>685</v>
      </c>
      <c r="J54" s="4576">
        <f>'[1]52 Haute Marne'!N21</f>
        <v>75</v>
      </c>
      <c r="K54" s="4576">
        <f>'[1]52 Haute Marne'!O21</f>
        <v>372.5</v>
      </c>
      <c r="L54" s="4578">
        <f>'[1]52 Haute Marne'!P21</f>
        <v>107</v>
      </c>
    </row>
    <row r="55" spans="1:12" ht="16.5" thickBot="1">
      <c r="A55" s="4545"/>
      <c r="B55" s="4562" t="s">
        <v>1824</v>
      </c>
      <c r="C55" s="4585">
        <f aca="true" t="shared" si="12" ref="C55:L55">SUM(C50:C54)</f>
        <v>16918</v>
      </c>
      <c r="D55" s="4586">
        <f t="shared" si="12"/>
        <v>2206</v>
      </c>
      <c r="E55" s="4580">
        <f t="shared" si="12"/>
        <v>148.4</v>
      </c>
      <c r="F55" s="4580">
        <f t="shared" si="12"/>
        <v>707</v>
      </c>
      <c r="G55" s="4581">
        <f t="shared" si="12"/>
        <v>2068</v>
      </c>
      <c r="H55" s="4580">
        <f t="shared" si="12"/>
        <v>3218</v>
      </c>
      <c r="I55" s="4580">
        <f t="shared" si="12"/>
        <v>4079</v>
      </c>
      <c r="J55" s="4580">
        <f t="shared" si="12"/>
        <v>656</v>
      </c>
      <c r="K55" s="4580">
        <f t="shared" si="12"/>
        <v>3407.6</v>
      </c>
      <c r="L55" s="4582">
        <f t="shared" si="12"/>
        <v>428</v>
      </c>
    </row>
    <row r="56" spans="1:12" ht="16.5" thickBot="1">
      <c r="A56" s="4545"/>
      <c r="B56" s="4568"/>
      <c r="C56" s="4568"/>
      <c r="D56" s="4569">
        <f aca="true" t="shared" si="13" ref="D56:L56">D55/$C55</f>
        <v>0.13039366355361154</v>
      </c>
      <c r="E56" s="4570">
        <f t="shared" si="13"/>
        <v>0.008771722425818656</v>
      </c>
      <c r="F56" s="4570">
        <f t="shared" si="13"/>
        <v>0.04178980967017378</v>
      </c>
      <c r="G56" s="4571">
        <f t="shared" si="13"/>
        <v>0.1222366710013004</v>
      </c>
      <c r="H56" s="4570">
        <f t="shared" si="13"/>
        <v>0.19021160893722663</v>
      </c>
      <c r="I56" s="4570">
        <f t="shared" si="13"/>
        <v>0.24110414942664618</v>
      </c>
      <c r="J56" s="4570">
        <f t="shared" si="13"/>
        <v>0.03877526894431966</v>
      </c>
      <c r="K56" s="4570">
        <f t="shared" si="13"/>
        <v>0.20141860740040193</v>
      </c>
      <c r="L56" s="4572">
        <f t="shared" si="13"/>
        <v>0.02529849864050124</v>
      </c>
    </row>
    <row r="57" spans="1:12" ht="16.5" thickBot="1">
      <c r="A57" s="4545"/>
      <c r="C57" s="4568"/>
      <c r="D57" s="4541"/>
      <c r="E57" s="4541"/>
      <c r="F57" s="4541"/>
      <c r="G57" s="4542"/>
      <c r="H57" s="4541"/>
      <c r="I57" s="4541"/>
      <c r="J57" s="4541"/>
      <c r="K57" s="4541"/>
      <c r="L57" s="4541"/>
    </row>
    <row r="58" spans="1:12" ht="16.5" thickBot="1">
      <c r="A58" s="4545"/>
      <c r="C58" s="4546" t="s">
        <v>42</v>
      </c>
      <c r="D58" s="4547" t="s">
        <v>11</v>
      </c>
      <c r="E58" s="4548" t="s">
        <v>12</v>
      </c>
      <c r="F58" s="4548" t="s">
        <v>13</v>
      </c>
      <c r="G58" s="4338" t="s">
        <v>14</v>
      </c>
      <c r="H58" s="4548" t="s">
        <v>15</v>
      </c>
      <c r="I58" s="4548" t="s">
        <v>16</v>
      </c>
      <c r="J58" s="4549" t="s">
        <v>17</v>
      </c>
      <c r="K58" s="4548" t="s">
        <v>18</v>
      </c>
      <c r="L58" s="4550" t="s">
        <v>19</v>
      </c>
    </row>
    <row r="59" spans="1:12" ht="15.75">
      <c r="A59" s="4545" t="s">
        <v>1858</v>
      </c>
      <c r="B59" s="4551" t="s">
        <v>1859</v>
      </c>
      <c r="C59" s="4552">
        <f>'[1]2A Corse du Sud'!G37</f>
        <v>3645</v>
      </c>
      <c r="D59" s="4553">
        <f>'[1]2A Corse du Sud'!H37</f>
        <v>338</v>
      </c>
      <c r="E59" s="4554">
        <f>'[1]2A Corse du Sud'!I37</f>
        <v>13</v>
      </c>
      <c r="F59" s="4554">
        <f>'[1]2A Corse du Sud'!J37</f>
        <v>173</v>
      </c>
      <c r="G59" s="4555">
        <f>'[1]2A Corse du Sud'!K37</f>
        <v>408.5</v>
      </c>
      <c r="H59" s="4554">
        <f>'[1]2A Corse du Sud'!L37</f>
        <v>635</v>
      </c>
      <c r="I59" s="4554">
        <f>'[1]2A Corse du Sud'!M37</f>
        <v>668.5</v>
      </c>
      <c r="J59" s="4554">
        <f>'[1]2A Corse du Sud'!N37</f>
        <v>102</v>
      </c>
      <c r="K59" s="4554">
        <f>'[1]2A Corse du Sud'!O37</f>
        <v>517</v>
      </c>
      <c r="L59" s="4556">
        <f>'[1]2A Corse du Sud'!P37</f>
        <v>790</v>
      </c>
    </row>
    <row r="60" spans="1:12" ht="16.5" thickBot="1">
      <c r="A60" s="4545"/>
      <c r="B60" s="4551" t="s">
        <v>1860</v>
      </c>
      <c r="C60" s="4583">
        <f>'[1]2B Haute Corse'!G27</f>
        <v>2769</v>
      </c>
      <c r="D60" s="4584">
        <f>'[1]2B Haute Corse'!H27</f>
        <v>223</v>
      </c>
      <c r="E60" s="4576">
        <f>'[1]2B Haute Corse'!I27</f>
        <v>4</v>
      </c>
      <c r="F60" s="4576">
        <f>'[1]2B Haute Corse'!J27</f>
        <v>117.5</v>
      </c>
      <c r="G60" s="4577">
        <f>'[1]2B Haute Corse'!K27</f>
        <v>263</v>
      </c>
      <c r="H60" s="4576">
        <f>'[1]2B Haute Corse'!L27</f>
        <v>516</v>
      </c>
      <c r="I60" s="4576">
        <f>'[1]2B Haute Corse'!M27</f>
        <v>681</v>
      </c>
      <c r="J60" s="4576">
        <f>'[1]2B Haute Corse'!N27</f>
        <v>92</v>
      </c>
      <c r="K60" s="4576">
        <f>'[1]2B Haute Corse'!O27</f>
        <v>299.5</v>
      </c>
      <c r="L60" s="4578">
        <f>'[1]2B Haute Corse'!P27</f>
        <v>573</v>
      </c>
    </row>
    <row r="61" spans="1:12" ht="16.5" thickBot="1">
      <c r="A61" s="4545"/>
      <c r="B61" s="4562" t="s">
        <v>1824</v>
      </c>
      <c r="C61" s="4585">
        <f>SUM(C59:C60)</f>
        <v>6414</v>
      </c>
      <c r="D61" s="4586">
        <f aca="true" t="shared" si="14" ref="D61:L61">SUM(D59:D60)</f>
        <v>561</v>
      </c>
      <c r="E61" s="4580">
        <f t="shared" si="14"/>
        <v>17</v>
      </c>
      <c r="F61" s="4580">
        <f t="shared" si="14"/>
        <v>290.5</v>
      </c>
      <c r="G61" s="4581">
        <f t="shared" si="14"/>
        <v>671.5</v>
      </c>
      <c r="H61" s="4580">
        <f t="shared" si="14"/>
        <v>1151</v>
      </c>
      <c r="I61" s="4580">
        <f t="shared" si="14"/>
        <v>1349.5</v>
      </c>
      <c r="J61" s="4580">
        <f t="shared" si="14"/>
        <v>194</v>
      </c>
      <c r="K61" s="4580">
        <f t="shared" si="14"/>
        <v>816.5</v>
      </c>
      <c r="L61" s="4582">
        <f t="shared" si="14"/>
        <v>1363</v>
      </c>
    </row>
    <row r="62" spans="1:12" ht="16.5" thickBot="1">
      <c r="A62" s="4545"/>
      <c r="B62" s="4568"/>
      <c r="C62" s="4568"/>
      <c r="D62" s="4569">
        <f aca="true" t="shared" si="15" ref="D62:L62">D61/$C61</f>
        <v>0.08746492048643592</v>
      </c>
      <c r="E62" s="4570">
        <f t="shared" si="15"/>
        <v>0.0026504521359526035</v>
      </c>
      <c r="F62" s="4570">
        <f t="shared" si="15"/>
        <v>0.045291549734954785</v>
      </c>
      <c r="G62" s="4571">
        <f t="shared" si="15"/>
        <v>0.10469285937012784</v>
      </c>
      <c r="H62" s="4570">
        <f t="shared" si="15"/>
        <v>0.17945120049890864</v>
      </c>
      <c r="I62" s="4570">
        <f t="shared" si="15"/>
        <v>0.21039912690988463</v>
      </c>
      <c r="J62" s="4570">
        <f t="shared" si="15"/>
        <v>0.030246336139694418</v>
      </c>
      <c r="K62" s="4570">
        <f t="shared" si="15"/>
        <v>0.12729965700031182</v>
      </c>
      <c r="L62" s="4572">
        <f t="shared" si="15"/>
        <v>0.21250389772372935</v>
      </c>
    </row>
    <row r="63" spans="1:12" ht="16.5" thickBot="1">
      <c r="A63" s="4545"/>
      <c r="C63" s="4568"/>
      <c r="D63" s="4541"/>
      <c r="E63" s="4541"/>
      <c r="F63" s="4541"/>
      <c r="G63" s="4542"/>
      <c r="H63" s="4541"/>
      <c r="I63" s="4541"/>
      <c r="J63" s="4541"/>
      <c r="K63" s="4541"/>
      <c r="L63" s="4541"/>
    </row>
    <row r="64" spans="1:12" ht="16.5" thickBot="1">
      <c r="A64" s="4545"/>
      <c r="C64" s="4546" t="s">
        <v>42</v>
      </c>
      <c r="D64" s="4547" t="s">
        <v>11</v>
      </c>
      <c r="E64" s="4548" t="s">
        <v>12</v>
      </c>
      <c r="F64" s="4548" t="s">
        <v>13</v>
      </c>
      <c r="G64" s="4338" t="s">
        <v>14</v>
      </c>
      <c r="H64" s="4548" t="s">
        <v>15</v>
      </c>
      <c r="I64" s="4548" t="s">
        <v>16</v>
      </c>
      <c r="J64" s="4549" t="s">
        <v>17</v>
      </c>
      <c r="K64" s="4548" t="s">
        <v>18</v>
      </c>
      <c r="L64" s="4550" t="s">
        <v>19</v>
      </c>
    </row>
    <row r="65" spans="1:12" ht="15.75">
      <c r="A65" s="4545" t="s">
        <v>1861</v>
      </c>
      <c r="B65" s="4551" t="s">
        <v>1862</v>
      </c>
      <c r="C65" s="4552">
        <f>'[1]25 Doubs'!G40</f>
        <v>8843</v>
      </c>
      <c r="D65" s="4553">
        <f>'[1]25 Doubs'!H40</f>
        <v>1379</v>
      </c>
      <c r="E65" s="4554">
        <f>'[1]25 Doubs'!I40</f>
        <v>90.53</v>
      </c>
      <c r="F65" s="4554">
        <f>'[1]25 Doubs'!J40</f>
        <v>318</v>
      </c>
      <c r="G65" s="4555">
        <f>'[1]25 Doubs'!K40</f>
        <v>1100</v>
      </c>
      <c r="H65" s="4554">
        <f>'[1]25 Doubs'!L40</f>
        <v>1271</v>
      </c>
      <c r="I65" s="4554">
        <f>'[1]25 Doubs'!M40</f>
        <v>1997</v>
      </c>
      <c r="J65" s="4554">
        <f>'[1]25 Doubs'!N40</f>
        <v>916</v>
      </c>
      <c r="K65" s="4554">
        <f>'[1]25 Doubs'!O40</f>
        <v>1561.8</v>
      </c>
      <c r="L65" s="4556">
        <f>'[1]25 Doubs'!P40</f>
        <v>201.67</v>
      </c>
    </row>
    <row r="66" spans="1:12" ht="15.75">
      <c r="A66" s="4545"/>
      <c r="B66" s="4551" t="s">
        <v>1863</v>
      </c>
      <c r="C66" s="4557">
        <f>'[1]39 Jura'!G21</f>
        <v>2772</v>
      </c>
      <c r="D66" s="4558">
        <f>'[1]39 Jura'!H21</f>
        <v>231</v>
      </c>
      <c r="E66" s="4559">
        <f>'[1]39 Jura'!I21</f>
        <v>6</v>
      </c>
      <c r="F66" s="4559">
        <f>'[1]39 Jura'!J21</f>
        <v>105</v>
      </c>
      <c r="G66" s="4560">
        <f>'[1]39 Jura'!K21</f>
        <v>237</v>
      </c>
      <c r="H66" s="4559">
        <f>'[1]39 Jura'!L21</f>
        <v>466</v>
      </c>
      <c r="I66" s="4559">
        <f>'[1]39 Jura'!M21</f>
        <v>843</v>
      </c>
      <c r="J66" s="4559">
        <f>'[1]39 Jura'!N21</f>
        <v>238</v>
      </c>
      <c r="K66" s="4559">
        <f>'[1]39 Jura'!O21</f>
        <v>587</v>
      </c>
      <c r="L66" s="4561">
        <f>'[1]39 Jura'!P21</f>
        <v>59</v>
      </c>
    </row>
    <row r="67" spans="1:12" ht="15.75">
      <c r="A67" s="4545"/>
      <c r="B67" s="4551" t="s">
        <v>1864</v>
      </c>
      <c r="C67" s="4557">
        <f>'[1]70 Haute Saône'!G20</f>
        <v>2666</v>
      </c>
      <c r="D67" s="4558">
        <f>'[1]70 Haute Saône'!H20</f>
        <v>373</v>
      </c>
      <c r="E67" s="4559">
        <f>'[1]70 Haute Saône'!I20</f>
        <v>21</v>
      </c>
      <c r="F67" s="4559">
        <f>'[1]70 Haute Saône'!J20</f>
        <v>91.5</v>
      </c>
      <c r="G67" s="4560">
        <f>'[1]70 Haute Saône'!K20</f>
        <v>190</v>
      </c>
      <c r="H67" s="4559">
        <f>'[1]70 Haute Saône'!L20</f>
        <v>398</v>
      </c>
      <c r="I67" s="4559">
        <f>'[1]70 Haute Saône'!M20</f>
        <v>756</v>
      </c>
      <c r="J67" s="4559">
        <f>'[1]70 Haute Saône'!N20</f>
        <v>206</v>
      </c>
      <c r="K67" s="4559">
        <f>'[1]70 Haute Saône'!O20</f>
        <v>554.5</v>
      </c>
      <c r="L67" s="4561">
        <f>'[1]70 Haute Saône'!P20</f>
        <v>76</v>
      </c>
    </row>
    <row r="68" spans="1:12" ht="16.5" thickBot="1">
      <c r="A68" s="4545"/>
      <c r="B68" s="4551" t="s">
        <v>1865</v>
      </c>
      <c r="C68" s="4583">
        <f>'[1]90 Territoire de Belfort'!G19</f>
        <v>1945</v>
      </c>
      <c r="D68" s="4584">
        <f>'[1]90 Territoire de Belfort'!H19</f>
        <v>279</v>
      </c>
      <c r="E68" s="4576">
        <f>'[1]90 Territoire de Belfort'!I19</f>
        <v>7</v>
      </c>
      <c r="F68" s="4576">
        <f>'[1]90 Territoire de Belfort'!J19</f>
        <v>105.5</v>
      </c>
      <c r="G68" s="4577">
        <f>'[1]90 Territoire de Belfort'!K19</f>
        <v>110</v>
      </c>
      <c r="H68" s="4576">
        <f>'[1]90 Territoire de Belfort'!L19</f>
        <v>451</v>
      </c>
      <c r="I68" s="4576">
        <f>'[1]90 Territoire de Belfort'!M19</f>
        <v>390</v>
      </c>
      <c r="J68" s="4576">
        <f>'[1]90 Territoire de Belfort'!N19</f>
        <v>95</v>
      </c>
      <c r="K68" s="4576">
        <f>'[1]90 Territoire de Belfort'!O19</f>
        <v>475.5</v>
      </c>
      <c r="L68" s="4578">
        <f>'[1]90 Territoire de Belfort'!P19</f>
        <v>32</v>
      </c>
    </row>
    <row r="69" spans="1:12" ht="16.5" thickBot="1">
      <c r="A69" s="4545"/>
      <c r="B69" s="4562" t="s">
        <v>1824</v>
      </c>
      <c r="C69" s="4563">
        <f>SUM(C65:C68)</f>
        <v>16226</v>
      </c>
      <c r="D69" s="4564">
        <f aca="true" t="shared" si="16" ref="D69:L69">SUM(D65:D68)</f>
        <v>2262</v>
      </c>
      <c r="E69" s="4565">
        <f t="shared" si="16"/>
        <v>124.53</v>
      </c>
      <c r="F69" s="4565">
        <f t="shared" si="16"/>
        <v>620</v>
      </c>
      <c r="G69" s="4566">
        <f t="shared" si="16"/>
        <v>1637</v>
      </c>
      <c r="H69" s="4565">
        <f t="shared" si="16"/>
        <v>2586</v>
      </c>
      <c r="I69" s="4565">
        <f t="shared" si="16"/>
        <v>3986</v>
      </c>
      <c r="J69" s="4565">
        <f t="shared" si="16"/>
        <v>1455</v>
      </c>
      <c r="K69" s="4565">
        <f t="shared" si="16"/>
        <v>3178.8</v>
      </c>
      <c r="L69" s="4567">
        <f t="shared" si="16"/>
        <v>368.66999999999996</v>
      </c>
    </row>
    <row r="70" spans="1:12" ht="16.5" thickBot="1">
      <c r="A70" s="4545"/>
      <c r="B70" s="4568"/>
      <c r="C70" s="4568"/>
      <c r="D70" s="4569">
        <f aca="true" t="shared" si="17" ref="D70:L70">D69/$C69</f>
        <v>0.1394058917786269</v>
      </c>
      <c r="E70" s="4570">
        <f t="shared" si="17"/>
        <v>0.00767471958584987</v>
      </c>
      <c r="F70" s="4570">
        <f t="shared" si="17"/>
        <v>0.038210279797855295</v>
      </c>
      <c r="G70" s="4571">
        <f t="shared" si="17"/>
        <v>0.10088746456304697</v>
      </c>
      <c r="H70" s="4570">
        <f t="shared" si="17"/>
        <v>0.15937384444718353</v>
      </c>
      <c r="I70" s="4570">
        <f t="shared" si="17"/>
        <v>0.24565512141008258</v>
      </c>
      <c r="J70" s="4570">
        <f t="shared" si="17"/>
        <v>0.08967089855787008</v>
      </c>
      <c r="K70" s="4570">
        <f t="shared" si="17"/>
        <v>0.1959078022926168</v>
      </c>
      <c r="L70" s="4572">
        <f t="shared" si="17"/>
        <v>0.022720941698508565</v>
      </c>
    </row>
    <row r="71" spans="1:12" ht="16.5" thickBot="1">
      <c r="A71" s="4545"/>
      <c r="C71" s="4568"/>
      <c r="D71" s="4541"/>
      <c r="E71" s="4541"/>
      <c r="F71" s="4541"/>
      <c r="G71" s="4542"/>
      <c r="H71" s="4541"/>
      <c r="I71" s="4541"/>
      <c r="J71" s="4541"/>
      <c r="K71" s="4541"/>
      <c r="L71" s="4541"/>
    </row>
    <row r="72" spans="1:12" ht="16.5" thickBot="1">
      <c r="A72" s="4545"/>
      <c r="C72" s="4546" t="s">
        <v>42</v>
      </c>
      <c r="D72" s="4547" t="s">
        <v>11</v>
      </c>
      <c r="E72" s="4548" t="s">
        <v>12</v>
      </c>
      <c r="F72" s="4548" t="s">
        <v>13</v>
      </c>
      <c r="G72" s="4338" t="s">
        <v>14</v>
      </c>
      <c r="H72" s="4548" t="s">
        <v>15</v>
      </c>
      <c r="I72" s="4548" t="s">
        <v>16</v>
      </c>
      <c r="J72" s="4549" t="s">
        <v>17</v>
      </c>
      <c r="K72" s="4548" t="s">
        <v>18</v>
      </c>
      <c r="L72" s="4550" t="s">
        <v>19</v>
      </c>
    </row>
    <row r="73" spans="1:12" ht="15.75">
      <c r="A73" s="4545" t="s">
        <v>1866</v>
      </c>
      <c r="B73" s="4551" t="s">
        <v>1867</v>
      </c>
      <c r="C73" s="4552">
        <f>'[1]75 Paris'!G208</f>
        <v>144024</v>
      </c>
      <c r="D73" s="4553">
        <f>'[1]75 Paris'!H208</f>
        <v>21295.636</v>
      </c>
      <c r="E73" s="4554">
        <f>'[1]75 Paris'!I208</f>
        <v>3199.2999999999997</v>
      </c>
      <c r="F73" s="4554">
        <f>'[1]75 Paris'!J208</f>
        <v>17289</v>
      </c>
      <c r="G73" s="4555">
        <f>'[1]75 Paris'!K208</f>
        <v>22752.5</v>
      </c>
      <c r="H73" s="4554">
        <f>'[1]75 Paris'!L208</f>
        <v>28596.5</v>
      </c>
      <c r="I73" s="4554">
        <f>'[1]75 Paris'!M208</f>
        <v>14328.5</v>
      </c>
      <c r="J73" s="4554">
        <f>'[1]75 Paris'!N208</f>
        <v>9426.5</v>
      </c>
      <c r="K73" s="4554">
        <f>'[1]75 Paris'!O208</f>
        <v>21057</v>
      </c>
      <c r="L73" s="4556">
        <f>'[1]75 Paris'!P208</f>
        <v>6079.063999999994</v>
      </c>
    </row>
    <row r="74" spans="1:12" ht="15.75">
      <c r="A74" s="4545"/>
      <c r="B74" s="4551" t="s">
        <v>1868</v>
      </c>
      <c r="C74" s="4557">
        <f>'[1]91 Essonne'!G36</f>
        <v>14844</v>
      </c>
      <c r="D74" s="4558">
        <f>'[1]91 Essonne'!H36</f>
        <v>1498.5</v>
      </c>
      <c r="E74" s="4559">
        <f>'[1]91 Essonne'!I36</f>
        <v>252</v>
      </c>
      <c r="F74" s="4559">
        <f>'[1]91 Essonne'!J36</f>
        <v>1247</v>
      </c>
      <c r="G74" s="4560">
        <f>'[1]91 Essonne'!K36</f>
        <v>1967</v>
      </c>
      <c r="H74" s="4559">
        <f>'[1]91 Essonne'!L36</f>
        <v>3473.5</v>
      </c>
      <c r="I74" s="4559">
        <f>'[1]91 Essonne'!M36</f>
        <v>2849</v>
      </c>
      <c r="J74" s="4559">
        <f>'[1]91 Essonne'!N36</f>
        <v>833</v>
      </c>
      <c r="K74" s="4559">
        <f>'[1]91 Essonne'!O36</f>
        <v>2117</v>
      </c>
      <c r="L74" s="4561">
        <f>'[1]91 Essonne'!P36</f>
        <v>607</v>
      </c>
    </row>
    <row r="75" spans="1:12" ht="15.75">
      <c r="A75" s="4545"/>
      <c r="B75" s="4551" t="s">
        <v>1869</v>
      </c>
      <c r="C75" s="4557">
        <f>'[1]92 Hauts de Seine'!G47</f>
        <v>17631</v>
      </c>
      <c r="D75" s="4558">
        <f>'[1]92 Hauts de Seine'!H47</f>
        <v>2298</v>
      </c>
      <c r="E75" s="4559">
        <f>'[1]92 Hauts de Seine'!I47</f>
        <v>145</v>
      </c>
      <c r="F75" s="4559">
        <f>'[1]92 Hauts de Seine'!J47</f>
        <v>697.5</v>
      </c>
      <c r="G75" s="4560">
        <f>'[1]92 Hauts de Seine'!K47</f>
        <v>3256</v>
      </c>
      <c r="H75" s="4559">
        <f>'[1]92 Hauts de Seine'!L47</f>
        <v>3345</v>
      </c>
      <c r="I75" s="4559">
        <f>'[1]92 Hauts de Seine'!M47</f>
        <v>3664</v>
      </c>
      <c r="J75" s="4559">
        <f>'[1]92 Hauts de Seine'!N47</f>
        <v>1418</v>
      </c>
      <c r="K75" s="4559">
        <f>'[1]92 Hauts de Seine'!O47</f>
        <v>2235.5</v>
      </c>
      <c r="L75" s="4561">
        <f>'[1]92 Hauts de Seine'!P47</f>
        <v>572</v>
      </c>
    </row>
    <row r="76" spans="1:12" ht="15.75">
      <c r="A76" s="4545"/>
      <c r="B76" s="4551" t="s">
        <v>1870</v>
      </c>
      <c r="C76" s="4557">
        <f>'[1]93 Seine Saint Denis'!G45</f>
        <v>17346</v>
      </c>
      <c r="D76" s="4558">
        <f>'[1]93 Seine Saint Denis'!H45</f>
        <v>1878</v>
      </c>
      <c r="E76" s="4559">
        <f>'[1]93 Seine Saint Denis'!I45</f>
        <v>176.19999999999982</v>
      </c>
      <c r="F76" s="4559">
        <f>'[1]93 Seine Saint Denis'!J45</f>
        <v>234.5</v>
      </c>
      <c r="G76" s="4560">
        <f>'[1]93 Seine Saint Denis'!K45</f>
        <v>3328</v>
      </c>
      <c r="H76" s="4559">
        <f>'[1]93 Seine Saint Denis'!L45</f>
        <v>2278</v>
      </c>
      <c r="I76" s="4559">
        <f>'[1]93 Seine Saint Denis'!M45</f>
        <v>4595.5</v>
      </c>
      <c r="J76" s="4559">
        <f>'[1]93 Seine Saint Denis'!N45</f>
        <v>2458</v>
      </c>
      <c r="K76" s="4559">
        <f>'[1]93 Seine Saint Denis'!O45</f>
        <v>1639.7999999999993</v>
      </c>
      <c r="L76" s="4561">
        <f>'[1]93 Seine Saint Denis'!P45</f>
        <v>758</v>
      </c>
    </row>
    <row r="77" spans="1:12" ht="15.75">
      <c r="A77" s="4545"/>
      <c r="B77" s="4551" t="s">
        <v>1871</v>
      </c>
      <c r="C77" s="4557">
        <f>'[1]77 Seine et Marne'!G39</f>
        <v>14846</v>
      </c>
      <c r="D77" s="4558">
        <f>'[1]77 Seine et Marne'!H39</f>
        <v>1500</v>
      </c>
      <c r="E77" s="4559">
        <f>'[1]77 Seine et Marne'!I39</f>
        <v>87</v>
      </c>
      <c r="F77" s="4559">
        <f>'[1]77 Seine et Marne'!J39</f>
        <v>650</v>
      </c>
      <c r="G77" s="4560">
        <f>'[1]77 Seine et Marne'!K39</f>
        <v>2084.5</v>
      </c>
      <c r="H77" s="4559">
        <f>'[1]77 Seine et Marne'!L39</f>
        <v>3010</v>
      </c>
      <c r="I77" s="4559">
        <f>'[1]77 Seine et Marne'!M39</f>
        <v>3797</v>
      </c>
      <c r="J77" s="4559">
        <f>'[1]77 Seine et Marne'!N39</f>
        <v>1400</v>
      </c>
      <c r="K77" s="4559">
        <f>'[1]77 Seine et Marne'!O39</f>
        <v>1806.5</v>
      </c>
      <c r="L77" s="4561">
        <f>'[1]77 Seine et Marne'!P39</f>
        <v>511</v>
      </c>
    </row>
    <row r="78" spans="1:12" ht="15.75">
      <c r="A78" s="4545"/>
      <c r="B78" s="4551" t="s">
        <v>1872</v>
      </c>
      <c r="C78" s="4557">
        <f>'[1]94 Val de Marne'!G45</f>
        <v>17820</v>
      </c>
      <c r="D78" s="4558">
        <f>'[1]94 Val de Marne'!H45</f>
        <v>2225</v>
      </c>
      <c r="E78" s="4559">
        <f>'[1]94 Val de Marne'!I45</f>
        <v>362.5299999999998</v>
      </c>
      <c r="F78" s="4559">
        <f>'[1]94 Val de Marne'!J45</f>
        <v>271.5</v>
      </c>
      <c r="G78" s="4560">
        <f>'[1]94 Val de Marne'!K45</f>
        <v>3243.8399999999965</v>
      </c>
      <c r="H78" s="4559">
        <f>'[1]94 Val de Marne'!L45</f>
        <v>3095.5</v>
      </c>
      <c r="I78" s="4559">
        <f>'[1]94 Val de Marne'!M45</f>
        <v>3598.16</v>
      </c>
      <c r="J78" s="4559">
        <f>'[1]94 Val de Marne'!N45</f>
        <v>1940</v>
      </c>
      <c r="K78" s="4559">
        <f>'[1]94 Val de Marne'!O45</f>
        <v>2359.7999999999993</v>
      </c>
      <c r="L78" s="4561">
        <f>'[1]94 Val de Marne'!P45</f>
        <v>723.67</v>
      </c>
    </row>
    <row r="79" spans="1:12" ht="15.75">
      <c r="A79" s="4545"/>
      <c r="B79" s="4551" t="s">
        <v>1873</v>
      </c>
      <c r="C79" s="4557">
        <f>'[1]95 Val d''Oise'!G27</f>
        <v>13945</v>
      </c>
      <c r="D79" s="4558">
        <f>'[1]95 Val d''Oise'!H27</f>
        <v>1024</v>
      </c>
      <c r="E79" s="4559">
        <f>'[1]95 Val d''Oise'!I27</f>
        <v>65</v>
      </c>
      <c r="F79" s="4559">
        <f>'[1]95 Val d''Oise'!J27</f>
        <v>1552</v>
      </c>
      <c r="G79" s="4560">
        <f>'[1]95 Val d''Oise'!K27</f>
        <v>1455</v>
      </c>
      <c r="H79" s="4559">
        <f>'[1]95 Val d''Oise'!L27</f>
        <v>3507</v>
      </c>
      <c r="I79" s="4559">
        <f>'[1]95 Val d''Oise'!M27</f>
        <v>3113</v>
      </c>
      <c r="J79" s="4559">
        <f>'[1]95 Val d''Oise'!N27</f>
        <v>1114</v>
      </c>
      <c r="K79" s="4559">
        <f>'[1]95 Val d''Oise'!O27</f>
        <v>1680</v>
      </c>
      <c r="L79" s="4561">
        <f>'[1]95 Val d''Oise'!P27</f>
        <v>435</v>
      </c>
    </row>
    <row r="80" spans="1:12" ht="16.5" thickBot="1">
      <c r="A80" s="4545"/>
      <c r="B80" s="4551" t="s">
        <v>1874</v>
      </c>
      <c r="C80" s="4583">
        <f>'[1]78 Yvelines'!G54</f>
        <v>18513</v>
      </c>
      <c r="D80" s="4584">
        <f>'[1]78 Yvelines'!H54</f>
        <v>2513.33</v>
      </c>
      <c r="E80" s="4576">
        <f>'[1]78 Yvelines'!I54</f>
        <v>454</v>
      </c>
      <c r="F80" s="4576">
        <f>'[1]78 Yvelines'!J54</f>
        <v>1093.5</v>
      </c>
      <c r="G80" s="4577">
        <f>'[1]78 Yvelines'!K54</f>
        <v>2493</v>
      </c>
      <c r="H80" s="4576">
        <f>'[1]78 Yvelines'!L54</f>
        <v>4221</v>
      </c>
      <c r="I80" s="4576">
        <f>'[1]78 Yvelines'!M54</f>
        <v>3272.84</v>
      </c>
      <c r="J80" s="4576">
        <f>'[1]78 Yvelines'!N54</f>
        <v>1283.83</v>
      </c>
      <c r="K80" s="4576">
        <f>'[1]78 Yvelines'!O54</f>
        <v>2256.5</v>
      </c>
      <c r="L80" s="4578">
        <f>'[1]78 Yvelines'!P54</f>
        <v>925</v>
      </c>
    </row>
    <row r="81" spans="1:12" ht="16.5" thickBot="1">
      <c r="A81" s="4545"/>
      <c r="B81" s="4562" t="s">
        <v>1824</v>
      </c>
      <c r="C81" s="4585">
        <f>SUM(C73:C80)</f>
        <v>258969</v>
      </c>
      <c r="D81" s="4586">
        <f aca="true" t="shared" si="18" ref="D81:L81">SUM(D73:D80)</f>
        <v>34232.466</v>
      </c>
      <c r="E81" s="4580">
        <f>SUM(E73:E80)</f>
        <v>4741.03</v>
      </c>
      <c r="F81" s="4580">
        <f t="shared" si="18"/>
        <v>23035</v>
      </c>
      <c r="G81" s="4581">
        <f t="shared" si="18"/>
        <v>40579.84</v>
      </c>
      <c r="H81" s="4580">
        <f t="shared" si="18"/>
        <v>51526.5</v>
      </c>
      <c r="I81" s="4580">
        <f t="shared" si="18"/>
        <v>39218</v>
      </c>
      <c r="J81" s="4580">
        <f t="shared" si="18"/>
        <v>19873.33</v>
      </c>
      <c r="K81" s="4580">
        <f t="shared" si="18"/>
        <v>35152.1</v>
      </c>
      <c r="L81" s="4582">
        <f t="shared" si="18"/>
        <v>10610.733999999995</v>
      </c>
    </row>
    <row r="82" spans="1:12" ht="16.5" thickBot="1">
      <c r="A82" s="4545"/>
      <c r="B82" s="4568"/>
      <c r="C82" s="4568"/>
      <c r="D82" s="4569">
        <f aca="true" t="shared" si="19" ref="D82:L82">D81/$C81</f>
        <v>0.13218750506817417</v>
      </c>
      <c r="E82" s="4570">
        <f>E81/$C81</f>
        <v>0.018307326359525658</v>
      </c>
      <c r="F82" s="4570">
        <f t="shared" si="19"/>
        <v>0.08894887032810878</v>
      </c>
      <c r="G82" s="4571">
        <f t="shared" si="19"/>
        <v>0.15669767423900158</v>
      </c>
      <c r="H82" s="4570">
        <f t="shared" si="19"/>
        <v>0.19896783012638578</v>
      </c>
      <c r="I82" s="4570">
        <f t="shared" si="19"/>
        <v>0.15143897532137052</v>
      </c>
      <c r="J82" s="4570">
        <f t="shared" si="19"/>
        <v>0.07674018898014821</v>
      </c>
      <c r="K82" s="4570">
        <f t="shared" si="19"/>
        <v>0.13573864053226448</v>
      </c>
      <c r="L82" s="4572">
        <f t="shared" si="19"/>
        <v>0.040972989045020815</v>
      </c>
    </row>
    <row r="83" spans="1:12" ht="16.5" thickBot="1">
      <c r="A83" s="4545"/>
      <c r="C83" s="4568"/>
      <c r="D83" s="4541"/>
      <c r="E83" s="4541"/>
      <c r="F83" s="4541"/>
      <c r="G83" s="4542"/>
      <c r="H83" s="4541"/>
      <c r="I83" s="4541"/>
      <c r="J83" s="4541"/>
      <c r="K83" s="4541"/>
      <c r="L83" s="4541"/>
    </row>
    <row r="84" spans="1:12" ht="16.5" thickBot="1">
      <c r="A84" s="4545"/>
      <c r="C84" s="4546" t="s">
        <v>42</v>
      </c>
      <c r="D84" s="4547" t="s">
        <v>11</v>
      </c>
      <c r="E84" s="4548" t="s">
        <v>12</v>
      </c>
      <c r="F84" s="4548" t="s">
        <v>13</v>
      </c>
      <c r="G84" s="4338" t="s">
        <v>14</v>
      </c>
      <c r="H84" s="4548" t="s">
        <v>15</v>
      </c>
      <c r="I84" s="4548" t="s">
        <v>16</v>
      </c>
      <c r="J84" s="4549" t="s">
        <v>17</v>
      </c>
      <c r="K84" s="4548" t="s">
        <v>18</v>
      </c>
      <c r="L84" s="4550" t="s">
        <v>19</v>
      </c>
    </row>
    <row r="85" spans="1:12" ht="15.75">
      <c r="A85" s="4545" t="s">
        <v>1875</v>
      </c>
      <c r="B85" s="4551" t="s">
        <v>1876</v>
      </c>
      <c r="C85" s="4552">
        <f>'[1]11 Aude'!G23</f>
        <v>3733</v>
      </c>
      <c r="D85" s="4553">
        <f>'[1]11 Aude'!H23</f>
        <v>221</v>
      </c>
      <c r="E85" s="4554">
        <f>'[1]11 Aude'!I23</f>
        <v>6</v>
      </c>
      <c r="F85" s="4554">
        <f>'[1]11 Aude'!J23</f>
        <v>194</v>
      </c>
      <c r="G85" s="4555">
        <f>'[1]11 Aude'!K23</f>
        <v>294</v>
      </c>
      <c r="H85" s="4554">
        <f>'[1]11 Aude'!L23</f>
        <v>699</v>
      </c>
      <c r="I85" s="4554">
        <f>'[1]11 Aude'!M23</f>
        <v>988</v>
      </c>
      <c r="J85" s="4554">
        <f>'[1]11 Aude'!N23</f>
        <v>338</v>
      </c>
      <c r="K85" s="4554">
        <f>'[1]11 Aude'!O23</f>
        <v>856</v>
      </c>
      <c r="L85" s="4556">
        <f>'[1]11 Aude'!P23</f>
        <v>137</v>
      </c>
    </row>
    <row r="86" spans="1:12" ht="15.75">
      <c r="A86" s="4545"/>
      <c r="B86" s="4551" t="s">
        <v>1877</v>
      </c>
      <c r="C86" s="4557">
        <f>'[1]30 Gard'!G29</f>
        <v>5850</v>
      </c>
      <c r="D86" s="4558">
        <f>'[1]30 Gard'!H29</f>
        <v>599</v>
      </c>
      <c r="E86" s="4559">
        <f>'[1]30 Gard'!I29</f>
        <v>39</v>
      </c>
      <c r="F86" s="4559">
        <f>'[1]30 Gard'!J29</f>
        <v>334</v>
      </c>
      <c r="G86" s="4560">
        <f>'[1]30 Gard'!K29</f>
        <v>687</v>
      </c>
      <c r="H86" s="4559">
        <f>'[1]30 Gard'!L29</f>
        <v>1266.2</v>
      </c>
      <c r="I86" s="4559">
        <f>'[1]30 Gard'!M29</f>
        <v>1115</v>
      </c>
      <c r="J86" s="4559">
        <f>'[1]30 Gard'!N29</f>
        <v>458</v>
      </c>
      <c r="K86" s="4559">
        <f>'[1]30 Gard'!O29</f>
        <v>1119</v>
      </c>
      <c r="L86" s="4561">
        <f>'[1]30 Gard'!P29</f>
        <v>232.8</v>
      </c>
    </row>
    <row r="87" spans="1:12" ht="15.75">
      <c r="A87" s="4545"/>
      <c r="B87" s="4551" t="s">
        <v>1878</v>
      </c>
      <c r="C87" s="4557">
        <f>'[1]34 Hérault'!G46</f>
        <v>15806</v>
      </c>
      <c r="D87" s="4558">
        <f>'[1]34 Hérault'!H46</f>
        <v>1235.5</v>
      </c>
      <c r="E87" s="4559">
        <f>'[1]34 Hérault'!I46</f>
        <v>89.6</v>
      </c>
      <c r="F87" s="4559">
        <f>'[1]34 Hérault'!J46</f>
        <v>590</v>
      </c>
      <c r="G87" s="4560">
        <f>'[1]34 Hérault'!K46</f>
        <v>2495.5</v>
      </c>
      <c r="H87" s="4559">
        <f>'[1]34 Hérault'!L46</f>
        <v>2695</v>
      </c>
      <c r="I87" s="4559">
        <f>'[1]34 Hérault'!M46</f>
        <v>3384</v>
      </c>
      <c r="J87" s="4559">
        <f>'[1]34 Hérault'!N46</f>
        <v>1501</v>
      </c>
      <c r="K87" s="4559">
        <f>'[1]34 Hérault'!O46</f>
        <v>3270.4</v>
      </c>
      <c r="L87" s="4561">
        <f>'[1]34 Hérault'!P46</f>
        <v>545</v>
      </c>
    </row>
    <row r="88" spans="1:12" ht="15.75">
      <c r="A88" s="4545"/>
      <c r="B88" s="4551" t="s">
        <v>1879</v>
      </c>
      <c r="C88" s="4557">
        <f>'[1]48 Lozère'!G19</f>
        <v>1279</v>
      </c>
      <c r="D88" s="4558">
        <f>'[1]48 Lozère'!H19</f>
        <v>55</v>
      </c>
      <c r="E88" s="4559">
        <f>'[1]48 Lozère'!I19</f>
        <v>7</v>
      </c>
      <c r="F88" s="4559">
        <f>'[1]48 Lozère'!J19</f>
        <v>1</v>
      </c>
      <c r="G88" s="4560">
        <f>'[1]48 Lozère'!K19</f>
        <v>31</v>
      </c>
      <c r="H88" s="4559">
        <f>'[1]48 Lozère'!L19</f>
        <v>20</v>
      </c>
      <c r="I88" s="4559">
        <f>'[1]48 Lozère'!M19</f>
        <v>4</v>
      </c>
      <c r="J88" s="4559">
        <f>'[1]48 Lozère'!N19</f>
        <v>7</v>
      </c>
      <c r="K88" s="4559">
        <f>'[1]48 Lozère'!O19</f>
        <v>38</v>
      </c>
      <c r="L88" s="4561">
        <f>'[1]48 Lozère'!P19</f>
        <v>5</v>
      </c>
    </row>
    <row r="89" spans="1:12" ht="16.5" thickBot="1">
      <c r="A89" s="4545"/>
      <c r="B89" s="4551" t="s">
        <v>1880</v>
      </c>
      <c r="C89" s="4583">
        <f>'[1]66 Pyrénées Orientales'!G25</f>
        <v>5583</v>
      </c>
      <c r="D89" s="4584">
        <f>'[1]66 Pyrénées Orientales'!H25</f>
        <v>180</v>
      </c>
      <c r="E89" s="4576">
        <f>'[1]66 Pyrénées Orientales'!I25</f>
        <v>24</v>
      </c>
      <c r="F89" s="4576">
        <f>'[1]66 Pyrénées Orientales'!J25</f>
        <v>250.5</v>
      </c>
      <c r="G89" s="4577">
        <f>'[1]66 Pyrénées Orientales'!K25</f>
        <v>871</v>
      </c>
      <c r="H89" s="4576">
        <f>'[1]66 Pyrénées Orientales'!L25</f>
        <v>1043</v>
      </c>
      <c r="I89" s="4576">
        <f>'[1]66 Pyrénées Orientales'!M25</f>
        <v>1392</v>
      </c>
      <c r="J89" s="4576">
        <f>'[1]66 Pyrénées Orientales'!N25</f>
        <v>560</v>
      </c>
      <c r="K89" s="4576">
        <f>'[1]66 Pyrénées Orientales'!O25</f>
        <v>1002.5</v>
      </c>
      <c r="L89" s="4578">
        <f>'[1]66 Pyrénées Orientales'!P25</f>
        <v>260</v>
      </c>
    </row>
    <row r="90" spans="1:12" ht="16.5" thickBot="1">
      <c r="A90" s="4545"/>
      <c r="B90" s="4562" t="s">
        <v>1824</v>
      </c>
      <c r="C90" s="4585">
        <f>SUM(C85:C89)</f>
        <v>32251</v>
      </c>
      <c r="D90" s="4586">
        <f aca="true" t="shared" si="20" ref="D90:L90">SUM(D85:D89)</f>
        <v>2290.5</v>
      </c>
      <c r="E90" s="4580">
        <f t="shared" si="20"/>
        <v>165.6</v>
      </c>
      <c r="F90" s="4580">
        <f t="shared" si="20"/>
        <v>1369.5</v>
      </c>
      <c r="G90" s="4581">
        <f t="shared" si="20"/>
        <v>4378.5</v>
      </c>
      <c r="H90" s="4580">
        <f t="shared" si="20"/>
        <v>5723.2</v>
      </c>
      <c r="I90" s="4580">
        <f t="shared" si="20"/>
        <v>6883</v>
      </c>
      <c r="J90" s="4580">
        <f t="shared" si="20"/>
        <v>2864</v>
      </c>
      <c r="K90" s="4580">
        <f t="shared" si="20"/>
        <v>6285.9</v>
      </c>
      <c r="L90" s="4582">
        <f t="shared" si="20"/>
        <v>1179.8</v>
      </c>
    </row>
    <row r="91" spans="1:12" ht="16.5" thickBot="1">
      <c r="A91" s="4545"/>
      <c r="B91" s="4568"/>
      <c r="C91" s="4568"/>
      <c r="D91" s="4569">
        <f aca="true" t="shared" si="21" ref="D91:L91">D90/$C90</f>
        <v>0.07102105361074075</v>
      </c>
      <c r="E91" s="4570">
        <f t="shared" si="21"/>
        <v>0.0051347245046665215</v>
      </c>
      <c r="F91" s="4570">
        <f t="shared" si="21"/>
        <v>0.04246379957210629</v>
      </c>
      <c r="G91" s="4571">
        <f t="shared" si="21"/>
        <v>0.1357632321478404</v>
      </c>
      <c r="H91" s="4570">
        <f t="shared" si="21"/>
        <v>0.17745806331586617</v>
      </c>
      <c r="I91" s="4570">
        <f t="shared" si="21"/>
        <v>0.2134197389228241</v>
      </c>
      <c r="J91" s="4570">
        <f t="shared" si="21"/>
        <v>0.08880344795510217</v>
      </c>
      <c r="K91" s="4570">
        <f t="shared" si="21"/>
        <v>0.19490558432296673</v>
      </c>
      <c r="L91" s="4572">
        <f t="shared" si="21"/>
        <v>0.036581811416700256</v>
      </c>
    </row>
    <row r="92" spans="1:12" ht="16.5" thickBot="1">
      <c r="A92" s="4545"/>
      <c r="C92" s="4568"/>
      <c r="D92" s="4541"/>
      <c r="E92" s="4541"/>
      <c r="F92" s="4541"/>
      <c r="G92" s="4542"/>
      <c r="H92" s="4541"/>
      <c r="I92" s="4541"/>
      <c r="J92" s="4541"/>
      <c r="K92" s="4541"/>
      <c r="L92" s="4541"/>
    </row>
    <row r="93" spans="1:12" ht="16.5" thickBot="1">
      <c r="A93" s="4545"/>
      <c r="C93" s="4546" t="s">
        <v>42</v>
      </c>
      <c r="D93" s="4547" t="s">
        <v>11</v>
      </c>
      <c r="E93" s="4548" t="s">
        <v>12</v>
      </c>
      <c r="F93" s="4548" t="s">
        <v>13</v>
      </c>
      <c r="G93" s="4338" t="s">
        <v>14</v>
      </c>
      <c r="H93" s="4548" t="s">
        <v>15</v>
      </c>
      <c r="I93" s="4548" t="s">
        <v>16</v>
      </c>
      <c r="J93" s="4549" t="s">
        <v>17</v>
      </c>
      <c r="K93" s="4548" t="s">
        <v>18</v>
      </c>
      <c r="L93" s="4550" t="s">
        <v>19</v>
      </c>
    </row>
    <row r="94" spans="1:12" ht="15.75">
      <c r="A94" s="4545" t="s">
        <v>1881</v>
      </c>
      <c r="B94" s="4551" t="s">
        <v>1882</v>
      </c>
      <c r="C94" s="4552">
        <f>'[1]19 Corrèze'!G25</f>
        <v>3213</v>
      </c>
      <c r="D94" s="4553">
        <f>'[1]19 Corrèze'!H25</f>
        <v>322</v>
      </c>
      <c r="E94" s="4554">
        <f>'[1]19 Corrèze'!I25</f>
        <v>23</v>
      </c>
      <c r="F94" s="4554">
        <f>'[1]19 Corrèze'!J25</f>
        <v>119.5</v>
      </c>
      <c r="G94" s="4555">
        <f>'[1]19 Corrèze'!K25</f>
        <v>339</v>
      </c>
      <c r="H94" s="4554">
        <f>'[1]19 Corrèze'!L25</f>
        <v>550</v>
      </c>
      <c r="I94" s="4554">
        <f>'[1]19 Corrèze'!M25</f>
        <v>848</v>
      </c>
      <c r="J94" s="4554">
        <f>'[1]19 Corrèze'!N25</f>
        <v>283</v>
      </c>
      <c r="K94" s="4554">
        <f>'[1]19 Corrèze'!O25</f>
        <v>611.5</v>
      </c>
      <c r="L94" s="4556">
        <f>'[1]19 Corrèze'!P25</f>
        <v>117</v>
      </c>
    </row>
    <row r="95" spans="1:12" ht="15.75">
      <c r="A95" s="4545"/>
      <c r="B95" s="4551" t="s">
        <v>1883</v>
      </c>
      <c r="C95" s="4557">
        <f>'[1]23 Creuse'!G21</f>
        <v>1723</v>
      </c>
      <c r="D95" s="4558">
        <f>'[1]23 Creuse'!H21</f>
        <v>87</v>
      </c>
      <c r="E95" s="4559">
        <f>'[1]23 Creuse'!I21</f>
        <v>26</v>
      </c>
      <c r="F95" s="4559">
        <f>'[1]23 Creuse'!J21</f>
        <v>51</v>
      </c>
      <c r="G95" s="4560">
        <f>'[1]23 Creuse'!K21</f>
        <v>285</v>
      </c>
      <c r="H95" s="4559">
        <f>'[1]23 Creuse'!L21</f>
        <v>254</v>
      </c>
      <c r="I95" s="4559">
        <f>'[1]23 Creuse'!M21</f>
        <v>641</v>
      </c>
      <c r="J95" s="4559">
        <f>'[1]23 Creuse'!N21</f>
        <v>108</v>
      </c>
      <c r="K95" s="4559">
        <f>'[1]23 Creuse'!O21</f>
        <v>235</v>
      </c>
      <c r="L95" s="4561">
        <f>'[1]23 Creuse'!P21</f>
        <v>36</v>
      </c>
    </row>
    <row r="96" spans="1:12" ht="16.5" thickBot="1">
      <c r="A96" s="4545"/>
      <c r="B96" s="4551" t="s">
        <v>1884</v>
      </c>
      <c r="C96" s="4583">
        <f>'[1]87 Haute Vienne'!G39</f>
        <v>8584</v>
      </c>
      <c r="D96" s="4584">
        <f>'[1]87 Haute Vienne'!H39</f>
        <v>991</v>
      </c>
      <c r="E96" s="4576">
        <f>'[1]87 Haute Vienne'!I39</f>
        <v>140.23000000000002</v>
      </c>
      <c r="F96" s="4576">
        <f>'[1]87 Haute Vienne'!J39</f>
        <v>516.6</v>
      </c>
      <c r="G96" s="4577">
        <f>'[1]87 Haute Vienne'!K39</f>
        <v>1643.5</v>
      </c>
      <c r="H96" s="4576">
        <f>'[1]87 Haute Vienne'!L39</f>
        <v>1191</v>
      </c>
      <c r="I96" s="4576">
        <f>'[1]87 Haute Vienne'!M39</f>
        <v>1861</v>
      </c>
      <c r="J96" s="4576">
        <f>'[1]87 Haute Vienne'!N39</f>
        <v>328</v>
      </c>
      <c r="K96" s="4576">
        <f>'[1]87 Haute Vienne'!O39</f>
        <v>1699</v>
      </c>
      <c r="L96" s="4578">
        <f>'[1]87 Haute Vienne'!P39</f>
        <v>213.67</v>
      </c>
    </row>
    <row r="97" spans="1:12" ht="16.5" thickBot="1">
      <c r="A97" s="4545"/>
      <c r="B97" s="4562" t="s">
        <v>1824</v>
      </c>
      <c r="C97" s="4585">
        <f>SUM(C94:C96)</f>
        <v>13520</v>
      </c>
      <c r="D97" s="4586">
        <f aca="true" t="shared" si="22" ref="D97:L97">SUM(D94:D96)</f>
        <v>1400</v>
      </c>
      <c r="E97" s="4580">
        <f t="shared" si="22"/>
        <v>189.23000000000002</v>
      </c>
      <c r="F97" s="4580">
        <f t="shared" si="22"/>
        <v>687.1</v>
      </c>
      <c r="G97" s="4581">
        <f t="shared" si="22"/>
        <v>2267.5</v>
      </c>
      <c r="H97" s="4580">
        <f t="shared" si="22"/>
        <v>1995</v>
      </c>
      <c r="I97" s="4580">
        <f t="shared" si="22"/>
        <v>3350</v>
      </c>
      <c r="J97" s="4580">
        <f t="shared" si="22"/>
        <v>719</v>
      </c>
      <c r="K97" s="4580">
        <f t="shared" si="22"/>
        <v>2545.5</v>
      </c>
      <c r="L97" s="4582">
        <f t="shared" si="22"/>
        <v>366.66999999999996</v>
      </c>
    </row>
    <row r="98" spans="1:12" ht="16.5" thickBot="1">
      <c r="A98" s="4545"/>
      <c r="B98" s="4568"/>
      <c r="C98" s="4568"/>
      <c r="D98" s="4569">
        <f aca="true" t="shared" si="23" ref="D98:L98">D97/$C97</f>
        <v>0.10355029585798817</v>
      </c>
      <c r="E98" s="4570">
        <f t="shared" si="23"/>
        <v>0.013996301775147931</v>
      </c>
      <c r="F98" s="4570">
        <f t="shared" si="23"/>
        <v>0.05082100591715977</v>
      </c>
      <c r="G98" s="4571">
        <f t="shared" si="23"/>
        <v>0.1677144970414201</v>
      </c>
      <c r="H98" s="4570">
        <f t="shared" si="23"/>
        <v>0.14755917159763313</v>
      </c>
      <c r="I98" s="4570">
        <f t="shared" si="23"/>
        <v>0.24778106508875739</v>
      </c>
      <c r="J98" s="4570">
        <f t="shared" si="23"/>
        <v>0.05318047337278106</v>
      </c>
      <c r="K98" s="4570">
        <f t="shared" si="23"/>
        <v>0.1882766272189349</v>
      </c>
      <c r="L98" s="4572">
        <f t="shared" si="23"/>
        <v>0.027120562130177512</v>
      </c>
    </row>
    <row r="99" spans="1:12" ht="16.5" thickBot="1">
      <c r="A99" s="4545"/>
      <c r="C99" s="4568"/>
      <c r="D99" s="4541"/>
      <c r="E99" s="4541"/>
      <c r="F99" s="4541"/>
      <c r="G99" s="4542"/>
      <c r="H99" s="4541"/>
      <c r="I99" s="4541"/>
      <c r="J99" s="4541"/>
      <c r="K99" s="4541"/>
      <c r="L99" s="4541"/>
    </row>
    <row r="100" spans="1:12" ht="16.5" thickBot="1">
      <c r="A100" s="4545"/>
      <c r="C100" s="4546" t="s">
        <v>42</v>
      </c>
      <c r="D100" s="4547" t="s">
        <v>11</v>
      </c>
      <c r="E100" s="4548" t="s">
        <v>12</v>
      </c>
      <c r="F100" s="4548" t="s">
        <v>13</v>
      </c>
      <c r="G100" s="4338" t="s">
        <v>14</v>
      </c>
      <c r="H100" s="4548" t="s">
        <v>15</v>
      </c>
      <c r="I100" s="4548" t="s">
        <v>16</v>
      </c>
      <c r="J100" s="4549" t="s">
        <v>17</v>
      </c>
      <c r="K100" s="4548" t="s">
        <v>18</v>
      </c>
      <c r="L100" s="4550" t="s">
        <v>19</v>
      </c>
    </row>
    <row r="101" spans="1:12" ht="15.75">
      <c r="A101" s="4545" t="s">
        <v>1885</v>
      </c>
      <c r="B101" s="4551" t="s">
        <v>1886</v>
      </c>
      <c r="C101" s="4552">
        <f>'[1]54 Meurthe et Moselle'!G48</f>
        <v>14426</v>
      </c>
      <c r="D101" s="4553">
        <f>'[1]54 Meurthe et Moselle'!H48</f>
        <v>2539</v>
      </c>
      <c r="E101" s="4554">
        <f>'[1]54 Meurthe et Moselle'!I48</f>
        <v>147.02999999999992</v>
      </c>
      <c r="F101" s="4554">
        <f>'[1]54 Meurthe et Moselle'!J48</f>
        <v>520</v>
      </c>
      <c r="G101" s="4555">
        <f>'[1]54 Meurthe et Moselle'!K48</f>
        <v>1986.7</v>
      </c>
      <c r="H101" s="4554">
        <f>'[1]54 Meurthe et Moselle'!L48</f>
        <v>2499</v>
      </c>
      <c r="I101" s="4554">
        <f>'[1]54 Meurthe et Moselle'!M48</f>
        <v>2307</v>
      </c>
      <c r="J101" s="4554">
        <f>'[1]54 Meurthe et Moselle'!N48</f>
        <v>972.3</v>
      </c>
      <c r="K101" s="4554">
        <f>'[1]54 Meurthe et Moselle'!O48</f>
        <v>2997.2999999999993</v>
      </c>
      <c r="L101" s="4556">
        <f>'[1]54 Meurthe et Moselle'!P48</f>
        <v>457.66999999999996</v>
      </c>
    </row>
    <row r="102" spans="1:12" ht="15.75">
      <c r="A102" s="4545"/>
      <c r="B102" s="4551" t="s">
        <v>1887</v>
      </c>
      <c r="C102" s="4557">
        <f>'[1]55 Meuse'!G23</f>
        <v>2590</v>
      </c>
      <c r="D102" s="4558">
        <f>'[1]55 Meuse'!H23</f>
        <v>335</v>
      </c>
      <c r="E102" s="4559">
        <f>'[1]55 Meuse'!I23</f>
        <v>14</v>
      </c>
      <c r="F102" s="4559">
        <f>'[1]55 Meuse'!J23</f>
        <v>97.5</v>
      </c>
      <c r="G102" s="4560">
        <f>'[1]55 Meuse'!K23</f>
        <v>214</v>
      </c>
      <c r="H102" s="4559">
        <f>'[1]55 Meuse'!L23</f>
        <v>507</v>
      </c>
      <c r="I102" s="4559">
        <f>'[1]55 Meuse'!M23</f>
        <v>454</v>
      </c>
      <c r="J102" s="4559">
        <f>'[1]55 Meuse'!N23</f>
        <v>146</v>
      </c>
      <c r="K102" s="4559">
        <f>'[1]55 Meuse'!O23</f>
        <v>761.5</v>
      </c>
      <c r="L102" s="4561">
        <f>'[1]55 Meuse'!P23</f>
        <v>61</v>
      </c>
    </row>
    <row r="103" spans="1:12" ht="15.75">
      <c r="A103" s="4545"/>
      <c r="B103" s="4551" t="s">
        <v>1888</v>
      </c>
      <c r="C103" s="4557">
        <f>'[1]57 Moselle'!G46</f>
        <v>14200</v>
      </c>
      <c r="D103" s="4558">
        <f>'[1]57 Moselle'!H46</f>
        <v>2270.75</v>
      </c>
      <c r="E103" s="4559">
        <f>'[1]57 Moselle'!I46</f>
        <v>200.5</v>
      </c>
      <c r="F103" s="4559">
        <f>'[1]57 Moselle'!J46</f>
        <v>607.5</v>
      </c>
      <c r="G103" s="4560">
        <f>'[1]57 Moselle'!K46</f>
        <v>1394.5</v>
      </c>
      <c r="H103" s="4559">
        <f>'[1]57 Moselle'!L46</f>
        <v>3251</v>
      </c>
      <c r="I103" s="4559">
        <f>'[1]57 Moselle'!M46</f>
        <v>3244</v>
      </c>
      <c r="J103" s="4559">
        <f>'[1]57 Moselle'!N46</f>
        <v>550.75</v>
      </c>
      <c r="K103" s="4559">
        <f>'[1]57 Moselle'!O46</f>
        <v>2040</v>
      </c>
      <c r="L103" s="4561">
        <f>'[1]57 Moselle'!P46</f>
        <v>641</v>
      </c>
    </row>
    <row r="104" spans="1:12" ht="16.5" thickBot="1">
      <c r="A104" s="4545"/>
      <c r="B104" s="4551" t="s">
        <v>1889</v>
      </c>
      <c r="C104" s="4583">
        <f>'[1]88 Vosges'!G20</f>
        <v>3743</v>
      </c>
      <c r="D104" s="4584">
        <f>'[1]88 Vosges'!H20</f>
        <v>572</v>
      </c>
      <c r="E104" s="4576">
        <f>'[1]88 Vosges'!I20</f>
        <v>36</v>
      </c>
      <c r="F104" s="4576">
        <f>'[1]88 Vosges'!J20</f>
        <v>69</v>
      </c>
      <c r="G104" s="4577">
        <f>'[1]88 Vosges'!K20</f>
        <v>382</v>
      </c>
      <c r="H104" s="4576">
        <f>'[1]88 Vosges'!L20</f>
        <v>518</v>
      </c>
      <c r="I104" s="4576">
        <f>'[1]88 Vosges'!M20</f>
        <v>959</v>
      </c>
      <c r="J104" s="4576">
        <f>'[1]88 Vosges'!N20</f>
        <v>279</v>
      </c>
      <c r="K104" s="4576">
        <f>'[1]88 Vosges'!O20</f>
        <v>800</v>
      </c>
      <c r="L104" s="4578">
        <f>'[1]88 Vosges'!P20</f>
        <v>128</v>
      </c>
    </row>
    <row r="105" spans="1:12" ht="16.5" thickBot="1">
      <c r="A105" s="4545"/>
      <c r="B105" s="4562" t="s">
        <v>1824</v>
      </c>
      <c r="C105" s="4585">
        <f>SUM(C101:C104)</f>
        <v>34959</v>
      </c>
      <c r="D105" s="4586">
        <f aca="true" t="shared" si="24" ref="D105:L105">SUM(D101:D104)</f>
        <v>5716.75</v>
      </c>
      <c r="E105" s="4580">
        <f t="shared" si="24"/>
        <v>397.5299999999999</v>
      </c>
      <c r="F105" s="4580">
        <f t="shared" si="24"/>
        <v>1294</v>
      </c>
      <c r="G105" s="4581">
        <f t="shared" si="24"/>
        <v>3977.2</v>
      </c>
      <c r="H105" s="4580">
        <f t="shared" si="24"/>
        <v>6775</v>
      </c>
      <c r="I105" s="4580">
        <f t="shared" si="24"/>
        <v>6964</v>
      </c>
      <c r="J105" s="4580">
        <f t="shared" si="24"/>
        <v>1948.05</v>
      </c>
      <c r="K105" s="4580">
        <f t="shared" si="24"/>
        <v>6598.799999999999</v>
      </c>
      <c r="L105" s="4582">
        <f t="shared" si="24"/>
        <v>1287.67</v>
      </c>
    </row>
    <row r="106" spans="1:12" ht="16.5" thickBot="1">
      <c r="A106" s="4545"/>
      <c r="B106" s="4568"/>
      <c r="C106" s="4568"/>
      <c r="D106" s="4569">
        <f>D105/$C105</f>
        <v>0.1635272748076318</v>
      </c>
      <c r="E106" s="4570">
        <f aca="true" t="shared" si="25" ref="E106:L106">E105/$C105</f>
        <v>0.011371320689951083</v>
      </c>
      <c r="F106" s="4570">
        <f t="shared" si="25"/>
        <v>0.03701478875253869</v>
      </c>
      <c r="G106" s="4571">
        <f t="shared" si="25"/>
        <v>0.11376755628021396</v>
      </c>
      <c r="H106" s="4570">
        <f t="shared" si="25"/>
        <v>0.1937984496124031</v>
      </c>
      <c r="I106" s="4570">
        <f>I105/$C105</f>
        <v>0.19920478274550188</v>
      </c>
      <c r="J106" s="4570">
        <f t="shared" si="25"/>
        <v>0.05572384793615378</v>
      </c>
      <c r="K106" s="4570">
        <f t="shared" si="25"/>
        <v>0.18875825967562</v>
      </c>
      <c r="L106" s="4572">
        <f t="shared" si="25"/>
        <v>0.0368337194999857</v>
      </c>
    </row>
    <row r="107" spans="1:12" ht="16.5" thickBot="1">
      <c r="A107" s="4545"/>
      <c r="C107" s="4568"/>
      <c r="D107" s="4541"/>
      <c r="E107" s="4541"/>
      <c r="F107" s="4541"/>
      <c r="G107" s="4542"/>
      <c r="H107" s="4541"/>
      <c r="I107" s="4541"/>
      <c r="J107" s="4541"/>
      <c r="K107" s="4541"/>
      <c r="L107" s="4541"/>
    </row>
    <row r="108" spans="1:12" ht="16.5" thickBot="1">
      <c r="A108" s="4545"/>
      <c r="C108" s="4546" t="s">
        <v>42</v>
      </c>
      <c r="D108" s="4547" t="s">
        <v>11</v>
      </c>
      <c r="E108" s="4548" t="s">
        <v>12</v>
      </c>
      <c r="F108" s="4548" t="s">
        <v>13</v>
      </c>
      <c r="G108" s="4338" t="s">
        <v>14</v>
      </c>
      <c r="H108" s="4548" t="s">
        <v>15</v>
      </c>
      <c r="I108" s="4548" t="s">
        <v>16</v>
      </c>
      <c r="J108" s="4549" t="s">
        <v>17</v>
      </c>
      <c r="K108" s="4548" t="s">
        <v>18</v>
      </c>
      <c r="L108" s="4550" t="s">
        <v>19</v>
      </c>
    </row>
    <row r="109" spans="1:12" ht="15.75">
      <c r="A109" s="4545" t="s">
        <v>1890</v>
      </c>
      <c r="B109" s="4551" t="s">
        <v>1891</v>
      </c>
      <c r="C109" s="4552">
        <f>'[1]09 Ariège'!G18</f>
        <v>1938</v>
      </c>
      <c r="D109" s="4553">
        <f>'[1]09 Ariège'!H18</f>
        <v>72</v>
      </c>
      <c r="E109" s="4554">
        <f>'[1]09 Ariège'!I18</f>
        <v>1</v>
      </c>
      <c r="F109" s="4554">
        <f>'[1]09 Ariège'!J18</f>
        <v>44</v>
      </c>
      <c r="G109" s="4555">
        <f>'[1]09 Ariège'!K18</f>
        <v>267</v>
      </c>
      <c r="H109" s="4554">
        <f>'[1]09 Ariège'!L18</f>
        <v>277</v>
      </c>
      <c r="I109" s="4554">
        <f>'[1]09 Ariège'!M18</f>
        <v>514</v>
      </c>
      <c r="J109" s="4554">
        <f>'[1]09 Ariège'!N18</f>
        <v>185</v>
      </c>
      <c r="K109" s="4554">
        <f>'[1]09 Ariège'!O18</f>
        <v>548</v>
      </c>
      <c r="L109" s="4556">
        <f>'[1]09 Ariège'!P18</f>
        <v>30</v>
      </c>
    </row>
    <row r="110" spans="1:12" ht="15.75">
      <c r="A110" s="4545"/>
      <c r="B110" s="4551" t="s">
        <v>1892</v>
      </c>
      <c r="C110" s="4557">
        <f>'[1]12 Aveyron'!G21</f>
        <v>2667</v>
      </c>
      <c r="D110" s="4558">
        <f>'[1]12 Aveyron'!H21</f>
        <v>201</v>
      </c>
      <c r="E110" s="4559">
        <f>'[1]12 Aveyron'!I21</f>
        <v>28</v>
      </c>
      <c r="F110" s="4559">
        <f>'[1]12 Aveyron'!J21</f>
        <v>75.5</v>
      </c>
      <c r="G110" s="4560">
        <f>'[1]12 Aveyron'!K21</f>
        <v>300</v>
      </c>
      <c r="H110" s="4559">
        <f>'[1]12 Aveyron'!L21</f>
        <v>473</v>
      </c>
      <c r="I110" s="4559">
        <f>'[1]12 Aveyron'!M21</f>
        <v>662</v>
      </c>
      <c r="J110" s="4559">
        <f>'[1]12 Aveyron'!N21</f>
        <v>284</v>
      </c>
      <c r="K110" s="4559">
        <f>'[1]12 Aveyron'!O21</f>
        <v>594.5</v>
      </c>
      <c r="L110" s="4561">
        <f>'[1]12 Aveyron'!P21</f>
        <v>49</v>
      </c>
    </row>
    <row r="111" spans="1:12" ht="15.75">
      <c r="A111" s="4545"/>
      <c r="B111" s="4551" t="s">
        <v>1893</v>
      </c>
      <c r="C111" s="4557">
        <f>'[1]31 Haute Garonne'!G79</f>
        <v>23413</v>
      </c>
      <c r="D111" s="4558">
        <f>'[1]31 Haute Garonne'!H79</f>
        <v>2631.5</v>
      </c>
      <c r="E111" s="4559">
        <f>'[1]31 Haute Garonne'!I79</f>
        <v>225</v>
      </c>
      <c r="F111" s="4559">
        <f>'[1]31 Haute Garonne'!J79</f>
        <v>720.8</v>
      </c>
      <c r="G111" s="4560">
        <f>'[1]31 Haute Garonne'!K79</f>
        <v>4745.5</v>
      </c>
      <c r="H111" s="4559">
        <f>'[1]31 Haute Garonne'!L79</f>
        <v>4183</v>
      </c>
      <c r="I111" s="4559">
        <f>'[1]31 Haute Garonne'!M79</f>
        <v>4051.5</v>
      </c>
      <c r="J111" s="4559">
        <f>'[1]31 Haute Garonne'!N79</f>
        <v>2325.8</v>
      </c>
      <c r="K111" s="4559">
        <f>'[1]31 Haute Garonne'!O79</f>
        <v>3575.2</v>
      </c>
      <c r="L111" s="4561">
        <f>'[1]31 Haute Garonne'!P79</f>
        <v>954.7</v>
      </c>
    </row>
    <row r="112" spans="1:12" ht="15.75">
      <c r="A112" s="4545"/>
      <c r="B112" s="4551" t="s">
        <v>1894</v>
      </c>
      <c r="C112" s="4557">
        <f>'[1]32 Gers'!G18</f>
        <v>1923</v>
      </c>
      <c r="D112" s="4558">
        <f>'[1]32 Gers'!H18</f>
        <v>119</v>
      </c>
      <c r="E112" s="4559">
        <f>'[1]32 Gers'!I18</f>
        <v>1</v>
      </c>
      <c r="F112" s="4559">
        <f>'[1]32 Gers'!J18</f>
        <v>27</v>
      </c>
      <c r="G112" s="4560">
        <f>'[1]32 Gers'!K18</f>
        <v>292</v>
      </c>
      <c r="H112" s="4559">
        <f>'[1]32 Gers'!L18</f>
        <v>335</v>
      </c>
      <c r="I112" s="4559">
        <f>'[1]32 Gers'!M18</f>
        <v>543</v>
      </c>
      <c r="J112" s="4559">
        <f>'[1]32 Gers'!N18</f>
        <v>202</v>
      </c>
      <c r="K112" s="4559">
        <f>'[1]32 Gers'!O18</f>
        <v>370</v>
      </c>
      <c r="L112" s="4561">
        <f>'[1]32 Gers'!P18</f>
        <v>34</v>
      </c>
    </row>
    <row r="113" spans="1:12" ht="15.75">
      <c r="A113" s="4545"/>
      <c r="B113" s="4551" t="s">
        <v>1895</v>
      </c>
      <c r="C113" s="4557">
        <f>'[1]46 Lot'!G18</f>
        <v>1956</v>
      </c>
      <c r="D113" s="4558">
        <f>'[1]46 Lot'!H18</f>
        <v>197</v>
      </c>
      <c r="E113" s="4559">
        <f>'[1]46 Lot'!I18</f>
        <v>7</v>
      </c>
      <c r="F113" s="4559">
        <f>'[1]46 Lot'!J18</f>
        <v>58</v>
      </c>
      <c r="G113" s="4560">
        <f>'[1]46 Lot'!K18</f>
        <v>334</v>
      </c>
      <c r="H113" s="4559">
        <f>'[1]46 Lot'!L18</f>
        <v>290</v>
      </c>
      <c r="I113" s="4559">
        <f>'[1]46 Lot'!M18</f>
        <v>345</v>
      </c>
      <c r="J113" s="4559">
        <f>'[1]46 Lot'!N18</f>
        <v>164</v>
      </c>
      <c r="K113" s="4559">
        <f>'[1]46 Lot'!O18</f>
        <v>507</v>
      </c>
      <c r="L113" s="4561">
        <f>'[1]46 Lot'!P18</f>
        <v>54</v>
      </c>
    </row>
    <row r="114" spans="1:12" ht="15.75">
      <c r="A114" s="4545"/>
      <c r="B114" s="4551" t="s">
        <v>1896</v>
      </c>
      <c r="C114" s="4557">
        <f>'[1]65 Hautes Pyrénées'!G23</f>
        <v>2979</v>
      </c>
      <c r="D114" s="4558">
        <f>'[1]65 Hautes Pyrénées'!H23</f>
        <v>424</v>
      </c>
      <c r="E114" s="4559">
        <f>'[1]65 Hautes Pyrénées'!I23</f>
        <v>10</v>
      </c>
      <c r="F114" s="4559">
        <f>'[1]65 Hautes Pyrénées'!J23</f>
        <v>107.5</v>
      </c>
      <c r="G114" s="4560">
        <f>'[1]65 Hautes Pyrénées'!K23</f>
        <v>629</v>
      </c>
      <c r="H114" s="4559">
        <f>'[1]65 Hautes Pyrénées'!L23</f>
        <v>361</v>
      </c>
      <c r="I114" s="4559">
        <f>'[1]65 Hautes Pyrénées'!M23</f>
        <v>680</v>
      </c>
      <c r="J114" s="4559">
        <f>'[1]65 Hautes Pyrénées'!N23</f>
        <v>178</v>
      </c>
      <c r="K114" s="4559">
        <f>'[1]65 Hautes Pyrénées'!O23</f>
        <v>550.5</v>
      </c>
      <c r="L114" s="4561">
        <f>'[1]65 Hautes Pyrénées'!P23</f>
        <v>39</v>
      </c>
    </row>
    <row r="115" spans="1:12" ht="15.75">
      <c r="A115" s="4545"/>
      <c r="B115" s="4551" t="s">
        <v>1897</v>
      </c>
      <c r="C115" s="4557">
        <f>'[1]81 Tarn'!G24</f>
        <v>3870</v>
      </c>
      <c r="D115" s="4558">
        <f>'[1]81 Tarn'!H24</f>
        <v>348</v>
      </c>
      <c r="E115" s="4559">
        <f>'[1]81 Tarn'!I24</f>
        <v>4</v>
      </c>
      <c r="F115" s="4559">
        <f>'[1]81 Tarn'!J24</f>
        <v>153</v>
      </c>
      <c r="G115" s="4560">
        <f>'[1]81 Tarn'!K24</f>
        <v>458</v>
      </c>
      <c r="H115" s="4559">
        <f>'[1]81 Tarn'!L24</f>
        <v>619</v>
      </c>
      <c r="I115" s="4559">
        <f>'[1]81 Tarn'!M24</f>
        <v>910</v>
      </c>
      <c r="J115" s="4559">
        <f>'[1]81 Tarn'!N24</f>
        <v>343</v>
      </c>
      <c r="K115" s="4559">
        <f>'[1]81 Tarn'!O24</f>
        <v>870</v>
      </c>
      <c r="L115" s="4561">
        <f>'[1]81 Tarn'!P24</f>
        <v>165</v>
      </c>
    </row>
    <row r="116" spans="1:12" ht="16.5" thickBot="1">
      <c r="A116" s="4545"/>
      <c r="B116" s="4551" t="s">
        <v>1898</v>
      </c>
      <c r="C116" s="4583">
        <f>'[1]82 Tarn et Garonne'!G23</f>
        <v>2846</v>
      </c>
      <c r="D116" s="4584">
        <f>'[1]82 Tarn et Garonne'!H23</f>
        <v>339</v>
      </c>
      <c r="E116" s="4576">
        <f>'[1]82 Tarn et Garonne'!I23</f>
        <v>72</v>
      </c>
      <c r="F116" s="4576">
        <f>'[1]82 Tarn et Garonne'!J23</f>
        <v>162.5</v>
      </c>
      <c r="G116" s="4577">
        <f>'[1]82 Tarn et Garonne'!K23</f>
        <v>282</v>
      </c>
      <c r="H116" s="4576">
        <f>'[1]82 Tarn et Garonne'!L23</f>
        <v>501</v>
      </c>
      <c r="I116" s="4576">
        <f>'[1]82 Tarn et Garonne'!M23</f>
        <v>660</v>
      </c>
      <c r="J116" s="4576">
        <f>'[1]82 Tarn et Garonne'!N23</f>
        <v>192</v>
      </c>
      <c r="K116" s="4576">
        <f>'[1]82 Tarn et Garonne'!O23</f>
        <v>584.5</v>
      </c>
      <c r="L116" s="4578">
        <f>'[1]82 Tarn et Garonne'!P23</f>
        <v>53</v>
      </c>
    </row>
    <row r="117" spans="1:12" ht="16.5" thickBot="1">
      <c r="A117" s="4545"/>
      <c r="B117" s="4562" t="s">
        <v>1824</v>
      </c>
      <c r="C117" s="4585">
        <f>SUM(C109:C116)</f>
        <v>41592</v>
      </c>
      <c r="D117" s="4586">
        <f aca="true" t="shared" si="26" ref="D117:L117">SUM(D109:D116)</f>
        <v>4331.5</v>
      </c>
      <c r="E117" s="4580">
        <f t="shared" si="26"/>
        <v>348</v>
      </c>
      <c r="F117" s="4580">
        <f t="shared" si="26"/>
        <v>1348.3</v>
      </c>
      <c r="G117" s="4581">
        <f t="shared" si="26"/>
        <v>7307.5</v>
      </c>
      <c r="H117" s="4580">
        <f t="shared" si="26"/>
        <v>7039</v>
      </c>
      <c r="I117" s="4580">
        <f t="shared" si="26"/>
        <v>8365.5</v>
      </c>
      <c r="J117" s="4580">
        <f t="shared" si="26"/>
        <v>3873.8</v>
      </c>
      <c r="K117" s="4580">
        <f t="shared" si="26"/>
        <v>7599.7</v>
      </c>
      <c r="L117" s="4582">
        <f t="shared" si="26"/>
        <v>1378.7</v>
      </c>
    </row>
    <row r="118" spans="1:12" ht="16.5" thickBot="1">
      <c r="A118" s="4545"/>
      <c r="B118" s="4568"/>
      <c r="C118" s="4568"/>
      <c r="D118" s="4569">
        <f aca="true" t="shared" si="27" ref="D118:L118">D117/$C117</f>
        <v>0.10414262358145797</v>
      </c>
      <c r="E118" s="4570">
        <f t="shared" si="27"/>
        <v>0.008366993652625505</v>
      </c>
      <c r="F118" s="4570">
        <f t="shared" si="27"/>
        <v>0.032417291786882095</v>
      </c>
      <c r="G118" s="4571">
        <f t="shared" si="27"/>
        <v>0.17569484516253125</v>
      </c>
      <c r="H118" s="4570">
        <f t="shared" si="27"/>
        <v>0.16923927678399692</v>
      </c>
      <c r="I118" s="4570">
        <f t="shared" si="27"/>
        <v>0.20113242931332947</v>
      </c>
      <c r="J118" s="4570">
        <f t="shared" si="27"/>
        <v>0.09313810348143874</v>
      </c>
      <c r="K118" s="4570">
        <f t="shared" si="27"/>
        <v>0.18272023466051163</v>
      </c>
      <c r="L118" s="4572">
        <f t="shared" si="27"/>
        <v>0.033148201577226394</v>
      </c>
    </row>
    <row r="119" spans="1:12" ht="16.5" thickBot="1">
      <c r="A119" s="4545"/>
      <c r="C119" s="4568"/>
      <c r="D119" s="4541"/>
      <c r="E119" s="4541"/>
      <c r="F119" s="4541"/>
      <c r="G119" s="4542"/>
      <c r="H119" s="4541"/>
      <c r="I119" s="4541"/>
      <c r="J119" s="4541"/>
      <c r="K119" s="4541"/>
      <c r="L119" s="4541"/>
    </row>
    <row r="120" spans="1:12" ht="16.5" thickBot="1">
      <c r="A120" s="4545"/>
      <c r="C120" s="4546" t="s">
        <v>42</v>
      </c>
      <c r="D120" s="4547" t="s">
        <v>11</v>
      </c>
      <c r="E120" s="4548" t="s">
        <v>12</v>
      </c>
      <c r="F120" s="4548" t="s">
        <v>13</v>
      </c>
      <c r="G120" s="4338" t="s">
        <v>14</v>
      </c>
      <c r="H120" s="4548" t="s">
        <v>15</v>
      </c>
      <c r="I120" s="4548" t="s">
        <v>16</v>
      </c>
      <c r="J120" s="4549" t="s">
        <v>17</v>
      </c>
      <c r="K120" s="4548" t="s">
        <v>18</v>
      </c>
      <c r="L120" s="4550" t="s">
        <v>19</v>
      </c>
    </row>
    <row r="121" spans="1:12" ht="15.75">
      <c r="A121" s="4545" t="s">
        <v>1899</v>
      </c>
      <c r="B121" s="4551" t="s">
        <v>1900</v>
      </c>
      <c r="C121" s="4552">
        <f>'[1]59 Nord'!G81</f>
        <v>32816.99999999999</v>
      </c>
      <c r="D121" s="4553">
        <f>'[1]59 Nord'!H81</f>
        <v>3929</v>
      </c>
      <c r="E121" s="4554">
        <f>'[1]59 Nord'!I81</f>
        <v>296.0999999999999</v>
      </c>
      <c r="F121" s="4554">
        <f>'[1]59 Nord'!J81</f>
        <v>1385</v>
      </c>
      <c r="G121" s="4555">
        <f>'[1]59 Nord'!K81</f>
        <v>5333</v>
      </c>
      <c r="H121" s="4554">
        <f>'[1]59 Nord'!L81</f>
        <v>4658</v>
      </c>
      <c r="I121" s="4554">
        <f>'[1]59 Nord'!M81</f>
        <v>5635</v>
      </c>
      <c r="J121" s="4554">
        <f>'[1]59 Nord'!N81</f>
        <v>2079</v>
      </c>
      <c r="K121" s="4554">
        <f>'[1]59 Nord'!O81</f>
        <v>7421.899999999992</v>
      </c>
      <c r="L121" s="4556">
        <f>'[1]59 Nord'!P81</f>
        <v>2080</v>
      </c>
    </row>
    <row r="122" spans="1:12" ht="16.5" thickBot="1">
      <c r="A122" s="4545"/>
      <c r="B122" s="4551" t="s">
        <v>1901</v>
      </c>
      <c r="C122" s="4583">
        <f>'[1]62 Pas de Calais'!G26</f>
        <v>15701</v>
      </c>
      <c r="D122" s="4584">
        <f>'[1]62 Pas de Calais'!H26</f>
        <v>1313</v>
      </c>
      <c r="E122" s="4576">
        <f>'[1]62 Pas de Calais'!I26</f>
        <v>261.8</v>
      </c>
      <c r="F122" s="4576">
        <f>'[1]62 Pas de Calais'!J26</f>
        <v>829</v>
      </c>
      <c r="G122" s="4577">
        <f>'[1]62 Pas de Calais'!K26</f>
        <v>1228</v>
      </c>
      <c r="H122" s="4576">
        <f>'[1]62 Pas de Calais'!L26</f>
        <v>2683</v>
      </c>
      <c r="I122" s="4576">
        <f>'[1]62 Pas de Calais'!M26</f>
        <v>3166</v>
      </c>
      <c r="J122" s="4576">
        <f>'[1]62 Pas de Calais'!N26</f>
        <v>946</v>
      </c>
      <c r="K122" s="4576">
        <f>'[1]62 Pas de Calais'!O26</f>
        <v>4544.2</v>
      </c>
      <c r="L122" s="4578">
        <f>'[1]62 Pas de Calais'!P26</f>
        <v>730</v>
      </c>
    </row>
    <row r="123" spans="1:12" ht="16.5" thickBot="1">
      <c r="A123" s="4545"/>
      <c r="B123" s="4562" t="s">
        <v>1824</v>
      </c>
      <c r="C123" s="4585">
        <f aca="true" t="shared" si="28" ref="C123:L123">SUM(C121:C122)</f>
        <v>48517.99999999999</v>
      </c>
      <c r="D123" s="4586">
        <f t="shared" si="28"/>
        <v>5242</v>
      </c>
      <c r="E123" s="4580">
        <f t="shared" si="28"/>
        <v>557.8999999999999</v>
      </c>
      <c r="F123" s="4580">
        <f t="shared" si="28"/>
        <v>2214</v>
      </c>
      <c r="G123" s="4581">
        <f t="shared" si="28"/>
        <v>6561</v>
      </c>
      <c r="H123" s="4580">
        <f t="shared" si="28"/>
        <v>7341</v>
      </c>
      <c r="I123" s="4580">
        <f t="shared" si="28"/>
        <v>8801</v>
      </c>
      <c r="J123" s="4580">
        <f t="shared" si="28"/>
        <v>3025</v>
      </c>
      <c r="K123" s="4580">
        <f t="shared" si="28"/>
        <v>11966.099999999991</v>
      </c>
      <c r="L123" s="4582">
        <f t="shared" si="28"/>
        <v>2810</v>
      </c>
    </row>
    <row r="124" spans="1:12" ht="16.5" thickBot="1">
      <c r="A124" s="4545"/>
      <c r="B124" s="4568"/>
      <c r="C124" s="4568"/>
      <c r="D124" s="4569">
        <f aca="true" t="shared" si="29" ref="D124:L124">D123/$C123</f>
        <v>0.10804237602539266</v>
      </c>
      <c r="E124" s="4570">
        <f t="shared" si="29"/>
        <v>0.011498825178284346</v>
      </c>
      <c r="F124" s="4570">
        <f t="shared" si="29"/>
        <v>0.045632548744795755</v>
      </c>
      <c r="G124" s="4571">
        <f t="shared" si="29"/>
        <v>0.135228162743724</v>
      </c>
      <c r="H124" s="4570">
        <f t="shared" si="29"/>
        <v>0.15130467043159243</v>
      </c>
      <c r="I124" s="4570">
        <f t="shared" si="29"/>
        <v>0.18139659507811537</v>
      </c>
      <c r="J124" s="4570">
        <f t="shared" si="29"/>
        <v>0.06234799455872048</v>
      </c>
      <c r="K124" s="4570">
        <f t="shared" si="29"/>
        <v>0.24663217774846435</v>
      </c>
      <c r="L124" s="4572">
        <f t="shared" si="29"/>
        <v>0.0579166494909106</v>
      </c>
    </row>
    <row r="125" spans="1:12" ht="16.5" thickBot="1">
      <c r="A125" s="4545"/>
      <c r="C125" s="4568"/>
      <c r="D125" s="4541"/>
      <c r="E125" s="4541"/>
      <c r="F125" s="4541"/>
      <c r="G125" s="4542"/>
      <c r="H125" s="4541"/>
      <c r="I125" s="4541"/>
      <c r="J125" s="4541"/>
      <c r="K125" s="4541"/>
      <c r="L125" s="4541"/>
    </row>
    <row r="126" spans="1:12" ht="16.5" thickBot="1">
      <c r="A126" s="4545"/>
      <c r="C126" s="4546" t="s">
        <v>42</v>
      </c>
      <c r="D126" s="4547" t="s">
        <v>11</v>
      </c>
      <c r="E126" s="4548" t="s">
        <v>12</v>
      </c>
      <c r="F126" s="4548" t="s">
        <v>13</v>
      </c>
      <c r="G126" s="4338" t="s">
        <v>14</v>
      </c>
      <c r="H126" s="4548" t="s">
        <v>15</v>
      </c>
      <c r="I126" s="4548" t="s">
        <v>16</v>
      </c>
      <c r="J126" s="4549" t="s">
        <v>17</v>
      </c>
      <c r="K126" s="4548" t="s">
        <v>18</v>
      </c>
      <c r="L126" s="4550" t="s">
        <v>19</v>
      </c>
    </row>
    <row r="127" spans="1:12" ht="15.75">
      <c r="A127" s="4545" t="s">
        <v>1902</v>
      </c>
      <c r="B127" s="4551" t="s">
        <v>1903</v>
      </c>
      <c r="C127" s="4552">
        <f>'[1]14 Calvados'!G37</f>
        <v>9311.999999999998</v>
      </c>
      <c r="D127" s="4553">
        <f>'[1]14 Calvados'!H37</f>
        <v>1177</v>
      </c>
      <c r="E127" s="4554">
        <f>'[1]14 Calvados'!I37</f>
        <v>24</v>
      </c>
      <c r="F127" s="4554">
        <f>'[1]14 Calvados'!J37</f>
        <v>400</v>
      </c>
      <c r="G127" s="4555">
        <f>'[1]14 Calvados'!K37</f>
        <v>1108.8999999999996</v>
      </c>
      <c r="H127" s="4554">
        <f>'[1]14 Calvados'!L37</f>
        <v>1163</v>
      </c>
      <c r="I127" s="4554">
        <f>'[1]14 Calvados'!M37</f>
        <v>2641.7999999999993</v>
      </c>
      <c r="J127" s="4554">
        <f>'[1]14 Calvados'!N37</f>
        <v>1148</v>
      </c>
      <c r="K127" s="4554">
        <f>'[1]14 Calvados'!O37</f>
        <v>1277.2999999999993</v>
      </c>
      <c r="L127" s="4556">
        <f>'[1]14 Calvados'!P37</f>
        <v>372</v>
      </c>
    </row>
    <row r="128" spans="1:12" ht="15.75">
      <c r="A128" s="4545"/>
      <c r="B128" s="4551" t="s">
        <v>1904</v>
      </c>
      <c r="C128" s="4557">
        <f>'[1]50 Manche'!G27</f>
        <v>5434</v>
      </c>
      <c r="D128" s="4558">
        <f>'[1]50 Manche'!H27</f>
        <v>1008</v>
      </c>
      <c r="E128" s="4559">
        <f>'[1]50 Manche'!I27</f>
        <v>54.6</v>
      </c>
      <c r="F128" s="4559">
        <f>'[1]50 Manche'!J27</f>
        <v>213</v>
      </c>
      <c r="G128" s="4560">
        <f>'[1]50 Manche'!K27</f>
        <v>492</v>
      </c>
      <c r="H128" s="4559">
        <f>'[1]50 Manche'!L27</f>
        <v>880</v>
      </c>
      <c r="I128" s="4559">
        <f>'[1]50 Manche'!M27</f>
        <v>1194</v>
      </c>
      <c r="J128" s="4559">
        <f>'[1]50 Manche'!N27</f>
        <v>702</v>
      </c>
      <c r="K128" s="4559">
        <f>'[1]50 Manche'!O27</f>
        <v>755.4</v>
      </c>
      <c r="L128" s="4561">
        <f>'[1]50 Manche'!P27</f>
        <v>135</v>
      </c>
    </row>
    <row r="129" spans="1:12" ht="16.5" thickBot="1">
      <c r="A129" s="4545"/>
      <c r="B129" s="4551" t="s">
        <v>1905</v>
      </c>
      <c r="C129" s="4583">
        <f>'[1]61 Orne'!G20</f>
        <v>2787</v>
      </c>
      <c r="D129" s="4584">
        <f>'[1]61 Orne'!H20</f>
        <v>297</v>
      </c>
      <c r="E129" s="4576">
        <f>'[1]61 Orne'!I20</f>
        <v>7</v>
      </c>
      <c r="F129" s="4576">
        <f>'[1]61 Orne'!J20</f>
        <v>90</v>
      </c>
      <c r="G129" s="4577">
        <f>'[1]61 Orne'!K20</f>
        <v>283</v>
      </c>
      <c r="H129" s="4576">
        <f>'[1]61 Orne'!L20</f>
        <v>450</v>
      </c>
      <c r="I129" s="4576">
        <f>'[1]61 Orne'!M20</f>
        <v>688</v>
      </c>
      <c r="J129" s="4576">
        <f>'[1]61 Orne'!N20</f>
        <v>395</v>
      </c>
      <c r="K129" s="4576">
        <f>'[1]61 Orne'!O20</f>
        <v>494</v>
      </c>
      <c r="L129" s="4578">
        <f>'[1]61 Orne'!P20</f>
        <v>83</v>
      </c>
    </row>
    <row r="130" spans="1:12" ht="16.5" thickBot="1">
      <c r="A130" s="4545"/>
      <c r="B130" s="4562" t="s">
        <v>1824</v>
      </c>
      <c r="C130" s="4585">
        <f aca="true" t="shared" si="30" ref="C130:L130">SUM(C127:C129)</f>
        <v>17533</v>
      </c>
      <c r="D130" s="4586">
        <f t="shared" si="30"/>
        <v>2482</v>
      </c>
      <c r="E130" s="4580">
        <f t="shared" si="30"/>
        <v>85.6</v>
      </c>
      <c r="F130" s="4580">
        <f t="shared" si="30"/>
        <v>703</v>
      </c>
      <c r="G130" s="4581">
        <f t="shared" si="30"/>
        <v>1883.8999999999996</v>
      </c>
      <c r="H130" s="4580">
        <f t="shared" si="30"/>
        <v>2493</v>
      </c>
      <c r="I130" s="4580">
        <f t="shared" si="30"/>
        <v>4523.799999999999</v>
      </c>
      <c r="J130" s="4580">
        <f t="shared" si="30"/>
        <v>2245</v>
      </c>
      <c r="K130" s="4580">
        <f t="shared" si="30"/>
        <v>2526.6999999999994</v>
      </c>
      <c r="L130" s="4582">
        <f t="shared" si="30"/>
        <v>590</v>
      </c>
    </row>
    <row r="131" spans="1:12" ht="16.5" thickBot="1">
      <c r="A131" s="4545"/>
      <c r="B131" s="4568"/>
      <c r="C131" s="4568"/>
      <c r="D131" s="4569">
        <f aca="true" t="shared" si="31" ref="D131:L131">D130/$C130</f>
        <v>0.14156162664689442</v>
      </c>
      <c r="E131" s="4570">
        <f t="shared" si="31"/>
        <v>0.0048822220954771</v>
      </c>
      <c r="F131" s="4570">
        <f t="shared" si="31"/>
        <v>0.040095819312154224</v>
      </c>
      <c r="G131" s="4571">
        <f t="shared" si="31"/>
        <v>0.10744881081389378</v>
      </c>
      <c r="H131" s="4570">
        <f t="shared" si="31"/>
        <v>0.14218901500028516</v>
      </c>
      <c r="I131" s="4570">
        <f t="shared" si="31"/>
        <v>0.2580163120971881</v>
      </c>
      <c r="J131" s="4570">
        <f t="shared" si="31"/>
        <v>0.12804425939656647</v>
      </c>
      <c r="K131" s="4570">
        <f t="shared" si="31"/>
        <v>0.14411110477385497</v>
      </c>
      <c r="L131" s="4572">
        <f t="shared" si="31"/>
        <v>0.03365082986368562</v>
      </c>
    </row>
    <row r="132" spans="1:12" ht="16.5" thickBot="1">
      <c r="A132" s="4545"/>
      <c r="C132" s="4568"/>
      <c r="D132" s="4541"/>
      <c r="E132" s="4541"/>
      <c r="F132" s="4541"/>
      <c r="G132" s="4542"/>
      <c r="H132" s="4541"/>
      <c r="I132" s="4541"/>
      <c r="J132" s="4541"/>
      <c r="K132" s="4541"/>
      <c r="L132" s="4541"/>
    </row>
    <row r="133" spans="1:12" ht="16.5" thickBot="1">
      <c r="A133" s="4545"/>
      <c r="C133" s="4546" t="s">
        <v>42</v>
      </c>
      <c r="D133" s="4547" t="s">
        <v>11</v>
      </c>
      <c r="E133" s="4548" t="s">
        <v>12</v>
      </c>
      <c r="F133" s="4548" t="s">
        <v>13</v>
      </c>
      <c r="G133" s="4338" t="s">
        <v>14</v>
      </c>
      <c r="H133" s="4548" t="s">
        <v>15</v>
      </c>
      <c r="I133" s="4548" t="s">
        <v>16</v>
      </c>
      <c r="J133" s="4549" t="s">
        <v>17</v>
      </c>
      <c r="K133" s="4548" t="s">
        <v>18</v>
      </c>
      <c r="L133" s="4550" t="s">
        <v>19</v>
      </c>
    </row>
    <row r="134" spans="1:12" ht="15.75">
      <c r="A134" s="4545" t="s">
        <v>1906</v>
      </c>
      <c r="B134" s="4551" t="s">
        <v>1907</v>
      </c>
      <c r="C134" s="4552">
        <f>'[1]27 Eure'!G23</f>
        <v>5563</v>
      </c>
      <c r="D134" s="4553">
        <f>'[1]27 Eure'!H23</f>
        <v>427</v>
      </c>
      <c r="E134" s="4554">
        <f>'[1]27 Eure'!I23</f>
        <v>22</v>
      </c>
      <c r="F134" s="4554">
        <f>'[1]27 Eure'!J23</f>
        <v>151.5</v>
      </c>
      <c r="G134" s="4555">
        <f>'[1]27 Eure'!K23</f>
        <v>611</v>
      </c>
      <c r="H134" s="4554">
        <f>'[1]27 Eure'!L23</f>
        <v>1609</v>
      </c>
      <c r="I134" s="4554">
        <f>'[1]27 Eure'!M23</f>
        <v>1232</v>
      </c>
      <c r="J134" s="4554">
        <f>'[1]27 Eure'!N23</f>
        <v>452</v>
      </c>
      <c r="K134" s="4554">
        <f>'[1]27 Eure'!O23</f>
        <v>953.5</v>
      </c>
      <c r="L134" s="4556">
        <f>'[1]27 Eure'!P23</f>
        <v>105</v>
      </c>
    </row>
    <row r="135" spans="1:12" ht="16.5" thickBot="1">
      <c r="A135" s="4545"/>
      <c r="B135" s="4551" t="s">
        <v>1908</v>
      </c>
      <c r="C135" s="4583">
        <f>'[1]76 Seine Maritime'!G43</f>
        <v>16058</v>
      </c>
      <c r="D135" s="4584">
        <f>'[1]76 Seine Maritime'!H43</f>
        <v>1350.3</v>
      </c>
      <c r="E135" s="4576">
        <f>'[1]76 Seine Maritime'!I43</f>
        <v>92.1</v>
      </c>
      <c r="F135" s="4576">
        <f>'[1]76 Seine Maritime'!J43</f>
        <v>767</v>
      </c>
      <c r="G135" s="4577">
        <f>'[1]76 Seine Maritime'!K43</f>
        <v>2721.2</v>
      </c>
      <c r="H135" s="4576">
        <f>'[1]76 Seine Maritime'!L43</f>
        <v>2574</v>
      </c>
      <c r="I135" s="4576">
        <f>'[1]76 Seine Maritime'!M43</f>
        <v>3444</v>
      </c>
      <c r="J135" s="4576">
        <f>'[1]76 Seine Maritime'!N43</f>
        <v>1509.8</v>
      </c>
      <c r="K135" s="4576">
        <f>'[1]76 Seine Maritime'!O43</f>
        <v>2978.2</v>
      </c>
      <c r="L135" s="4578">
        <f>'[1]76 Seine Maritime'!P43</f>
        <v>621.4</v>
      </c>
    </row>
    <row r="136" spans="1:12" ht="16.5" thickBot="1">
      <c r="A136" s="4545"/>
      <c r="B136" s="4562" t="s">
        <v>1824</v>
      </c>
      <c r="C136" s="4585">
        <f aca="true" t="shared" si="32" ref="C136:L136">SUM(C134:C135)</f>
        <v>21621</v>
      </c>
      <c r="D136" s="4586">
        <f t="shared" si="32"/>
        <v>1777.3</v>
      </c>
      <c r="E136" s="4580">
        <f t="shared" si="32"/>
        <v>114.1</v>
      </c>
      <c r="F136" s="4580">
        <f t="shared" si="32"/>
        <v>918.5</v>
      </c>
      <c r="G136" s="4581">
        <f t="shared" si="32"/>
        <v>3332.2</v>
      </c>
      <c r="H136" s="4580">
        <f t="shared" si="32"/>
        <v>4183</v>
      </c>
      <c r="I136" s="4580">
        <f t="shared" si="32"/>
        <v>4676</v>
      </c>
      <c r="J136" s="4580">
        <f t="shared" si="32"/>
        <v>1961.8</v>
      </c>
      <c r="K136" s="4580">
        <f t="shared" si="32"/>
        <v>3931.7</v>
      </c>
      <c r="L136" s="4582">
        <f t="shared" si="32"/>
        <v>726.4</v>
      </c>
    </row>
    <row r="137" spans="1:12" ht="16.5" thickBot="1">
      <c r="A137" s="4545"/>
      <c r="B137" s="4568"/>
      <c r="C137" s="4568"/>
      <c r="D137" s="4569">
        <f aca="true" t="shared" si="33" ref="D137:L137">D136/$C136</f>
        <v>0.08220248832153924</v>
      </c>
      <c r="E137" s="4570">
        <f t="shared" si="33"/>
        <v>0.005277276721705749</v>
      </c>
      <c r="F137" s="4570">
        <f t="shared" si="33"/>
        <v>0.04248184635308265</v>
      </c>
      <c r="G137" s="4571">
        <f t="shared" si="33"/>
        <v>0.1541186809120762</v>
      </c>
      <c r="H137" s="4570">
        <f t="shared" si="33"/>
        <v>0.19346931224272698</v>
      </c>
      <c r="I137" s="4570">
        <f t="shared" si="33"/>
        <v>0.21627121779751168</v>
      </c>
      <c r="J137" s="4570">
        <f t="shared" si="33"/>
        <v>0.09073585865593635</v>
      </c>
      <c r="K137" s="4570">
        <f t="shared" si="33"/>
        <v>0.18184635308265112</v>
      </c>
      <c r="L137" s="4572">
        <f t="shared" si="33"/>
        <v>0.03359696591276999</v>
      </c>
    </row>
    <row r="138" spans="1:12" ht="16.5" thickBot="1">
      <c r="A138" s="4545"/>
      <c r="C138" s="4568"/>
      <c r="D138" s="4541"/>
      <c r="E138" s="4541"/>
      <c r="F138" s="4541"/>
      <c r="G138" s="4542"/>
      <c r="H138" s="4541"/>
      <c r="I138" s="4541"/>
      <c r="J138" s="4541"/>
      <c r="K138" s="4541"/>
      <c r="L138" s="4541"/>
    </row>
    <row r="139" spans="1:12" ht="16.5" thickBot="1">
      <c r="A139" s="4545"/>
      <c r="C139" s="4546" t="s">
        <v>42</v>
      </c>
      <c r="D139" s="4547" t="s">
        <v>11</v>
      </c>
      <c r="E139" s="4548" t="s">
        <v>12</v>
      </c>
      <c r="F139" s="4548" t="s">
        <v>13</v>
      </c>
      <c r="G139" s="4338" t="s">
        <v>14</v>
      </c>
      <c r="H139" s="4548" t="s">
        <v>15</v>
      </c>
      <c r="I139" s="4548" t="s">
        <v>16</v>
      </c>
      <c r="J139" s="4549" t="s">
        <v>17</v>
      </c>
      <c r="K139" s="4548" t="s">
        <v>18</v>
      </c>
      <c r="L139" s="4550" t="s">
        <v>19</v>
      </c>
    </row>
    <row r="140" spans="1:12" ht="15.75">
      <c r="A140" s="4545" t="s">
        <v>1909</v>
      </c>
      <c r="B140" s="4551" t="s">
        <v>1910</v>
      </c>
      <c r="C140" s="4552">
        <f>'[1]44 Loire Atlantique'!G49</f>
        <v>22526</v>
      </c>
      <c r="D140" s="4553">
        <f>'[1]44 Loire Atlantique'!H49</f>
        <v>3391.5</v>
      </c>
      <c r="E140" s="4554">
        <f>'[1]44 Loire Atlantique'!I49</f>
        <v>151.9</v>
      </c>
      <c r="F140" s="4554">
        <f>'[1]44 Loire Atlantique'!J49</f>
        <v>445</v>
      </c>
      <c r="G140" s="4555">
        <f>'[1]44 Loire Atlantique'!K49</f>
        <v>3012.5</v>
      </c>
      <c r="H140" s="4554">
        <f>'[1]44 Loire Atlantique'!L49</f>
        <v>2546</v>
      </c>
      <c r="I140" s="4554">
        <f>'[1]44 Loire Atlantique'!M49</f>
        <v>2572</v>
      </c>
      <c r="J140" s="4554">
        <f>'[1]44 Loire Atlantique'!N49</f>
        <v>1096</v>
      </c>
      <c r="K140" s="4554">
        <f>'[1]44 Loire Atlantique'!O49</f>
        <v>2827.1</v>
      </c>
      <c r="L140" s="4556">
        <f>'[1]44 Loire Atlantique'!P49</f>
        <v>451</v>
      </c>
    </row>
    <row r="141" spans="1:12" ht="15.75">
      <c r="A141" s="4545"/>
      <c r="B141" s="4551" t="s">
        <v>1911</v>
      </c>
      <c r="C141" s="4557">
        <f>'[1]49 Maine et Loire'!G29</f>
        <v>7489</v>
      </c>
      <c r="D141" s="4558">
        <f>'[1]49 Maine et Loire'!H29</f>
        <v>1048</v>
      </c>
      <c r="E141" s="4559">
        <f>'[1]49 Maine et Loire'!I29</f>
        <v>70</v>
      </c>
      <c r="F141" s="4559">
        <f>'[1]49 Maine et Loire'!J29</f>
        <v>262.5</v>
      </c>
      <c r="G141" s="4560">
        <f>'[1]49 Maine et Loire'!K29</f>
        <v>822</v>
      </c>
      <c r="H141" s="4559">
        <f>'[1]49 Maine et Loire'!L29</f>
        <v>1679</v>
      </c>
      <c r="I141" s="4559">
        <f>'[1]49 Maine et Loire'!M29</f>
        <v>1565</v>
      </c>
      <c r="J141" s="4559">
        <f>'[1]49 Maine et Loire'!N29</f>
        <v>619</v>
      </c>
      <c r="K141" s="4559">
        <f>'[1]49 Maine et Loire'!O29</f>
        <v>1214.5</v>
      </c>
      <c r="L141" s="4561">
        <f>'[1]49 Maine et Loire'!P29</f>
        <v>209</v>
      </c>
    </row>
    <row r="142" spans="1:12" ht="15.75">
      <c r="A142" s="4545"/>
      <c r="B142" s="4551" t="s">
        <v>1912</v>
      </c>
      <c r="C142" s="4557">
        <f>'[1]53 Mayenne'!G18</f>
        <v>2345</v>
      </c>
      <c r="D142" s="4558">
        <f>'[1]53 Mayenne'!H18</f>
        <v>236</v>
      </c>
      <c r="E142" s="4559">
        <f>'[1]53 Mayenne'!I18</f>
        <v>3</v>
      </c>
      <c r="F142" s="4559">
        <f>'[1]53 Mayenne'!J18</f>
        <v>60</v>
      </c>
      <c r="G142" s="4560">
        <f>'[1]53 Mayenne'!K18</f>
        <v>274</v>
      </c>
      <c r="H142" s="4559">
        <f>'[1]53 Mayenne'!L18</f>
        <v>485</v>
      </c>
      <c r="I142" s="4559">
        <f>'[1]53 Mayenne'!M18</f>
        <v>489</v>
      </c>
      <c r="J142" s="4559">
        <f>'[1]53 Mayenne'!N18</f>
        <v>280</v>
      </c>
      <c r="K142" s="4559">
        <f>'[1]53 Mayenne'!O18</f>
        <v>486</v>
      </c>
      <c r="L142" s="4561">
        <f>'[1]53 Mayenne'!P18</f>
        <v>32</v>
      </c>
    </row>
    <row r="143" spans="1:12" ht="15.75">
      <c r="A143" s="4545"/>
      <c r="B143" s="4551" t="s">
        <v>1913</v>
      </c>
      <c r="C143" s="4557">
        <f>'[1]72 Sarthe'!G24</f>
        <v>5245</v>
      </c>
      <c r="D143" s="4558">
        <f>'[1]72 Sarthe'!H24</f>
        <v>535</v>
      </c>
      <c r="E143" s="4559">
        <f>'[1]72 Sarthe'!I24</f>
        <v>16</v>
      </c>
      <c r="F143" s="4559">
        <f>'[1]72 Sarthe'!J24</f>
        <v>155.5</v>
      </c>
      <c r="G143" s="4560">
        <f>'[1]72 Sarthe'!K24</f>
        <v>593</v>
      </c>
      <c r="H143" s="4559">
        <f>'[1]72 Sarthe'!L24</f>
        <v>787</v>
      </c>
      <c r="I143" s="4559">
        <f>'[1]72 Sarthe'!M24</f>
        <v>1643</v>
      </c>
      <c r="J143" s="4559">
        <f>'[1]72 Sarthe'!N24</f>
        <v>415</v>
      </c>
      <c r="K143" s="4559">
        <f>'[1]72 Sarthe'!O24</f>
        <v>951.5</v>
      </c>
      <c r="L143" s="4561">
        <f>'[1]72 Sarthe'!P24</f>
        <v>149</v>
      </c>
    </row>
    <row r="144" spans="1:12" ht="16.5" thickBot="1">
      <c r="A144" s="4545"/>
      <c r="B144" s="4551" t="s">
        <v>1914</v>
      </c>
      <c r="C144" s="4583">
        <f>'[1]85 Vendée'!G27</f>
        <v>3995</v>
      </c>
      <c r="D144" s="4584">
        <f>'[1]85 Vendée'!H27</f>
        <v>569</v>
      </c>
      <c r="E144" s="4576">
        <f>'[1]85 Vendée'!I27</f>
        <v>22</v>
      </c>
      <c r="F144" s="4576">
        <f>'[1]85 Vendée'!J27</f>
        <v>138</v>
      </c>
      <c r="G144" s="4577">
        <f>'[1]85 Vendée'!K27</f>
        <v>457</v>
      </c>
      <c r="H144" s="4576">
        <f>'[1]85 Vendée'!L27</f>
        <v>776</v>
      </c>
      <c r="I144" s="4576">
        <f>'[1]85 Vendée'!M27</f>
        <v>909</v>
      </c>
      <c r="J144" s="4576">
        <f>'[1]85 Vendée'!N27</f>
        <v>479</v>
      </c>
      <c r="K144" s="4576">
        <f>'[1]85 Vendée'!O27</f>
        <v>542</v>
      </c>
      <c r="L144" s="4578">
        <f>'[1]85 Vendée'!P27</f>
        <v>103</v>
      </c>
    </row>
    <row r="145" spans="1:12" ht="16.5" thickBot="1">
      <c r="A145" s="4545"/>
      <c r="B145" s="4562" t="s">
        <v>1824</v>
      </c>
      <c r="C145" s="4585">
        <f>SUM(C140:C144)</f>
        <v>41600</v>
      </c>
      <c r="D145" s="4586">
        <f aca="true" t="shared" si="34" ref="D145:L145">SUM(D140:D144)</f>
        <v>5779.5</v>
      </c>
      <c r="E145" s="4580">
        <f t="shared" si="34"/>
        <v>262.9</v>
      </c>
      <c r="F145" s="4580">
        <f t="shared" si="34"/>
        <v>1061</v>
      </c>
      <c r="G145" s="4581">
        <f t="shared" si="34"/>
        <v>5158.5</v>
      </c>
      <c r="H145" s="4580">
        <f t="shared" si="34"/>
        <v>6273</v>
      </c>
      <c r="I145" s="4580">
        <f t="shared" si="34"/>
        <v>7178</v>
      </c>
      <c r="J145" s="4580">
        <f t="shared" si="34"/>
        <v>2889</v>
      </c>
      <c r="K145" s="4580">
        <f t="shared" si="34"/>
        <v>6021.1</v>
      </c>
      <c r="L145" s="4582">
        <f t="shared" si="34"/>
        <v>944</v>
      </c>
    </row>
    <row r="146" spans="1:12" ht="16.5" thickBot="1">
      <c r="A146" s="4545"/>
      <c r="B146" s="4568"/>
      <c r="C146" s="4568"/>
      <c r="D146" s="4569">
        <f aca="true" t="shared" si="35" ref="D146:L146">D145/$C145</f>
        <v>0.13893028846153846</v>
      </c>
      <c r="E146" s="4570">
        <f t="shared" si="35"/>
        <v>0.006319711538461538</v>
      </c>
      <c r="F146" s="4570">
        <f t="shared" si="35"/>
        <v>0.02550480769230769</v>
      </c>
      <c r="G146" s="4571">
        <f t="shared" si="35"/>
        <v>0.12400240384615385</v>
      </c>
      <c r="H146" s="4570">
        <f t="shared" si="35"/>
        <v>0.15079326923076924</v>
      </c>
      <c r="I146" s="4570">
        <f t="shared" si="35"/>
        <v>0.17254807692307692</v>
      </c>
      <c r="J146" s="4570">
        <f t="shared" si="35"/>
        <v>0.06944711538461538</v>
      </c>
      <c r="K146" s="4570">
        <f t="shared" si="35"/>
        <v>0.14473798076923078</v>
      </c>
      <c r="L146" s="4572">
        <f t="shared" si="35"/>
        <v>0.022692307692307692</v>
      </c>
    </row>
    <row r="147" spans="1:12" ht="16.5" thickBot="1">
      <c r="A147" s="4545"/>
      <c r="C147" s="4568"/>
      <c r="D147" s="4541"/>
      <c r="E147" s="4541"/>
      <c r="F147" s="4541"/>
      <c r="G147" s="4542"/>
      <c r="H147" s="4541"/>
      <c r="I147" s="4541"/>
      <c r="J147" s="4541"/>
      <c r="K147" s="4541"/>
      <c r="L147" s="4541"/>
    </row>
    <row r="148" spans="1:12" ht="16.5" thickBot="1">
      <c r="A148" s="4545"/>
      <c r="C148" s="4546" t="s">
        <v>42</v>
      </c>
      <c r="D148" s="4547" t="s">
        <v>11</v>
      </c>
      <c r="E148" s="4548" t="s">
        <v>12</v>
      </c>
      <c r="F148" s="4548" t="s">
        <v>13</v>
      </c>
      <c r="G148" s="4338" t="s">
        <v>14</v>
      </c>
      <c r="H148" s="4548" t="s">
        <v>15</v>
      </c>
      <c r="I148" s="4548" t="s">
        <v>16</v>
      </c>
      <c r="J148" s="4549" t="s">
        <v>17</v>
      </c>
      <c r="K148" s="4548" t="s">
        <v>18</v>
      </c>
      <c r="L148" s="4550" t="s">
        <v>19</v>
      </c>
    </row>
    <row r="149" spans="1:12" ht="15.75">
      <c r="A149" s="4545" t="s">
        <v>1915</v>
      </c>
      <c r="B149" s="4551" t="s">
        <v>1916</v>
      </c>
      <c r="C149" s="4552">
        <f>'[1]02 Aisne'!G26</f>
        <v>5621</v>
      </c>
      <c r="D149" s="4553">
        <f>'[1]02 Aisne'!H26</f>
        <v>409</v>
      </c>
      <c r="E149" s="4554">
        <f>'[1]02 Aisne'!I26</f>
        <v>54</v>
      </c>
      <c r="F149" s="4554">
        <f>'[1]02 Aisne'!J26</f>
        <v>173.5</v>
      </c>
      <c r="G149" s="4555">
        <f>'[1]02 Aisne'!K26</f>
        <v>601</v>
      </c>
      <c r="H149" s="4554">
        <f>'[1]02 Aisne'!L26</f>
        <v>1301</v>
      </c>
      <c r="I149" s="4554">
        <f>'[1]02 Aisne'!M26</f>
        <v>1648</v>
      </c>
      <c r="J149" s="4554">
        <f>'[1]02 Aisne'!N26</f>
        <v>415</v>
      </c>
      <c r="K149" s="4554">
        <f>'[1]02 Aisne'!O26</f>
        <v>886.5</v>
      </c>
      <c r="L149" s="4556">
        <f>'[1]02 Aisne'!P26</f>
        <v>133</v>
      </c>
    </row>
    <row r="150" spans="1:12" ht="15.75">
      <c r="A150" s="4545"/>
      <c r="B150" s="4551" t="s">
        <v>1917</v>
      </c>
      <c r="C150" s="4557">
        <f>'[1]60 Oise'!G29</f>
        <v>6984</v>
      </c>
      <c r="D150" s="4558">
        <f>'[1]60 Oise'!H29</f>
        <v>598</v>
      </c>
      <c r="E150" s="4559">
        <f>'[1]60 Oise'!I29</f>
        <v>101</v>
      </c>
      <c r="F150" s="4559">
        <f>'[1]60 Oise'!J29</f>
        <v>206.5</v>
      </c>
      <c r="G150" s="4560">
        <f>'[1]60 Oise'!K29</f>
        <v>912.5</v>
      </c>
      <c r="H150" s="4559">
        <f>'[1]60 Oise'!L29</f>
        <v>1651</v>
      </c>
      <c r="I150" s="4559">
        <f>'[1]60 Oise'!M29</f>
        <v>1845.5</v>
      </c>
      <c r="J150" s="4559">
        <f>'[1]60 Oise'!N29</f>
        <v>422</v>
      </c>
      <c r="K150" s="4559">
        <f>'[1]60 Oise'!O29</f>
        <v>989.5</v>
      </c>
      <c r="L150" s="4561">
        <f>'[1]60 Oise'!P29</f>
        <v>258</v>
      </c>
    </row>
    <row r="151" spans="1:12" ht="16.5" thickBot="1">
      <c r="A151" s="4545"/>
      <c r="B151" s="4551" t="s">
        <v>1918</v>
      </c>
      <c r="C151" s="4583">
        <f>'[1]80 Somme'!G39</f>
        <v>8679</v>
      </c>
      <c r="D151" s="4584">
        <f>'[1]80 Somme'!H39</f>
        <v>816</v>
      </c>
      <c r="E151" s="4576">
        <f>'[1]80 Somme'!I39</f>
        <v>30</v>
      </c>
      <c r="F151" s="4576">
        <f>'[1]80 Somme'!J39</f>
        <v>91</v>
      </c>
      <c r="G151" s="4577">
        <f>'[1]80 Somme'!K39</f>
        <v>1308</v>
      </c>
      <c r="H151" s="4576">
        <f>'[1]80 Somme'!L39</f>
        <v>1593</v>
      </c>
      <c r="I151" s="4576">
        <f>'[1]80 Somme'!M39</f>
        <v>2211</v>
      </c>
      <c r="J151" s="4576">
        <f>'[1]80 Somme'!N39</f>
        <v>580</v>
      </c>
      <c r="K151" s="4576">
        <f>'[1]80 Somme'!O39</f>
        <v>1621</v>
      </c>
      <c r="L151" s="4578">
        <f>'[1]80 Somme'!P39</f>
        <v>429</v>
      </c>
    </row>
    <row r="152" spans="1:12" ht="16.5" thickBot="1">
      <c r="A152" s="4545"/>
      <c r="B152" s="4562" t="s">
        <v>1824</v>
      </c>
      <c r="C152" s="4585">
        <f aca="true" t="shared" si="36" ref="C152:L152">SUM(C149:C151)</f>
        <v>21284</v>
      </c>
      <c r="D152" s="4586">
        <f t="shared" si="36"/>
        <v>1823</v>
      </c>
      <c r="E152" s="4580">
        <f t="shared" si="36"/>
        <v>185</v>
      </c>
      <c r="F152" s="4580">
        <f t="shared" si="36"/>
        <v>471</v>
      </c>
      <c r="G152" s="4581">
        <f t="shared" si="36"/>
        <v>2821.5</v>
      </c>
      <c r="H152" s="4580">
        <f t="shared" si="36"/>
        <v>4545</v>
      </c>
      <c r="I152" s="4580">
        <f t="shared" si="36"/>
        <v>5704.5</v>
      </c>
      <c r="J152" s="4580">
        <f t="shared" si="36"/>
        <v>1417</v>
      </c>
      <c r="K152" s="4580">
        <f t="shared" si="36"/>
        <v>3497</v>
      </c>
      <c r="L152" s="4582">
        <f t="shared" si="36"/>
        <v>820</v>
      </c>
    </row>
    <row r="153" spans="1:12" ht="16.5" thickBot="1">
      <c r="A153" s="4545"/>
      <c r="B153" s="4568"/>
      <c r="C153" s="4568"/>
      <c r="D153" s="4569">
        <f aca="true" t="shared" si="37" ref="D153:L153">D152/$C152</f>
        <v>0.08565119338470212</v>
      </c>
      <c r="E153" s="4570">
        <f t="shared" si="37"/>
        <v>0.008691975192632964</v>
      </c>
      <c r="F153" s="4570">
        <f t="shared" si="37"/>
        <v>0.022129299003946626</v>
      </c>
      <c r="G153" s="4571">
        <f t="shared" si="37"/>
        <v>0.13256436760007517</v>
      </c>
      <c r="H153" s="4570">
        <f t="shared" si="37"/>
        <v>0.21354068784063146</v>
      </c>
      <c r="I153" s="4570">
        <f>I152/$C152</f>
        <v>0.2680182296560797</v>
      </c>
      <c r="J153" s="4570">
        <f t="shared" si="37"/>
        <v>0.06657583161059952</v>
      </c>
      <c r="K153" s="4570">
        <f t="shared" si="37"/>
        <v>0.16430182296560797</v>
      </c>
      <c r="L153" s="4572">
        <f t="shared" si="37"/>
        <v>0.03852659274572449</v>
      </c>
    </row>
    <row r="154" spans="1:12" ht="16.5" thickBot="1">
      <c r="A154" s="4545"/>
      <c r="C154" s="4568"/>
      <c r="D154" s="4541"/>
      <c r="E154" s="4541"/>
      <c r="F154" s="4541"/>
      <c r="G154" s="4542"/>
      <c r="H154" s="4541"/>
      <c r="I154" s="4541"/>
      <c r="J154" s="4541"/>
      <c r="K154" s="4541"/>
      <c r="L154" s="4541"/>
    </row>
    <row r="155" spans="1:12" ht="16.5" thickBot="1">
      <c r="A155" s="4545"/>
      <c r="C155" s="4546" t="s">
        <v>42</v>
      </c>
      <c r="D155" s="4547" t="s">
        <v>11</v>
      </c>
      <c r="E155" s="4548" t="s">
        <v>12</v>
      </c>
      <c r="F155" s="4548" t="s">
        <v>13</v>
      </c>
      <c r="G155" s="4338" t="s">
        <v>14</v>
      </c>
      <c r="H155" s="4548" t="s">
        <v>15</v>
      </c>
      <c r="I155" s="4548" t="s">
        <v>16</v>
      </c>
      <c r="J155" s="4549" t="s">
        <v>17</v>
      </c>
      <c r="K155" s="4548" t="s">
        <v>18</v>
      </c>
      <c r="L155" s="4550" t="s">
        <v>19</v>
      </c>
    </row>
    <row r="156" spans="1:12" ht="15.75">
      <c r="A156" s="4545" t="s">
        <v>1919</v>
      </c>
      <c r="B156" s="4551" t="s">
        <v>1920</v>
      </c>
      <c r="C156" s="4552">
        <f>'[1]16 Charente'!G21</f>
        <v>3579</v>
      </c>
      <c r="D156" s="4553">
        <f>'[1]16 Charente'!H21</f>
        <v>298</v>
      </c>
      <c r="E156" s="4554">
        <f>'[1]16 Charente'!I21</f>
        <v>30</v>
      </c>
      <c r="F156" s="4554">
        <f>'[1]16 Charente'!J21</f>
        <v>129</v>
      </c>
      <c r="G156" s="4555">
        <f>'[1]16 Charente'!K21</f>
        <v>319</v>
      </c>
      <c r="H156" s="4554">
        <f>'[1]16 Charente'!L21</f>
        <v>573</v>
      </c>
      <c r="I156" s="4554">
        <f>'[1]16 Charente'!M21</f>
        <v>993</v>
      </c>
      <c r="J156" s="4554">
        <f>'[1]16 Charente'!N21</f>
        <v>428</v>
      </c>
      <c r="K156" s="4554">
        <f>'[1]16 Charente'!O21</f>
        <v>704</v>
      </c>
      <c r="L156" s="4556">
        <f>'[1]16 Charente'!P21</f>
        <v>105</v>
      </c>
    </row>
    <row r="157" spans="1:12" ht="15.75">
      <c r="A157" s="4545"/>
      <c r="B157" s="4551" t="s">
        <v>1921</v>
      </c>
      <c r="C157" s="4557">
        <f>'[1]17 Charente Maritime'!G31</f>
        <v>6657</v>
      </c>
      <c r="D157" s="4558">
        <f>'[1]17 Charente Maritime'!H31</f>
        <v>887</v>
      </c>
      <c r="E157" s="4559">
        <f>'[1]17 Charente Maritime'!I31</f>
        <v>66</v>
      </c>
      <c r="F157" s="4559">
        <f>'[1]17 Charente Maritime'!J31</f>
        <v>215.5</v>
      </c>
      <c r="G157" s="4560">
        <f>'[1]17 Charente Maritime'!K31</f>
        <v>564</v>
      </c>
      <c r="H157" s="4559">
        <f>'[1]17 Charente Maritime'!L31</f>
        <v>1182</v>
      </c>
      <c r="I157" s="4559">
        <f>'[1]17 Charente Maritime'!M31</f>
        <v>1619</v>
      </c>
      <c r="J157" s="4559">
        <f>'[1]17 Charente Maritime'!N31</f>
        <v>520</v>
      </c>
      <c r="K157" s="4559">
        <f>'[1]17 Charente Maritime'!O31</f>
        <v>1407.5</v>
      </c>
      <c r="L157" s="4561">
        <f>'[1]17 Charente Maritime'!P31</f>
        <v>196</v>
      </c>
    </row>
    <row r="158" spans="1:12" ht="15.75">
      <c r="A158" s="4545"/>
      <c r="B158" s="4551" t="s">
        <v>1922</v>
      </c>
      <c r="C158" s="4557">
        <f>'[1]79 deux Sèvres'!G21</f>
        <v>3478</v>
      </c>
      <c r="D158" s="4558">
        <f>'[1]79 deux Sèvres'!H21</f>
        <v>406</v>
      </c>
      <c r="E158" s="4559">
        <f>'[1]79 deux Sèvres'!I21</f>
        <v>10.4</v>
      </c>
      <c r="F158" s="4559">
        <f>'[1]79 deux Sèvres'!J21</f>
        <v>56</v>
      </c>
      <c r="G158" s="4560">
        <f>'[1]79 deux Sèvres'!K21</f>
        <v>294</v>
      </c>
      <c r="H158" s="4559">
        <f>'[1]79 deux Sèvres'!L21</f>
        <v>658</v>
      </c>
      <c r="I158" s="4559">
        <f>'[1]79 deux Sèvres'!M21</f>
        <v>1089</v>
      </c>
      <c r="J158" s="4559">
        <f>'[1]79 deux Sèvres'!N21</f>
        <v>250</v>
      </c>
      <c r="K158" s="4559">
        <f>'[1]79 deux Sèvres'!O21</f>
        <v>599.6</v>
      </c>
      <c r="L158" s="4561">
        <f>'[1]79 deux Sèvres'!P21</f>
        <v>115</v>
      </c>
    </row>
    <row r="159" spans="1:12" ht="16.5" thickBot="1">
      <c r="A159" s="4545"/>
      <c r="B159" s="4551" t="s">
        <v>1923</v>
      </c>
      <c r="C159" s="4583">
        <f>'[1]86 Vienne'!G46</f>
        <v>9400</v>
      </c>
      <c r="D159" s="4584">
        <f>'[1]86 Vienne'!H46</f>
        <v>821</v>
      </c>
      <c r="E159" s="4576">
        <f>'[1]86 Vienne'!I46</f>
        <v>91.5</v>
      </c>
      <c r="F159" s="4576">
        <f>'[1]86 Vienne'!J46</f>
        <v>123</v>
      </c>
      <c r="G159" s="4577">
        <f>'[1]86 Vienne'!K46</f>
        <v>1281.5</v>
      </c>
      <c r="H159" s="4576">
        <f>'[1]86 Vienne'!L46</f>
        <v>1627</v>
      </c>
      <c r="I159" s="4576">
        <f>'[1]86 Vienne'!M46</f>
        <v>2484</v>
      </c>
      <c r="J159" s="4576">
        <f>'[1]86 Vienne'!N46</f>
        <v>588.5</v>
      </c>
      <c r="K159" s="4576">
        <f>'[1]86 Vienne'!O46</f>
        <v>1967.5</v>
      </c>
      <c r="L159" s="4578">
        <f>'[1]86 Vienne'!P46</f>
        <v>408</v>
      </c>
    </row>
    <row r="160" spans="1:12" ht="16.5" thickBot="1">
      <c r="A160" s="4545"/>
      <c r="B160" s="4562" t="s">
        <v>1824</v>
      </c>
      <c r="C160" s="4585">
        <f>SUM(C156:C159)</f>
        <v>23114</v>
      </c>
      <c r="D160" s="4586">
        <f aca="true" t="shared" si="38" ref="D160:L160">SUM(D156:D159)</f>
        <v>2412</v>
      </c>
      <c r="E160" s="4580">
        <f t="shared" si="38"/>
        <v>197.9</v>
      </c>
      <c r="F160" s="4580">
        <f t="shared" si="38"/>
        <v>523.5</v>
      </c>
      <c r="G160" s="4581">
        <f t="shared" si="38"/>
        <v>2458.5</v>
      </c>
      <c r="H160" s="4580">
        <f t="shared" si="38"/>
        <v>4040</v>
      </c>
      <c r="I160" s="4580">
        <f t="shared" si="38"/>
        <v>6185</v>
      </c>
      <c r="J160" s="4580">
        <f t="shared" si="38"/>
        <v>1786.5</v>
      </c>
      <c r="K160" s="4580">
        <f t="shared" si="38"/>
        <v>4678.6</v>
      </c>
      <c r="L160" s="4582">
        <f t="shared" si="38"/>
        <v>824</v>
      </c>
    </row>
    <row r="161" spans="1:12" ht="16.5" thickBot="1">
      <c r="A161" s="4545"/>
      <c r="B161" s="4568"/>
      <c r="C161" s="4568"/>
      <c r="D161" s="4569">
        <f aca="true" t="shared" si="39" ref="D161:L161">D160/$C160</f>
        <v>0.10435234057281301</v>
      </c>
      <c r="E161" s="4570">
        <f t="shared" si="39"/>
        <v>0.008561910530414468</v>
      </c>
      <c r="F161" s="4570">
        <f t="shared" si="39"/>
        <v>0.022648611231288397</v>
      </c>
      <c r="G161" s="4571">
        <f t="shared" si="39"/>
        <v>0.10636410833261227</v>
      </c>
      <c r="H161" s="4570">
        <f t="shared" si="39"/>
        <v>0.17478584407718267</v>
      </c>
      <c r="I161" s="4570">
        <f t="shared" si="39"/>
        <v>0.2675867439646967</v>
      </c>
      <c r="J161" s="4570">
        <f t="shared" si="39"/>
        <v>0.07729081941680367</v>
      </c>
      <c r="K161" s="4570">
        <f t="shared" si="39"/>
        <v>0.20241412131175912</v>
      </c>
      <c r="L161" s="4572">
        <f t="shared" si="39"/>
        <v>0.035649389980098645</v>
      </c>
    </row>
    <row r="162" spans="1:12" ht="16.5" thickBot="1">
      <c r="A162" s="4545"/>
      <c r="C162" s="4568"/>
      <c r="D162" s="4541"/>
      <c r="E162" s="4541"/>
      <c r="F162" s="4541"/>
      <c r="G162" s="4542"/>
      <c r="H162" s="4541"/>
      <c r="I162" s="4541"/>
      <c r="J162" s="4541"/>
      <c r="K162" s="4541"/>
      <c r="L162" s="4541"/>
    </row>
    <row r="163" spans="1:12" ht="16.5" thickBot="1">
      <c r="A163" s="4545"/>
      <c r="C163" s="4546" t="s">
        <v>42</v>
      </c>
      <c r="D163" s="4547" t="s">
        <v>11</v>
      </c>
      <c r="E163" s="4548" t="s">
        <v>12</v>
      </c>
      <c r="F163" s="4548" t="s">
        <v>13</v>
      </c>
      <c r="G163" s="4338" t="s">
        <v>14</v>
      </c>
      <c r="H163" s="4548" t="s">
        <v>15</v>
      </c>
      <c r="I163" s="4548" t="s">
        <v>16</v>
      </c>
      <c r="J163" s="4549" t="s">
        <v>17</v>
      </c>
      <c r="K163" s="4548" t="s">
        <v>18</v>
      </c>
      <c r="L163" s="4550" t="s">
        <v>19</v>
      </c>
    </row>
    <row r="164" spans="1:12" ht="15.75">
      <c r="A164" s="4545" t="s">
        <v>1924</v>
      </c>
      <c r="B164" s="4551" t="s">
        <v>1925</v>
      </c>
      <c r="C164" s="4552">
        <f>'[1]04 Alpes de Haute Provence'!G26</f>
        <v>2298</v>
      </c>
      <c r="D164" s="4553">
        <f>'[1]04 Alpes de Haute Provence'!H26</f>
        <v>134</v>
      </c>
      <c r="E164" s="4554">
        <f>'[1]04 Alpes de Haute Provence'!I26</f>
        <v>35.5</v>
      </c>
      <c r="F164" s="4554">
        <f>'[1]04 Alpes de Haute Provence'!J26</f>
        <v>55</v>
      </c>
      <c r="G164" s="4555">
        <f>'[1]04 Alpes de Haute Provence'!K26</f>
        <v>404</v>
      </c>
      <c r="H164" s="4554">
        <f>'[1]04 Alpes de Haute Provence'!L26</f>
        <v>398</v>
      </c>
      <c r="I164" s="4554">
        <f>'[1]04 Alpes de Haute Provence'!M26</f>
        <v>641</v>
      </c>
      <c r="J164" s="4554">
        <f>'[1]04 Alpes de Haute Provence'!N26</f>
        <v>198</v>
      </c>
      <c r="K164" s="4554">
        <f>'[1]04 Alpes de Haute Provence'!O26</f>
        <v>355.5</v>
      </c>
      <c r="L164" s="4556">
        <f>'[1]04 Alpes de Haute Provence'!P26</f>
        <v>77</v>
      </c>
    </row>
    <row r="165" spans="1:12" ht="15.75">
      <c r="A165" s="4545"/>
      <c r="B165" s="4551" t="s">
        <v>1926</v>
      </c>
      <c r="C165" s="4557">
        <f>'[1]05 Hautes Alpes'!G26</f>
        <v>1982</v>
      </c>
      <c r="D165" s="4558">
        <f>'[1]05 Hautes Alpes'!H26</f>
        <v>336</v>
      </c>
      <c r="E165" s="4559">
        <f>'[1]05 Hautes Alpes'!I26</f>
        <v>11</v>
      </c>
      <c r="F165" s="4559">
        <f>'[1]05 Hautes Alpes'!J26</f>
        <v>98</v>
      </c>
      <c r="G165" s="4560">
        <f>'[1]05 Hautes Alpes'!K26</f>
        <v>235</v>
      </c>
      <c r="H165" s="4559">
        <f>'[1]05 Hautes Alpes'!L26</f>
        <v>251</v>
      </c>
      <c r="I165" s="4559">
        <f>'[1]05 Hautes Alpes'!M26</f>
        <v>611</v>
      </c>
      <c r="J165" s="4559">
        <f>'[1]05 Hautes Alpes'!N26</f>
        <v>211</v>
      </c>
      <c r="K165" s="4559">
        <f>'[1]05 Hautes Alpes'!O26</f>
        <v>172</v>
      </c>
      <c r="L165" s="4561">
        <f>'[1]05 Hautes Alpes'!P26</f>
        <v>57</v>
      </c>
    </row>
    <row r="166" spans="1:12" ht="15.75">
      <c r="A166" s="4545"/>
      <c r="B166" s="4551" t="s">
        <v>1927</v>
      </c>
      <c r="C166" s="4557">
        <f>'[1]06 Alpes Maritimes'!G33</f>
        <v>12847</v>
      </c>
      <c r="D166" s="4558">
        <f>'[1]06 Alpes Maritimes'!H33</f>
        <v>1090</v>
      </c>
      <c r="E166" s="4559">
        <f>'[1]06 Alpes Maritimes'!I33</f>
        <v>181.2</v>
      </c>
      <c r="F166" s="4559">
        <f>'[1]06 Alpes Maritimes'!J33</f>
        <v>749.5</v>
      </c>
      <c r="G166" s="4560">
        <f>'[1]06 Alpes Maritimes'!K33</f>
        <v>2019</v>
      </c>
      <c r="H166" s="4559">
        <f>'[1]06 Alpes Maritimes'!L33</f>
        <v>2165</v>
      </c>
      <c r="I166" s="4559">
        <f>'[1]06 Alpes Maritimes'!M33</f>
        <v>3503</v>
      </c>
      <c r="J166" s="4559">
        <f>'[1]06 Alpes Maritimes'!N33</f>
        <v>579</v>
      </c>
      <c r="K166" s="4559">
        <f>'[1]06 Alpes Maritimes'!O33</f>
        <v>1928.3</v>
      </c>
      <c r="L166" s="4561">
        <f>'[1]06 Alpes Maritimes'!P33</f>
        <v>631</v>
      </c>
    </row>
    <row r="167" spans="1:12" ht="15.75">
      <c r="A167" s="4545"/>
      <c r="B167" s="4551" t="s">
        <v>1928</v>
      </c>
      <c r="C167" s="4557">
        <f>'[1]13 Bouches de Rhone'!G77</f>
        <v>41676</v>
      </c>
      <c r="D167" s="4558">
        <f>'[1]13 Bouches de Rhone'!H77</f>
        <v>2879</v>
      </c>
      <c r="E167" s="4559">
        <f>'[1]13 Bouches de Rhone'!I77</f>
        <v>326.53</v>
      </c>
      <c r="F167" s="4559">
        <f>'[1]13 Bouches de Rhone'!J77</f>
        <v>5176</v>
      </c>
      <c r="G167" s="4560">
        <f>'[1]13 Bouches de Rhone'!K77</f>
        <v>5825</v>
      </c>
      <c r="H167" s="4559">
        <f>'[1]13 Bouches de Rhone'!L77</f>
        <v>10800</v>
      </c>
      <c r="I167" s="4559">
        <f>'[1]13 Bouches de Rhone'!M77</f>
        <v>6418</v>
      </c>
      <c r="J167" s="4559">
        <f>'[1]13 Bouches de Rhone'!N77</f>
        <v>2310</v>
      </c>
      <c r="K167" s="4559">
        <f>'[1]13 Bouches de Rhone'!O77</f>
        <v>5539.8</v>
      </c>
      <c r="L167" s="4561">
        <f>'[1]13 Bouches de Rhone'!P77</f>
        <v>2401.67</v>
      </c>
    </row>
    <row r="168" spans="1:12" ht="15.75">
      <c r="A168" s="4545"/>
      <c r="B168" s="4551" t="s">
        <v>1929</v>
      </c>
      <c r="C168" s="4557">
        <f>'[1]83 Var'!G48</f>
        <v>15613</v>
      </c>
      <c r="D168" s="4558">
        <f>'[1]83 Var'!H48</f>
        <v>1777</v>
      </c>
      <c r="E168" s="4559">
        <f>'[1]83 Var'!I48</f>
        <v>407.2</v>
      </c>
      <c r="F168" s="4559">
        <f>'[1]83 Var'!J48</f>
        <v>1306.5</v>
      </c>
      <c r="G168" s="4560">
        <f>'[1]83 Var'!K48</f>
        <v>2375.33</v>
      </c>
      <c r="H168" s="4559">
        <f>'[1]83 Var'!L48</f>
        <v>3061</v>
      </c>
      <c r="I168" s="4559">
        <f>'[1]83 Var'!M48</f>
        <v>2581.33</v>
      </c>
      <c r="J168" s="4559">
        <f>'[1]83 Var'!N48</f>
        <v>826.3399999999983</v>
      </c>
      <c r="K168" s="4559">
        <f>'[1]83 Var'!O48</f>
        <v>2714.3</v>
      </c>
      <c r="L168" s="4561">
        <f>'[1]83 Var'!P48</f>
        <v>564</v>
      </c>
    </row>
    <row r="169" spans="1:12" ht="16.5" thickBot="1">
      <c r="A169" s="4545"/>
      <c r="B169" s="4551" t="s">
        <v>1930</v>
      </c>
      <c r="C169" s="4583">
        <f>'[1]84 Vaucluse'!G27</f>
        <v>6060</v>
      </c>
      <c r="D169" s="4584">
        <f>'[1]84 Vaucluse'!H27</f>
        <v>447</v>
      </c>
      <c r="E169" s="4576">
        <f>'[1]84 Vaucluse'!I27</f>
        <v>69.7</v>
      </c>
      <c r="F169" s="4576">
        <f>'[1]84 Vaucluse'!J27</f>
        <v>168</v>
      </c>
      <c r="G169" s="4577">
        <f>'[1]84 Vaucluse'!K27</f>
        <v>650.5</v>
      </c>
      <c r="H169" s="4576">
        <f>'[1]84 Vaucluse'!L27</f>
        <v>1716</v>
      </c>
      <c r="I169" s="4576">
        <f>'[1]84 Vaucluse'!M27</f>
        <v>1476.5</v>
      </c>
      <c r="J169" s="4576">
        <f>'[1]84 Vaucluse'!N27</f>
        <v>448</v>
      </c>
      <c r="K169" s="4576">
        <f>'[1]84 Vaucluse'!O27</f>
        <v>829.55</v>
      </c>
      <c r="L169" s="4578">
        <f>'[1]84 Vaucluse'!P27</f>
        <v>254.75</v>
      </c>
    </row>
    <row r="170" spans="1:12" ht="16.5" thickBot="1">
      <c r="A170" s="4545"/>
      <c r="B170" s="4562" t="s">
        <v>1824</v>
      </c>
      <c r="C170" s="4585">
        <f>SUM(C164:C169)</f>
        <v>80476</v>
      </c>
      <c r="D170" s="4586">
        <f aca="true" t="shared" si="40" ref="D170:L170">SUM(D164:D169)</f>
        <v>6663</v>
      </c>
      <c r="E170" s="4580">
        <f t="shared" si="40"/>
        <v>1031.13</v>
      </c>
      <c r="F170" s="4580">
        <f>SUM(F164:F169)</f>
        <v>7553</v>
      </c>
      <c r="G170" s="4581">
        <f t="shared" si="40"/>
        <v>11508.83</v>
      </c>
      <c r="H170" s="4580">
        <f t="shared" si="40"/>
        <v>18391</v>
      </c>
      <c r="I170" s="4580">
        <f t="shared" si="40"/>
        <v>15230.83</v>
      </c>
      <c r="J170" s="4580">
        <f t="shared" si="40"/>
        <v>4572.339999999998</v>
      </c>
      <c r="K170" s="4580">
        <f t="shared" si="40"/>
        <v>11539.45</v>
      </c>
      <c r="L170" s="4582">
        <f t="shared" si="40"/>
        <v>3985.42</v>
      </c>
    </row>
    <row r="171" spans="1:12" ht="16.5" thickBot="1">
      <c r="A171" s="4545"/>
      <c r="B171" s="4568"/>
      <c r="C171" s="4568"/>
      <c r="D171" s="4569">
        <f aca="true" t="shared" si="41" ref="D171:L171">D170/$C170</f>
        <v>0.0827948705204036</v>
      </c>
      <c r="E171" s="4570">
        <f t="shared" si="41"/>
        <v>0.012812888314528556</v>
      </c>
      <c r="F171" s="4570">
        <f t="shared" si="41"/>
        <v>0.09385406829365277</v>
      </c>
      <c r="G171" s="4571">
        <f t="shared" si="41"/>
        <v>0.14300946866146427</v>
      </c>
      <c r="H171" s="4570">
        <f t="shared" si="41"/>
        <v>0.22852775982901735</v>
      </c>
      <c r="I171" s="4570">
        <f t="shared" si="41"/>
        <v>0.18925928227049058</v>
      </c>
      <c r="J171" s="4570">
        <f t="shared" si="41"/>
        <v>0.056816193647795596</v>
      </c>
      <c r="K171" s="4570">
        <f t="shared" si="41"/>
        <v>0.14338995476912372</v>
      </c>
      <c r="L171" s="4572">
        <f t="shared" si="41"/>
        <v>0.049523087628609776</v>
      </c>
    </row>
    <row r="172" spans="1:12" ht="16.5" thickBot="1">
      <c r="A172" s="4545"/>
      <c r="C172" s="4568"/>
      <c r="D172" s="4541"/>
      <c r="E172" s="4541"/>
      <c r="F172" s="4541"/>
      <c r="G172" s="4542"/>
      <c r="H172" s="4541"/>
      <c r="I172" s="4541"/>
      <c r="J172" s="4541"/>
      <c r="K172" s="4541"/>
      <c r="L172" s="4541"/>
    </row>
    <row r="173" spans="1:12" ht="16.5" thickBot="1">
      <c r="A173" s="4545"/>
      <c r="C173" s="4546" t="s">
        <v>42</v>
      </c>
      <c r="D173" s="4547" t="s">
        <v>11</v>
      </c>
      <c r="E173" s="4548" t="s">
        <v>12</v>
      </c>
      <c r="F173" s="4548" t="s">
        <v>13</v>
      </c>
      <c r="G173" s="4338" t="s">
        <v>14</v>
      </c>
      <c r="H173" s="4548" t="s">
        <v>15</v>
      </c>
      <c r="I173" s="4548" t="s">
        <v>16</v>
      </c>
      <c r="J173" s="4549" t="s">
        <v>17</v>
      </c>
      <c r="K173" s="4548" t="s">
        <v>18</v>
      </c>
      <c r="L173" s="4550" t="s">
        <v>19</v>
      </c>
    </row>
    <row r="174" spans="1:12" ht="15.75">
      <c r="A174" s="4545" t="s">
        <v>1931</v>
      </c>
      <c r="B174" s="4551" t="s">
        <v>1932</v>
      </c>
      <c r="C174" s="4552">
        <f>'[1]01 Ain'!G25</f>
        <v>5163</v>
      </c>
      <c r="D174" s="4553">
        <f>'[1]01 Ain'!H25</f>
        <v>467</v>
      </c>
      <c r="E174" s="4554">
        <f>'[1]01 Ain'!I25</f>
        <v>84.4</v>
      </c>
      <c r="F174" s="4554">
        <f>'[1]01 Ain'!J25</f>
        <v>125.5</v>
      </c>
      <c r="G174" s="4555">
        <f>'[1]01 Ain'!K25</f>
        <v>600</v>
      </c>
      <c r="H174" s="4554">
        <f>'[1]01 Ain'!L25</f>
        <v>934</v>
      </c>
      <c r="I174" s="4554">
        <f>'[1]01 Ain'!M25</f>
        <v>1413</v>
      </c>
      <c r="J174" s="4554">
        <f>'[1]01 Ain'!N25</f>
        <v>459</v>
      </c>
      <c r="K174" s="4554">
        <f>'[1]01 Ain'!O25</f>
        <v>966.1</v>
      </c>
      <c r="L174" s="4556">
        <f>'[1]01 Ain'!P25</f>
        <v>114</v>
      </c>
    </row>
    <row r="175" spans="1:12" ht="15.75">
      <c r="A175" s="4545"/>
      <c r="B175" s="4551" t="s">
        <v>1933</v>
      </c>
      <c r="C175" s="4557">
        <f>'[1]07 Ardèche'!G18</f>
        <v>2657</v>
      </c>
      <c r="D175" s="4558">
        <f>'[1]07 Ardèche'!H18</f>
        <v>216</v>
      </c>
      <c r="E175" s="4559">
        <f>'[1]07 Ardèche'!I18</f>
        <v>3</v>
      </c>
      <c r="F175" s="4559">
        <f>'[1]07 Ardèche'!J18</f>
        <v>53</v>
      </c>
      <c r="G175" s="4560">
        <f>'[1]07 Ardèche'!K18</f>
        <v>382</v>
      </c>
      <c r="H175" s="4559">
        <f>'[1]07 Ardèche'!L18</f>
        <v>437</v>
      </c>
      <c r="I175" s="4559">
        <f>'[1]07 Ardèche'!M18</f>
        <v>929</v>
      </c>
      <c r="J175" s="4559">
        <f>'[1]07 Ardèche'!N18</f>
        <v>312</v>
      </c>
      <c r="K175" s="4559">
        <f>'[1]07 Ardèche'!O18</f>
        <v>282</v>
      </c>
      <c r="L175" s="4561">
        <f>'[1]07 Ardèche'!P18</f>
        <v>43</v>
      </c>
    </row>
    <row r="176" spans="1:12" ht="15.75">
      <c r="A176" s="4545"/>
      <c r="B176" s="4551" t="s">
        <v>1934</v>
      </c>
      <c r="C176" s="4557">
        <f>'[1]26 Drôme'!G22</f>
        <v>4681</v>
      </c>
      <c r="D176" s="4558">
        <f>'[1]26 Drôme'!H22</f>
        <v>761</v>
      </c>
      <c r="E176" s="4559">
        <f>'[1]26 Drôme'!I22</f>
        <v>70.3</v>
      </c>
      <c r="F176" s="4559">
        <f>'[1]26 Drôme'!J22</f>
        <v>217</v>
      </c>
      <c r="G176" s="4560">
        <f>'[1]26 Drôme'!K22</f>
        <v>396</v>
      </c>
      <c r="H176" s="4559">
        <f>'[1]26 Drôme'!L22</f>
        <v>604</v>
      </c>
      <c r="I176" s="4559">
        <f>'[1]26 Drôme'!M22</f>
        <v>1754</v>
      </c>
      <c r="J176" s="4559">
        <f>'[1]26 Drôme'!N22</f>
        <v>344</v>
      </c>
      <c r="K176" s="4559">
        <f>'[1]26 Drôme'!O22</f>
        <v>452.7</v>
      </c>
      <c r="L176" s="4561">
        <f>'[1]26 Drôme'!P22</f>
        <v>84</v>
      </c>
    </row>
    <row r="177" spans="1:12" ht="15.75">
      <c r="A177" s="4545"/>
      <c r="B177" s="4551" t="s">
        <v>1935</v>
      </c>
      <c r="C177" s="4557">
        <f>'[1]38 Isère'!G38</f>
        <v>13667</v>
      </c>
      <c r="D177" s="4558">
        <f>'[1]38 Isère'!H38</f>
        <v>1856.75</v>
      </c>
      <c r="E177" s="4559">
        <f>'[1]38 Isère'!I38</f>
        <v>264.3</v>
      </c>
      <c r="F177" s="4559">
        <f>'[1]38 Isère'!J38</f>
        <v>264</v>
      </c>
      <c r="G177" s="4560">
        <f>'[1]38 Isère'!K38</f>
        <v>2053.25</v>
      </c>
      <c r="H177" s="4559">
        <f>'[1]38 Isère'!L38</f>
        <v>2019</v>
      </c>
      <c r="I177" s="4559">
        <f>'[1]38 Isère'!M38</f>
        <v>3181.75</v>
      </c>
      <c r="J177" s="4559">
        <f>'[1]38 Isère'!N38</f>
        <v>1025</v>
      </c>
      <c r="K177" s="4559">
        <f>'[1]38 Isère'!O38</f>
        <v>2355.95</v>
      </c>
      <c r="L177" s="4561">
        <f>'[1]38 Isère'!P38</f>
        <v>647</v>
      </c>
    </row>
    <row r="178" spans="1:12" ht="15.75">
      <c r="A178" s="4545"/>
      <c r="B178" s="4551" t="s">
        <v>1936</v>
      </c>
      <c r="C178" s="4557">
        <f>'[1]42 Loire'!G29</f>
        <v>7997</v>
      </c>
      <c r="D178" s="4558">
        <f>'[1]42 Loire'!H29</f>
        <v>851</v>
      </c>
      <c r="E178" s="4559">
        <f>'[1]42 Loire'!I29</f>
        <v>13</v>
      </c>
      <c r="F178" s="4559">
        <f>'[1]42 Loire'!J29</f>
        <v>367.5</v>
      </c>
      <c r="G178" s="4560">
        <f>'[1]42 Loire'!K29</f>
        <v>992</v>
      </c>
      <c r="H178" s="4559">
        <f>'[1]42 Loire'!L29</f>
        <v>1474</v>
      </c>
      <c r="I178" s="4559">
        <f>'[1]42 Loire'!M29</f>
        <v>1866</v>
      </c>
      <c r="J178" s="4559">
        <f>'[1]42 Loire'!N29</f>
        <v>629</v>
      </c>
      <c r="K178" s="4559">
        <f>'[1]42 Loire'!O29</f>
        <v>1662.5</v>
      </c>
      <c r="L178" s="4561">
        <f>'[1]42 Loire'!P29</f>
        <v>142</v>
      </c>
    </row>
    <row r="179" spans="1:12" ht="15.75">
      <c r="A179" s="4545"/>
      <c r="B179" s="4551" t="s">
        <v>1937</v>
      </c>
      <c r="C179" s="4557">
        <f>'[1]69 Rhône'!G81</f>
        <v>27471</v>
      </c>
      <c r="D179" s="4558">
        <f>'[1]69 Rhône'!H81</f>
        <v>2525</v>
      </c>
      <c r="E179" s="4559">
        <f>'[1]69 Rhône'!I81</f>
        <v>509</v>
      </c>
      <c r="F179" s="4559">
        <f>'[1]69 Rhône'!J81</f>
        <v>552</v>
      </c>
      <c r="G179" s="4560">
        <f>'[1]69 Rhône'!K81</f>
        <v>4307</v>
      </c>
      <c r="H179" s="4559">
        <f>'[1]69 Rhône'!L81</f>
        <v>2908</v>
      </c>
      <c r="I179" s="4559">
        <f>'[1]69 Rhône'!M81</f>
        <v>305</v>
      </c>
      <c r="J179" s="4559">
        <f>'[1]69 Rhône'!N81</f>
        <v>2454</v>
      </c>
      <c r="K179" s="4559">
        <f>'[1]69 Rhône'!O81</f>
        <v>1053</v>
      </c>
      <c r="L179" s="4561">
        <f>'[1]69 Rhône'!P81</f>
        <v>375</v>
      </c>
    </row>
    <row r="180" spans="1:12" ht="15.75">
      <c r="A180" s="4545"/>
      <c r="B180" s="4551" t="s">
        <v>1938</v>
      </c>
      <c r="C180" s="4557">
        <f>'[1]73 Savoie'!G27</f>
        <v>5628</v>
      </c>
      <c r="D180" s="4558">
        <f>'[1]73 Savoie'!H27</f>
        <v>527</v>
      </c>
      <c r="E180" s="4559">
        <f>'[1]73 Savoie'!I27</f>
        <v>108.95</v>
      </c>
      <c r="F180" s="4559">
        <f>'[1]73 Savoie'!J27</f>
        <v>116</v>
      </c>
      <c r="G180" s="4560">
        <f>'[1]73 Savoie'!K27</f>
        <v>965</v>
      </c>
      <c r="H180" s="4559">
        <f>'[1]73 Savoie'!L27</f>
        <v>736</v>
      </c>
      <c r="I180" s="4559">
        <f>'[1]73 Savoie'!M27</f>
        <v>1244</v>
      </c>
      <c r="J180" s="4559">
        <f>'[1]73 Savoie'!N27</f>
        <v>419</v>
      </c>
      <c r="K180" s="4559">
        <f>'[1]73 Savoie'!O27</f>
        <v>1348.05</v>
      </c>
      <c r="L180" s="4561">
        <f>'[1]73 Savoie'!P27</f>
        <v>164</v>
      </c>
    </row>
    <row r="181" spans="1:12" ht="16.5" thickBot="1">
      <c r="A181" s="4545"/>
      <c r="B181" s="4551" t="s">
        <v>1939</v>
      </c>
      <c r="C181" s="4583">
        <f>'[1]74 Haute Savoie'!G27</f>
        <v>6339</v>
      </c>
      <c r="D181" s="4584">
        <f>'[1]74 Haute Savoie'!H27</f>
        <v>1569</v>
      </c>
      <c r="E181" s="4576">
        <f>'[1]74 Haute Savoie'!I27</f>
        <v>144.5</v>
      </c>
      <c r="F181" s="4576">
        <f>'[1]74 Haute Savoie'!J27</f>
        <v>230</v>
      </c>
      <c r="G181" s="4577">
        <f>'[1]74 Haute Savoie'!K27</f>
        <v>676</v>
      </c>
      <c r="H181" s="4576">
        <f>'[1]74 Haute Savoie'!L27</f>
        <v>846</v>
      </c>
      <c r="I181" s="4576">
        <f>'[1]74 Haute Savoie'!M27</f>
        <v>1411</v>
      </c>
      <c r="J181" s="4576">
        <f>'[1]74 Haute Savoie'!N27</f>
        <v>510</v>
      </c>
      <c r="K181" s="4576">
        <f>'[1]74 Haute Savoie'!O27</f>
        <v>859.5</v>
      </c>
      <c r="L181" s="4578">
        <f>'[1]74 Haute Savoie'!P27</f>
        <v>93</v>
      </c>
    </row>
    <row r="182" spans="1:12" ht="16.5" thickBot="1">
      <c r="A182" s="4545"/>
      <c r="B182" s="4562" t="s">
        <v>1824</v>
      </c>
      <c r="C182" s="4563">
        <f>SUM(C174:C181)</f>
        <v>73603</v>
      </c>
      <c r="D182" s="4564">
        <f aca="true" t="shared" si="42" ref="D182:L182">SUM(D174:D181)</f>
        <v>8772.75</v>
      </c>
      <c r="E182" s="4565">
        <f t="shared" si="42"/>
        <v>1197.45</v>
      </c>
      <c r="F182" s="4565">
        <f>SUM(F174:F181)</f>
        <v>1925</v>
      </c>
      <c r="G182" s="4566">
        <f t="shared" si="42"/>
        <v>10371.25</v>
      </c>
      <c r="H182" s="4565">
        <f t="shared" si="42"/>
        <v>9958</v>
      </c>
      <c r="I182" s="4565">
        <f t="shared" si="42"/>
        <v>12103.75</v>
      </c>
      <c r="J182" s="4565">
        <f t="shared" si="42"/>
        <v>6152</v>
      </c>
      <c r="K182" s="4565">
        <f t="shared" si="42"/>
        <v>8979.8</v>
      </c>
      <c r="L182" s="4567">
        <f t="shared" si="42"/>
        <v>1662</v>
      </c>
    </row>
    <row r="183" spans="1:12" ht="16.5" thickBot="1">
      <c r="A183" s="4545"/>
      <c r="C183" s="4568"/>
      <c r="D183" s="4587">
        <f aca="true" t="shared" si="43" ref="D183:L183">D182/$C182</f>
        <v>0.119190114533375</v>
      </c>
      <c r="E183" s="4588">
        <f t="shared" si="43"/>
        <v>0.01626903794682282</v>
      </c>
      <c r="F183" s="4588">
        <f>F182/$C182</f>
        <v>0.02615382525168811</v>
      </c>
      <c r="G183" s="4514">
        <f t="shared" si="43"/>
        <v>0.14090797929432225</v>
      </c>
      <c r="H183" s="4588">
        <f t="shared" si="43"/>
        <v>0.1352933983669144</v>
      </c>
      <c r="I183" s="4588">
        <f t="shared" si="43"/>
        <v>0.16444642202084153</v>
      </c>
      <c r="J183" s="4588">
        <f t="shared" si="43"/>
        <v>0.08358354958357675</v>
      </c>
      <c r="K183" s="4588">
        <f t="shared" si="43"/>
        <v>0.12200317921823838</v>
      </c>
      <c r="L183" s="4589">
        <f t="shared" si="43"/>
        <v>0.022580601334184748</v>
      </c>
    </row>
    <row r="184" spans="1:12" ht="16.5" thickBot="1">
      <c r="A184" s="4545"/>
      <c r="C184" s="4568"/>
      <c r="D184" s="4541"/>
      <c r="E184" s="4541"/>
      <c r="F184" s="4541"/>
      <c r="G184" s="4542"/>
      <c r="H184" s="4541"/>
      <c r="I184" s="4541"/>
      <c r="J184" s="4541"/>
      <c r="K184" s="4541"/>
      <c r="L184" s="4541"/>
    </row>
    <row r="185" spans="1:12" ht="16.5" thickBot="1">
      <c r="A185" s="4545"/>
      <c r="C185" s="4546" t="s">
        <v>42</v>
      </c>
      <c r="D185" s="4547" t="s">
        <v>11</v>
      </c>
      <c r="E185" s="4548" t="s">
        <v>12</v>
      </c>
      <c r="F185" s="4548" t="s">
        <v>13</v>
      </c>
      <c r="G185" s="4338" t="s">
        <v>14</v>
      </c>
      <c r="H185" s="4548" t="s">
        <v>15</v>
      </c>
      <c r="I185" s="4548" t="s">
        <v>16</v>
      </c>
      <c r="J185" s="4549" t="s">
        <v>17</v>
      </c>
      <c r="K185" s="4548" t="s">
        <v>18</v>
      </c>
      <c r="L185" s="4550" t="s">
        <v>19</v>
      </c>
    </row>
    <row r="186" spans="1:12" ht="15.75">
      <c r="A186" s="4545" t="s">
        <v>1940</v>
      </c>
      <c r="B186" s="4551" t="s">
        <v>1941</v>
      </c>
      <c r="C186" s="4590">
        <f>'[1]971 Guadeloupe'!G37</f>
        <v>8322</v>
      </c>
      <c r="D186" s="4591">
        <f>'[1]971 Guadeloupe'!H37</f>
        <v>165</v>
      </c>
      <c r="E186" s="4592">
        <f>'[1]971 Guadeloupe'!I37</f>
        <v>18</v>
      </c>
      <c r="F186" s="4592">
        <f>'[1]971 Guadeloupe'!J37</f>
        <v>179.5</v>
      </c>
      <c r="G186" s="4593">
        <f>'[1]971 Guadeloupe'!K37</f>
        <v>971</v>
      </c>
      <c r="H186" s="4592">
        <f>'[1]971 Guadeloupe'!L37</f>
        <v>1307</v>
      </c>
      <c r="I186" s="4592">
        <f>'[1]971 Guadeloupe'!M37</f>
        <v>1807</v>
      </c>
      <c r="J186" s="4592">
        <f>'[1]971 Guadeloupe'!N37</f>
        <v>211</v>
      </c>
      <c r="K186" s="4592">
        <f>'[1]971 Guadeloupe'!O37</f>
        <v>1842.5</v>
      </c>
      <c r="L186" s="4594">
        <f>'[1]971 Guadeloupe'!P37</f>
        <v>1821</v>
      </c>
    </row>
    <row r="187" spans="1:12" ht="15.75">
      <c r="A187" s="4545" t="s">
        <v>1942</v>
      </c>
      <c r="B187" s="4551" t="s">
        <v>1943</v>
      </c>
      <c r="C187" s="4557">
        <f>'[1]973 Guyane'!G32</f>
        <v>4699</v>
      </c>
      <c r="D187" s="4558">
        <f>'[1]973 Guyane'!H32</f>
        <v>281</v>
      </c>
      <c r="E187" s="4559">
        <f>'[1]973 Guyane'!I32</f>
        <v>57.629999999999995</v>
      </c>
      <c r="F187" s="4559">
        <f>'[1]973 Guyane'!J32</f>
        <v>229.3</v>
      </c>
      <c r="G187" s="4560">
        <f>'[1]973 Guyane'!K32</f>
        <v>509</v>
      </c>
      <c r="H187" s="4559">
        <f>'[1]973 Guyane'!L32</f>
        <v>653</v>
      </c>
      <c r="I187" s="4559">
        <f>'[1]973 Guyane'!M32</f>
        <v>1100</v>
      </c>
      <c r="J187" s="4559">
        <f>'[1]973 Guyane'!N32</f>
        <v>307</v>
      </c>
      <c r="K187" s="4559">
        <f>'[1]973 Guyane'!O32</f>
        <v>1473</v>
      </c>
      <c r="L187" s="4561">
        <f>'[1]973 Guyane'!P32</f>
        <v>49.069999999999986</v>
      </c>
    </row>
    <row r="188" spans="1:12" ht="15.75">
      <c r="A188" s="4545" t="s">
        <v>1944</v>
      </c>
      <c r="B188" s="4551" t="s">
        <v>1945</v>
      </c>
      <c r="C188" s="4557">
        <f>'[1]974 La Réunion'!G38</f>
        <v>15084</v>
      </c>
      <c r="D188" s="4558">
        <f>'[1]974 La Réunion'!H38</f>
        <v>813</v>
      </c>
      <c r="E188" s="4559">
        <f>'[1]974 La Réunion'!I38</f>
        <v>30</v>
      </c>
      <c r="F188" s="4559">
        <f>'[1]974 La Réunion'!J38</f>
        <v>918</v>
      </c>
      <c r="G188" s="4560">
        <f>'[1]974 La Réunion'!K38</f>
        <v>1996</v>
      </c>
      <c r="H188" s="4559">
        <f>'[1]974 La Réunion'!L38</f>
        <v>2928</v>
      </c>
      <c r="I188" s="4559">
        <f>'[1]974 La Réunion'!M38</f>
        <v>2400</v>
      </c>
      <c r="J188" s="4559">
        <f>'[1]974 La Réunion'!N38</f>
        <v>783</v>
      </c>
      <c r="K188" s="4559">
        <f>'[1]974 La Réunion'!O38</f>
        <v>3342</v>
      </c>
      <c r="L188" s="4561">
        <f>'[1]974 La Réunion'!P38</f>
        <v>1874</v>
      </c>
    </row>
    <row r="189" spans="1:12" ht="15.75">
      <c r="A189" s="4545" t="s">
        <v>1946</v>
      </c>
      <c r="B189" s="4551" t="s">
        <v>1947</v>
      </c>
      <c r="C189" s="4557">
        <f>'[1]972 Martinique'!G31</f>
        <v>6259</v>
      </c>
      <c r="D189" s="4558">
        <f>'[1]972 Martinique'!H31</f>
        <v>119</v>
      </c>
      <c r="E189" s="4559">
        <f>'[1]972 Martinique'!I31</f>
        <v>49.5</v>
      </c>
      <c r="F189" s="4559">
        <f>'[1]972 Martinique'!J31</f>
        <v>349</v>
      </c>
      <c r="G189" s="4560">
        <f>'[1]972 Martinique'!K31</f>
        <v>778</v>
      </c>
      <c r="H189" s="4559">
        <f>'[1]972 Martinique'!L31</f>
        <v>1204</v>
      </c>
      <c r="I189" s="4559">
        <f>'[1]972 Martinique'!M31</f>
        <v>1115</v>
      </c>
      <c r="J189" s="4559">
        <f>'[1]972 Martinique'!N31</f>
        <v>442</v>
      </c>
      <c r="K189" s="4559">
        <f>'[1]972 Martinique'!O31</f>
        <v>1903</v>
      </c>
      <c r="L189" s="4561">
        <f>'[1]972 Martinique'!P31</f>
        <v>187.5</v>
      </c>
    </row>
    <row r="190" spans="1:12" ht="16.5" thickBot="1">
      <c r="A190" s="4545" t="s">
        <v>1948</v>
      </c>
      <c r="B190" s="4551" t="s">
        <v>1949</v>
      </c>
      <c r="C190" s="4583">
        <f>'[1]976 Mayotte'!G21</f>
        <v>3119</v>
      </c>
      <c r="D190" s="4595">
        <f>'[1]976 Mayotte'!H21</f>
        <v>69</v>
      </c>
      <c r="E190" s="4596">
        <f>'[1]976 Mayotte'!I21</f>
        <v>0</v>
      </c>
      <c r="F190" s="4596">
        <f>'[1]976 Mayotte'!J21</f>
        <v>21</v>
      </c>
      <c r="G190" s="4597">
        <f>'[1]976 Mayotte'!K21</f>
        <v>401</v>
      </c>
      <c r="H190" s="4596">
        <f>'[1]976 Mayotte'!L21</f>
        <v>729</v>
      </c>
      <c r="I190" s="4596">
        <f>'[1]976 Mayotte'!M21</f>
        <v>1351.5</v>
      </c>
      <c r="J190" s="4596">
        <f>'[1]976 Mayotte'!N21</f>
        <v>163</v>
      </c>
      <c r="K190" s="4596">
        <f>'[1]976 Mayotte'!O21</f>
        <v>220.5</v>
      </c>
      <c r="L190" s="4598">
        <f>'[1]976 Mayotte'!P21</f>
        <v>164</v>
      </c>
    </row>
    <row r="191" spans="1:12" ht="16.5" thickBot="1">
      <c r="A191" s="4545"/>
      <c r="B191" s="4562" t="s">
        <v>1824</v>
      </c>
      <c r="C191" s="4563">
        <f>SUM(C186:C190)</f>
        <v>37483</v>
      </c>
      <c r="D191" s="4564">
        <f aca="true" t="shared" si="44" ref="D191:L191">SUM(D186:D190)</f>
        <v>1447</v>
      </c>
      <c r="E191" s="4565">
        <f t="shared" si="44"/>
        <v>155.13</v>
      </c>
      <c r="F191" s="4565">
        <f>SUM(F186:F190)</f>
        <v>1696.8</v>
      </c>
      <c r="G191" s="4566">
        <f t="shared" si="44"/>
        <v>4655</v>
      </c>
      <c r="H191" s="4565">
        <f t="shared" si="44"/>
        <v>6821</v>
      </c>
      <c r="I191" s="4565">
        <f t="shared" si="44"/>
        <v>7773.5</v>
      </c>
      <c r="J191" s="4565">
        <f t="shared" si="44"/>
        <v>1906</v>
      </c>
      <c r="K191" s="4565">
        <f t="shared" si="44"/>
        <v>8781</v>
      </c>
      <c r="L191" s="4567">
        <f t="shared" si="44"/>
        <v>4095.5699999999997</v>
      </c>
    </row>
    <row r="192" spans="1:12" ht="16.5" thickBot="1">
      <c r="A192" s="4545"/>
      <c r="B192" s="4568"/>
      <c r="C192" s="4568"/>
      <c r="D192" s="4569">
        <f aca="true" t="shared" si="45" ref="D192:L192">D191/$C191</f>
        <v>0.03860416722247419</v>
      </c>
      <c r="E192" s="4570">
        <f t="shared" si="45"/>
        <v>0.004138676199877278</v>
      </c>
      <c r="F192" s="4570">
        <f>F191/$C191</f>
        <v>0.045268521729850866</v>
      </c>
      <c r="G192" s="4571">
        <f t="shared" si="45"/>
        <v>0.1241896326334605</v>
      </c>
      <c r="H192" s="4570">
        <f t="shared" si="45"/>
        <v>0.18197582904249926</v>
      </c>
      <c r="I192" s="4570">
        <f t="shared" si="45"/>
        <v>0.2073873489315156</v>
      </c>
      <c r="J192" s="4570">
        <f t="shared" si="45"/>
        <v>0.05084971853907105</v>
      </c>
      <c r="K192" s="4570">
        <f t="shared" si="45"/>
        <v>0.23426620067764053</v>
      </c>
      <c r="L192" s="4572">
        <f t="shared" si="45"/>
        <v>0.10926473334578342</v>
      </c>
    </row>
  </sheetData>
  <hyperlinks>
    <hyperlink ref="B2" location="'67 Bas Rhin'!A1" display="Bas-Rhin (67)"/>
    <hyperlink ref="B3" location="'68 Haut Rhin'!A1" display="Haut-Rhin (68)"/>
    <hyperlink ref="B8" location="'24 Dordogne'!A1" display="Dordogne (24)"/>
    <hyperlink ref="B9" location="'33 Gironde'!A1" display="Gironde (33)"/>
    <hyperlink ref="B10" location="'40 Landes'!A1" display="Landes (40)"/>
    <hyperlink ref="B11" location="'47 Lot et Garonne'!A1" display="Lot-et-Garonne (47)"/>
    <hyperlink ref="B12" location="'64 Pyrénées Atlantiques'!A1" display="Pyrénées-Atlantiques (64)"/>
    <hyperlink ref="B17" location="'03 Allier'!A1" display="Allier (03)"/>
    <hyperlink ref="B25" location="'21 Cote d''Or'!A1" display="Côte-d'Or (21)"/>
    <hyperlink ref="B18" location="'15 Cantal'!A1" display="Cantal (15)"/>
    <hyperlink ref="B19" location="'43 Haute Loire'!A1" display="Haute-Loire (43)"/>
    <hyperlink ref="B20" location="'63 Puy de Dôme'!A1" display="Puy-de-Dôme (63)"/>
    <hyperlink ref="B26" location="'58 Nièvre'!A1" display="Nièvre (58)"/>
    <hyperlink ref="B27" location="'71 Saône et Loire'!A1" display="Saône-et-Loire (71)"/>
    <hyperlink ref="B28" location="'89 Yonne'!A1" display="Yonne (89)"/>
    <hyperlink ref="B33" location="'22 Côtes d''Armor'!A1" display="Côtes-d'Armor (22)"/>
    <hyperlink ref="B34" location="'29 Finistère'!A1" display="Finistère (29)"/>
    <hyperlink ref="B35" location="'35 Ille et Vilaine'!A1" display="Ille-et-Vilaine (35)"/>
    <hyperlink ref="B36" location="'56 Morbihan'!A1" display="Morbihan (56)"/>
    <hyperlink ref="B41" location="'18 Cher'!A1" display="Cher (18)"/>
    <hyperlink ref="B42" location="'28 Eure et Loir'!A1" display="Eure-et-Loir (28)"/>
    <hyperlink ref="B43" location="'36 Indre'!A1" display="Indre (36)"/>
    <hyperlink ref="B44" location="'37 Indre et Loire'!A1" display="Indre-et-Loire (37)"/>
    <hyperlink ref="B45" location="'41 Loir et Cher'!A1" display="Loir-et-Cher (41)"/>
    <hyperlink ref="B46" location="'45 Loiret'!A1" display="Loiret (45)"/>
    <hyperlink ref="B51" location="'08 Ardennes'!A1" display="Ardennes (08)"/>
    <hyperlink ref="B52" location="'10 Aube'!A1" display="Aube (10)"/>
    <hyperlink ref="B59" location="'2A Corse du Sud'!A1" display="Corse-du-Sud (2A)"/>
    <hyperlink ref="B60" location="'2B Haute Corse'!A1" display="Haute-Corse (2B)"/>
    <hyperlink ref="B53" location="'51 Marne'!A1" display="Marne (51)"/>
    <hyperlink ref="B54" location="'52 Haute Marne'!A1" display="Haute-Marne (52)"/>
    <hyperlink ref="B65" location="'25 Doubs'!A1" display="Doubs (25)"/>
    <hyperlink ref="B66" location="'39 Jura'!A1" display="Jura (39)"/>
    <hyperlink ref="B73" location="'75 Paris'!A1" display="Paris (75)"/>
    <hyperlink ref="B74" location="'91 Essonne'!A1" display="Essonne (91)"/>
    <hyperlink ref="B67" location="'70 Haute Saône'!A1" display="Haute-Saône (70)"/>
    <hyperlink ref="B68" location="'90 Territoire de Belfort'!A1" display="Territoire de Belfort (90)"/>
    <hyperlink ref="B75" location="'92 Hauts de Seine'!A1" display="Hauts-de-Seine (92)"/>
    <hyperlink ref="B76" location="'93 Seine Saint Denis'!A1" display="Seine-Saint-Denis (93)"/>
    <hyperlink ref="B77" location="'77 Seine et Marne'!A1" display="Seine-et-Marne (77)"/>
    <hyperlink ref="B78" location="'94 Val de Marne'!A1" display="Val-de-Marne (94)"/>
    <hyperlink ref="B79" location="'95 Val d''Oise'!A1" display="Val-d'Oise (95)"/>
    <hyperlink ref="B80" location="'78 Yvelines'!A1" display="Yvelines (78)"/>
    <hyperlink ref="B85" location="'11 Aude'!A1" display="Aude (11)"/>
    <hyperlink ref="B86" location="'30 Gard'!A1" display="Gard (30)"/>
    <hyperlink ref="B87" location="'34 Hérault'!A1" display="Hérault (34)"/>
    <hyperlink ref="B88" location="'48 Lozère'!A1" display="Lozère (48)"/>
    <hyperlink ref="B89" location="'66 Pyrénées Orientales'!A1" display="Pyrénées-Orientales (66)"/>
    <hyperlink ref="B94" location="'19 Corrèze'!A1" display="Corrèze (19)"/>
    <hyperlink ref="B95" location="'23 Creuse'!A1" display="Creuse (23)"/>
    <hyperlink ref="B96" location="'87 Haute Vienne'!A1" display="Haute-Vienne (87)"/>
    <hyperlink ref="B101" location="'54 Meurthe et Moselle'!A1" display="Meurthe-et-Moselle (54)"/>
    <hyperlink ref="B102" location="'55 Meuse'!A1" display="Meuse (55)"/>
    <hyperlink ref="B103" location="'57 Moselle'!A1" display="Moselle (57)"/>
    <hyperlink ref="B104" location="'88 Vosges'!A1" display="Vosges (88)"/>
    <hyperlink ref="B109" location="'09 Ariège'!A1" display="Ariège (09)"/>
    <hyperlink ref="B110" location="'12 Aveyron'!A1" display="Aveyron (12)"/>
    <hyperlink ref="B111" location="'31 Haute Garonne'!A1" display="Haute-Garonne (31)"/>
    <hyperlink ref="B112" location="'32 Gers'!A1" display="Gers (32)"/>
    <hyperlink ref="B113" location="'46 Lot'!A1" display="Lot (46)"/>
    <hyperlink ref="B114" location="'65 Hautes Pyrénées'!A1" display="Hautes-Pyrénées (65)"/>
    <hyperlink ref="B115" location="'81 Tarn'!A1" display="Tarn (81)"/>
    <hyperlink ref="B116" location="'82 Tarn et Garonne'!A1" display="Tarn-et-Garonne (82)"/>
    <hyperlink ref="B121" location="'59 Nord'!A1" display="Nord (59)"/>
    <hyperlink ref="B122" location="'62 Pas de Calais'!A1" display="Pas-de-Calais (62)"/>
    <hyperlink ref="B127" location="'14 Calvados'!A1" display="Calvados (14)"/>
    <hyperlink ref="B128" location="'50 Manche'!A1" display="Manche (50)"/>
    <hyperlink ref="B129" location="'61 Orne'!A1" display="Orne (61)"/>
    <hyperlink ref="B134" location="'27 Eure'!A1" display="Eure (27)"/>
    <hyperlink ref="B135" location="'76 Seine Maritime'!A1" display="Seine-Maritime (76)"/>
    <hyperlink ref="B140" location="'44 Loire Atlantique'!A1" display="Loire-Atlantique (44)"/>
    <hyperlink ref="B141" location="'49 Maine et Loire'!A1" display="Maine-et-Loire (49)"/>
    <hyperlink ref="B142" location="'53 Mayenne'!A1" display="Mayenne (53)"/>
    <hyperlink ref="B143" location="'72 Sarthe'!A1" display="Sarthe (72)"/>
    <hyperlink ref="B144" location="'85 Vendée'!A1" display="Vendée (85)"/>
    <hyperlink ref="B149" location="'02 Aisne'!A1" display="Aisne (02)"/>
    <hyperlink ref="B150" location="'60 Oise'!A1" display="Oise (60)"/>
    <hyperlink ref="B151" location="'80 Somme'!A1" display="Somme (80)"/>
    <hyperlink ref="B156" location="'16 Charente'!A1" display="Charente (16)"/>
    <hyperlink ref="B157" location="'17 Charente Maritime'!A1" display="Charente-Maritime (17)"/>
    <hyperlink ref="B158" location="'79 deux Sèvres'!A1" display="Deux-Sèvres (79)"/>
    <hyperlink ref="B159" location="'86 Vienne'!A1" display="Vienne (86)"/>
    <hyperlink ref="B164" location="'04 Alpes de Haute Provence'!A1" display="Alpes-de-Haute-Provence (04)"/>
    <hyperlink ref="B165" location="'05 Hautes Alpes'!A1" display="Hautes-Alpes (05)"/>
    <hyperlink ref="B166" location="'06 Alpes Maritimes'!A1" display="Alpes-Maritimes (06)"/>
    <hyperlink ref="B174" location="'01 Ain'!A1" display="Ain (01)"/>
    <hyperlink ref="B175" location="'07 Ardèche'!A1" display="Ardèche (07)"/>
    <hyperlink ref="B167" location="'13 Bouches de Rhone'!A1" display="Bouches-du-Rhône (13)"/>
    <hyperlink ref="B168" location="'83 Var'!A1" display="Var (83)"/>
    <hyperlink ref="B169" location="'84 Vaucluse'!A1" display="Vaucluse (84)"/>
    <hyperlink ref="B176" location="'26 Drôme'!A1" display="Drôme (26)"/>
    <hyperlink ref="B177" location="'38 Isère'!A1" display="Isère (38)"/>
    <hyperlink ref="B178" location="'42 Loire'!A1" display="Loire (42)"/>
    <hyperlink ref="B179" location="'69 Rhône'!A1" display="Rhône (69)"/>
    <hyperlink ref="B180" location="'73 Savoie'!A1" display="Savoie (73)"/>
    <hyperlink ref="B181" location="'74 Haute Savoie'!A1" display="Haute-Savoie (74)"/>
    <hyperlink ref="B186" location="'971 Guadeloupe'!A1" display="Guadeloupe (971)"/>
    <hyperlink ref="B187" location="'973 Guyane'!A1" display="Guyane (973)"/>
    <hyperlink ref="B188" location="'974 La Réunion'!A1" display="La Réunion (974)"/>
    <hyperlink ref="B189" location="'972 Martinique'!A1" display="Martinique (972)"/>
    <hyperlink ref="B190" location="'976 Mayotte'!A1" display="Mayotte (976)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 topLeftCell="A1">
      <selection activeCell="S3" sqref="S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243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304"/>
      <c r="R1" s="1304"/>
      <c r="S1" s="1304"/>
    </row>
    <row r="2" spans="1:19" ht="27" thickBot="1">
      <c r="A2" s="1306"/>
      <c r="B2" s="1317"/>
      <c r="C2" s="1305"/>
      <c r="D2" s="1305"/>
      <c r="E2" s="1305"/>
      <c r="F2" s="1305"/>
      <c r="G2" s="1305"/>
      <c r="H2" s="1307"/>
      <c r="I2" s="1307"/>
      <c r="J2" s="1307"/>
      <c r="K2" s="1308"/>
      <c r="L2" s="1307"/>
      <c r="M2" s="1307"/>
      <c r="N2" s="1307"/>
      <c r="O2" s="1307"/>
      <c r="P2" s="1307"/>
      <c r="Q2" s="1305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305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1309" t="s">
        <v>11</v>
      </c>
      <c r="I4" s="1310" t="s">
        <v>12</v>
      </c>
      <c r="J4" s="1310" t="s">
        <v>13</v>
      </c>
      <c r="K4" s="1311" t="s">
        <v>14</v>
      </c>
      <c r="L4" s="1310" t="s">
        <v>15</v>
      </c>
      <c r="M4" s="1310" t="s">
        <v>16</v>
      </c>
      <c r="N4" s="1313" t="s">
        <v>17</v>
      </c>
      <c r="O4" s="1310" t="s">
        <v>18</v>
      </c>
      <c r="P4" s="1312" t="s">
        <v>19</v>
      </c>
      <c r="Q4" s="1305"/>
      <c r="R4" s="1303"/>
      <c r="S4" s="1303"/>
    </row>
    <row r="5" spans="1:19" ht="15">
      <c r="A5" s="1333" t="s">
        <v>20</v>
      </c>
      <c r="B5" s="1334" t="s">
        <v>244</v>
      </c>
      <c r="C5" s="1355">
        <v>122</v>
      </c>
      <c r="D5" s="1356">
        <v>66</v>
      </c>
      <c r="E5" s="1335">
        <v>0.5409836065573771</v>
      </c>
      <c r="F5" s="1355">
        <v>4</v>
      </c>
      <c r="G5" s="1356">
        <v>62</v>
      </c>
      <c r="H5" s="1338"/>
      <c r="I5" s="1339"/>
      <c r="J5" s="1339"/>
      <c r="K5" s="1340"/>
      <c r="L5" s="1339">
        <v>9</v>
      </c>
      <c r="M5" s="1339">
        <v>45</v>
      </c>
      <c r="N5" s="1339">
        <v>8</v>
      </c>
      <c r="O5" s="1339"/>
      <c r="P5" s="1341"/>
      <c r="Q5" s="1324"/>
      <c r="R5" s="1319"/>
      <c r="S5" s="1319"/>
    </row>
    <row r="6" spans="1:19" ht="15">
      <c r="A6" s="1321" t="s">
        <v>65</v>
      </c>
      <c r="B6" s="1322" t="s">
        <v>245</v>
      </c>
      <c r="C6" s="1350">
        <v>51</v>
      </c>
      <c r="D6" s="1351">
        <v>37</v>
      </c>
      <c r="E6" s="1323">
        <v>0.7254901960784313</v>
      </c>
      <c r="F6" s="1350"/>
      <c r="G6" s="1351">
        <v>37</v>
      </c>
      <c r="H6" s="1342">
        <v>1</v>
      </c>
      <c r="I6" s="1343"/>
      <c r="J6" s="1343"/>
      <c r="K6" s="1344">
        <v>16</v>
      </c>
      <c r="L6" s="1343">
        <v>1</v>
      </c>
      <c r="M6" s="1343">
        <v>5</v>
      </c>
      <c r="N6" s="1343">
        <v>14</v>
      </c>
      <c r="O6" s="1343"/>
      <c r="P6" s="1345"/>
      <c r="Q6" s="1324"/>
      <c r="R6" s="1319"/>
      <c r="S6" s="1319"/>
    </row>
    <row r="7" spans="1:19" ht="15">
      <c r="A7" s="1321" t="s">
        <v>23</v>
      </c>
      <c r="B7" s="1322" t="s">
        <v>246</v>
      </c>
      <c r="C7" s="1350">
        <v>403</v>
      </c>
      <c r="D7" s="1351">
        <v>293</v>
      </c>
      <c r="E7" s="1323">
        <v>0.7270471464019851</v>
      </c>
      <c r="F7" s="1350">
        <v>5</v>
      </c>
      <c r="G7" s="1351">
        <v>288</v>
      </c>
      <c r="H7" s="1342">
        <v>64</v>
      </c>
      <c r="I7" s="1343">
        <v>9</v>
      </c>
      <c r="J7" s="1343">
        <v>79.5</v>
      </c>
      <c r="K7" s="1344">
        <v>45</v>
      </c>
      <c r="L7" s="1343">
        <v>11</v>
      </c>
      <c r="M7" s="1343"/>
      <c r="N7" s="1343"/>
      <c r="O7" s="1343">
        <v>79.5</v>
      </c>
      <c r="P7" s="1345"/>
      <c r="Q7" s="1324"/>
      <c r="R7" s="1319"/>
      <c r="S7" s="1319"/>
    </row>
    <row r="8" spans="1:19" ht="15">
      <c r="A8" s="1321" t="s">
        <v>23</v>
      </c>
      <c r="B8" s="1322" t="s">
        <v>247</v>
      </c>
      <c r="C8" s="1350">
        <v>409</v>
      </c>
      <c r="D8" s="1351">
        <v>299</v>
      </c>
      <c r="E8" s="1323">
        <v>0.7310513447432763</v>
      </c>
      <c r="F8" s="1350">
        <v>7</v>
      </c>
      <c r="G8" s="1351">
        <v>292</v>
      </c>
      <c r="H8" s="1342">
        <v>81</v>
      </c>
      <c r="I8" s="1343">
        <v>9</v>
      </c>
      <c r="J8" s="1343">
        <v>13.5</v>
      </c>
      <c r="K8" s="1344">
        <v>154</v>
      </c>
      <c r="L8" s="1343">
        <v>21</v>
      </c>
      <c r="M8" s="1343"/>
      <c r="N8" s="1343"/>
      <c r="O8" s="1343">
        <v>13.5</v>
      </c>
      <c r="P8" s="1345"/>
      <c r="Q8" s="1324"/>
      <c r="R8" s="1319"/>
      <c r="S8" s="1319"/>
    </row>
    <row r="9" spans="1:19" ht="15">
      <c r="A9" s="1321" t="s">
        <v>23</v>
      </c>
      <c r="B9" s="1322" t="s">
        <v>248</v>
      </c>
      <c r="C9" s="1350">
        <v>212</v>
      </c>
      <c r="D9" s="1351">
        <v>168</v>
      </c>
      <c r="E9" s="1323">
        <v>0.7924528301886793</v>
      </c>
      <c r="F9" s="1350">
        <v>4</v>
      </c>
      <c r="G9" s="1351">
        <v>164</v>
      </c>
      <c r="H9" s="1342">
        <v>45</v>
      </c>
      <c r="I9" s="1343">
        <v>9</v>
      </c>
      <c r="J9" s="1343">
        <v>8</v>
      </c>
      <c r="K9" s="1344">
        <v>33</v>
      </c>
      <c r="L9" s="1343">
        <v>61</v>
      </c>
      <c r="M9" s="1343"/>
      <c r="N9" s="1343"/>
      <c r="O9" s="1343">
        <v>8</v>
      </c>
      <c r="P9" s="1345"/>
      <c r="Q9" s="1324"/>
      <c r="R9" s="1319"/>
      <c r="S9" s="1319"/>
    </row>
    <row r="10" spans="1:19" ht="15">
      <c r="A10" s="1321" t="s">
        <v>23</v>
      </c>
      <c r="B10" s="1322" t="s">
        <v>249</v>
      </c>
      <c r="C10" s="1350">
        <v>53</v>
      </c>
      <c r="D10" s="1351">
        <v>51</v>
      </c>
      <c r="E10" s="1323">
        <v>0.9622641509433962</v>
      </c>
      <c r="F10" s="1350"/>
      <c r="G10" s="1351">
        <v>51</v>
      </c>
      <c r="H10" s="1342">
        <v>12</v>
      </c>
      <c r="I10" s="1343">
        <v>2</v>
      </c>
      <c r="J10" s="1343">
        <v>10.5</v>
      </c>
      <c r="K10" s="1344">
        <v>10</v>
      </c>
      <c r="L10" s="1343">
        <v>6</v>
      </c>
      <c r="M10" s="1343"/>
      <c r="N10" s="1343"/>
      <c r="O10" s="1343">
        <v>10.5</v>
      </c>
      <c r="P10" s="1345"/>
      <c r="Q10" s="1324"/>
      <c r="R10" s="1319"/>
      <c r="S10" s="1319"/>
    </row>
    <row r="11" spans="1:19" ht="15">
      <c r="A11" s="1321" t="s">
        <v>23</v>
      </c>
      <c r="B11" s="1322" t="s">
        <v>250</v>
      </c>
      <c r="C11" s="1350">
        <v>222</v>
      </c>
      <c r="D11" s="1351">
        <v>156</v>
      </c>
      <c r="E11" s="1323">
        <v>0.7027027027027027</v>
      </c>
      <c r="F11" s="1350">
        <v>6</v>
      </c>
      <c r="G11" s="1351">
        <v>150</v>
      </c>
      <c r="H11" s="1342">
        <v>26</v>
      </c>
      <c r="I11" s="1343">
        <v>4</v>
      </c>
      <c r="J11" s="1343">
        <v>9.5</v>
      </c>
      <c r="K11" s="1344">
        <v>41</v>
      </c>
      <c r="L11" s="1343">
        <v>60</v>
      </c>
      <c r="M11" s="1343"/>
      <c r="N11" s="1343"/>
      <c r="O11" s="1343">
        <v>9.5</v>
      </c>
      <c r="P11" s="1345"/>
      <c r="Q11" s="1324"/>
      <c r="R11" s="1319"/>
      <c r="S11" s="1319"/>
    </row>
    <row r="12" spans="1:19" ht="15">
      <c r="A12" s="1321" t="s">
        <v>23</v>
      </c>
      <c r="B12" s="1322" t="s">
        <v>251</v>
      </c>
      <c r="C12" s="1350">
        <v>93</v>
      </c>
      <c r="D12" s="1351">
        <v>76</v>
      </c>
      <c r="E12" s="1323">
        <v>0.8172043010752689</v>
      </c>
      <c r="F12" s="1350">
        <v>0</v>
      </c>
      <c r="G12" s="1351">
        <v>76</v>
      </c>
      <c r="H12" s="1342">
        <v>37</v>
      </c>
      <c r="I12" s="1343">
        <v>4</v>
      </c>
      <c r="J12" s="1343">
        <v>11.5</v>
      </c>
      <c r="K12" s="1344">
        <v>8</v>
      </c>
      <c r="L12" s="1343">
        <v>4</v>
      </c>
      <c r="M12" s="1343"/>
      <c r="N12" s="1343"/>
      <c r="O12" s="1343">
        <v>11.5</v>
      </c>
      <c r="P12" s="1345"/>
      <c r="Q12" s="1324"/>
      <c r="R12" s="1319"/>
      <c r="S12" s="1319"/>
    </row>
    <row r="13" spans="1:19" ht="15">
      <c r="A13" s="1321" t="s">
        <v>26</v>
      </c>
      <c r="B13" s="1322" t="s">
        <v>27</v>
      </c>
      <c r="C13" s="1350">
        <v>529</v>
      </c>
      <c r="D13" s="1351"/>
      <c r="E13" s="1323"/>
      <c r="F13" s="1350"/>
      <c r="G13" s="1351">
        <v>473</v>
      </c>
      <c r="H13" s="1342">
        <v>36</v>
      </c>
      <c r="I13" s="1343">
        <v>8.6</v>
      </c>
      <c r="J13" s="1343"/>
      <c r="K13" s="1344">
        <v>98</v>
      </c>
      <c r="L13" s="1343">
        <v>55</v>
      </c>
      <c r="M13" s="1343"/>
      <c r="N13" s="1343">
        <v>155</v>
      </c>
      <c r="O13" s="1343">
        <v>34.4</v>
      </c>
      <c r="P13" s="1345">
        <v>86</v>
      </c>
      <c r="Q13" s="1324"/>
      <c r="R13" s="1319"/>
      <c r="S13" s="1319"/>
    </row>
    <row r="14" spans="1:19" ht="15">
      <c r="A14" s="1321" t="s">
        <v>28</v>
      </c>
      <c r="B14" s="1322" t="s">
        <v>29</v>
      </c>
      <c r="C14" s="1350">
        <v>4304</v>
      </c>
      <c r="D14" s="1351">
        <v>1759</v>
      </c>
      <c r="E14" s="1323">
        <v>0.4086895910780669</v>
      </c>
      <c r="F14" s="1350">
        <v>103</v>
      </c>
      <c r="G14" s="1351">
        <v>1656</v>
      </c>
      <c r="H14" s="1342">
        <v>81</v>
      </c>
      <c r="I14" s="1343"/>
      <c r="J14" s="1343"/>
      <c r="K14" s="1344">
        <v>56</v>
      </c>
      <c r="L14" s="1343">
        <v>64</v>
      </c>
      <c r="M14" s="1343">
        <v>741</v>
      </c>
      <c r="N14" s="1343">
        <v>119</v>
      </c>
      <c r="O14" s="1343">
        <v>546</v>
      </c>
      <c r="P14" s="1345">
        <v>49</v>
      </c>
      <c r="Q14" s="1324"/>
      <c r="R14" s="1319"/>
      <c r="S14" s="1319"/>
    </row>
    <row r="15" spans="1:19" ht="15">
      <c r="A15" s="1321" t="s">
        <v>28</v>
      </c>
      <c r="B15" s="1322" t="s">
        <v>30</v>
      </c>
      <c r="C15" s="1350"/>
      <c r="D15" s="1351"/>
      <c r="E15" s="1323"/>
      <c r="F15" s="1350"/>
      <c r="G15" s="1351"/>
      <c r="H15" s="1342"/>
      <c r="I15" s="1343"/>
      <c r="J15" s="1343"/>
      <c r="K15" s="1344"/>
      <c r="L15" s="1343"/>
      <c r="M15" s="1343"/>
      <c r="N15" s="1343"/>
      <c r="O15" s="1343"/>
      <c r="P15" s="1345"/>
      <c r="Q15" s="1324"/>
      <c r="R15" s="1319"/>
      <c r="S15" s="1319"/>
    </row>
    <row r="16" spans="1:19" ht="15">
      <c r="A16" s="1321" t="s">
        <v>82</v>
      </c>
      <c r="B16" s="1314" t="s">
        <v>252</v>
      </c>
      <c r="C16" s="1363"/>
      <c r="D16" s="1363"/>
      <c r="E16" s="1316"/>
      <c r="F16" s="1363"/>
      <c r="G16" s="1364">
        <v>57</v>
      </c>
      <c r="H16" s="1365">
        <v>3</v>
      </c>
      <c r="I16" s="1359"/>
      <c r="J16" s="1359"/>
      <c r="K16" s="1360"/>
      <c r="L16" s="1359">
        <v>2</v>
      </c>
      <c r="M16" s="1359"/>
      <c r="N16" s="1359">
        <v>27</v>
      </c>
      <c r="O16" s="1359">
        <v>25</v>
      </c>
      <c r="P16" s="1366">
        <v>0</v>
      </c>
      <c r="Q16" s="1315"/>
      <c r="R16" s="1315"/>
      <c r="S16" s="1315"/>
    </row>
    <row r="17" spans="1:19" ht="15">
      <c r="A17" s="1321" t="s">
        <v>31</v>
      </c>
      <c r="B17" s="1332" t="s">
        <v>32</v>
      </c>
      <c r="C17" s="1363"/>
      <c r="D17" s="1363"/>
      <c r="E17" s="1316"/>
      <c r="F17" s="1363"/>
      <c r="G17" s="1364">
        <v>235</v>
      </c>
      <c r="H17" s="1365"/>
      <c r="I17" s="1359">
        <v>2</v>
      </c>
      <c r="J17" s="1359">
        <v>56</v>
      </c>
      <c r="K17" s="1360"/>
      <c r="L17" s="1359">
        <v>132</v>
      </c>
      <c r="M17" s="1359"/>
      <c r="N17" s="1359"/>
      <c r="O17" s="1359">
        <v>21</v>
      </c>
      <c r="P17" s="1366">
        <v>24</v>
      </c>
      <c r="Q17" s="1315"/>
      <c r="R17" s="1315"/>
      <c r="S17" s="1315"/>
    </row>
    <row r="18" spans="1:19" ht="15">
      <c r="A18" s="1321" t="s">
        <v>31</v>
      </c>
      <c r="B18" s="1332" t="s">
        <v>253</v>
      </c>
      <c r="C18" s="1363"/>
      <c r="D18" s="1363"/>
      <c r="E18" s="1316"/>
      <c r="F18" s="1363"/>
      <c r="G18" s="1364">
        <v>142</v>
      </c>
      <c r="H18" s="1365"/>
      <c r="I18" s="1359">
        <v>5</v>
      </c>
      <c r="J18" s="1359"/>
      <c r="K18" s="1360">
        <v>16</v>
      </c>
      <c r="L18" s="1359">
        <v>75</v>
      </c>
      <c r="M18" s="1359"/>
      <c r="N18" s="1359"/>
      <c r="O18" s="1359">
        <v>46</v>
      </c>
      <c r="P18" s="1366">
        <v>0</v>
      </c>
      <c r="Q18" s="1315"/>
      <c r="R18" s="1315"/>
      <c r="S18" s="1315"/>
    </row>
    <row r="19" spans="1:19" ht="15">
      <c r="A19" s="1321" t="s">
        <v>34</v>
      </c>
      <c r="B19" s="1322" t="s">
        <v>254</v>
      </c>
      <c r="C19" s="1350">
        <v>68</v>
      </c>
      <c r="D19" s="1351">
        <v>48</v>
      </c>
      <c r="E19" s="1323">
        <v>0.7058823529411765</v>
      </c>
      <c r="F19" s="1350">
        <v>1</v>
      </c>
      <c r="G19" s="1351">
        <v>47</v>
      </c>
      <c r="H19" s="1342"/>
      <c r="I19" s="1343"/>
      <c r="J19" s="1343">
        <v>1</v>
      </c>
      <c r="K19" s="1344">
        <v>2</v>
      </c>
      <c r="L19" s="1343">
        <v>10</v>
      </c>
      <c r="M19" s="1343"/>
      <c r="N19" s="1343"/>
      <c r="O19" s="1343">
        <v>19</v>
      </c>
      <c r="P19" s="1345">
        <v>15</v>
      </c>
      <c r="Q19" s="1324"/>
      <c r="R19" s="1319"/>
      <c r="S19" s="1319"/>
    </row>
    <row r="20" spans="1:19" ht="15">
      <c r="A20" s="1321" t="s">
        <v>34</v>
      </c>
      <c r="B20" s="1322" t="s">
        <v>255</v>
      </c>
      <c r="C20" s="1350">
        <v>246</v>
      </c>
      <c r="D20" s="1351">
        <v>210</v>
      </c>
      <c r="E20" s="1323">
        <v>0.8537</v>
      </c>
      <c r="F20" s="1350">
        <v>4</v>
      </c>
      <c r="G20" s="1351">
        <v>206</v>
      </c>
      <c r="H20" s="1342">
        <v>31</v>
      </c>
      <c r="I20" s="1343"/>
      <c r="J20" s="1343"/>
      <c r="K20" s="1344">
        <v>34</v>
      </c>
      <c r="L20" s="1343"/>
      <c r="M20" s="1343"/>
      <c r="N20" s="1343"/>
      <c r="O20" s="1343">
        <v>57</v>
      </c>
      <c r="P20" s="1345">
        <v>84</v>
      </c>
      <c r="Q20" s="1324"/>
      <c r="R20" s="1319"/>
      <c r="S20" s="1319"/>
    </row>
    <row r="21" spans="1:19" ht="15">
      <c r="A21" s="1320" t="s">
        <v>37</v>
      </c>
      <c r="B21" s="1322" t="s">
        <v>38</v>
      </c>
      <c r="C21" s="1350">
        <v>294</v>
      </c>
      <c r="D21" s="1351">
        <v>228</v>
      </c>
      <c r="E21" s="1323">
        <v>0.7755102040816326</v>
      </c>
      <c r="F21" s="1350">
        <v>5</v>
      </c>
      <c r="G21" s="1351">
        <v>223</v>
      </c>
      <c r="H21" s="1342">
        <v>15</v>
      </c>
      <c r="I21" s="1343"/>
      <c r="J21" s="1343">
        <v>1</v>
      </c>
      <c r="K21" s="1344">
        <v>97</v>
      </c>
      <c r="L21" s="1343">
        <v>30</v>
      </c>
      <c r="M21" s="1343">
        <v>1</v>
      </c>
      <c r="N21" s="1343">
        <v>3</v>
      </c>
      <c r="O21" s="1343">
        <v>76</v>
      </c>
      <c r="P21" s="1345"/>
      <c r="Q21" s="1324"/>
      <c r="R21" s="1319"/>
      <c r="S21" s="1319"/>
    </row>
    <row r="22" spans="1:19" ht="26.25" thickBot="1">
      <c r="A22" s="1325" t="s">
        <v>37</v>
      </c>
      <c r="B22" s="1336" t="s">
        <v>62</v>
      </c>
      <c r="C22" s="1357">
        <v>78</v>
      </c>
      <c r="D22" s="1358">
        <v>64</v>
      </c>
      <c r="E22" s="1337">
        <v>0.8205128205128205</v>
      </c>
      <c r="F22" s="1357">
        <v>1</v>
      </c>
      <c r="G22" s="1358">
        <v>63</v>
      </c>
      <c r="H22" s="1346">
        <v>14</v>
      </c>
      <c r="I22" s="1347">
        <v>1</v>
      </c>
      <c r="J22" s="1347"/>
      <c r="K22" s="1348">
        <v>9</v>
      </c>
      <c r="L22" s="1347">
        <v>20</v>
      </c>
      <c r="M22" s="1347">
        <v>3</v>
      </c>
      <c r="N22" s="1347"/>
      <c r="O22" s="1347">
        <v>12</v>
      </c>
      <c r="P22" s="1349">
        <v>4</v>
      </c>
      <c r="Q22" s="1324"/>
      <c r="R22" s="1319"/>
      <c r="S22" s="1319"/>
    </row>
    <row r="23" spans="1:19" ht="15">
      <c r="A23" s="1326"/>
      <c r="B23" s="1327"/>
      <c r="C23" s="1352"/>
      <c r="D23" s="1352"/>
      <c r="E23" s="1330"/>
      <c r="F23" s="1352"/>
      <c r="G23" s="1352"/>
      <c r="H23" s="1353"/>
      <c r="I23" s="1353"/>
      <c r="J23" s="1353"/>
      <c r="K23" s="1354"/>
      <c r="L23" s="1353"/>
      <c r="M23" s="1353"/>
      <c r="N23" s="1353"/>
      <c r="O23" s="1353"/>
      <c r="P23" s="1353"/>
      <c r="Q23" s="1329"/>
      <c r="R23" s="1319"/>
      <c r="S23" s="1319"/>
    </row>
    <row r="24" spans="1:19" ht="15">
      <c r="A24" s="1326"/>
      <c r="B24" s="1327"/>
      <c r="C24" s="1352"/>
      <c r="D24" s="1352"/>
      <c r="E24" s="1330"/>
      <c r="F24" s="1352"/>
      <c r="G24" s="1352"/>
      <c r="H24" s="1353"/>
      <c r="I24" s="1353"/>
      <c r="J24" s="1353"/>
      <c r="K24" s="1354"/>
      <c r="L24" s="1353"/>
      <c r="M24" s="1353"/>
      <c r="N24" s="1353"/>
      <c r="O24" s="1353"/>
      <c r="P24" s="1353"/>
      <c r="Q24" s="1329"/>
      <c r="R24" s="1319"/>
      <c r="S24" s="1319"/>
    </row>
    <row r="25" spans="1:19" ht="15.75" thickBot="1">
      <c r="A25" s="1326"/>
      <c r="B25" s="1331"/>
      <c r="C25" s="1352"/>
      <c r="D25" s="1352"/>
      <c r="E25" s="1330"/>
      <c r="F25" s="1352"/>
      <c r="G25" s="1352"/>
      <c r="H25" s="1353"/>
      <c r="I25" s="1353"/>
      <c r="J25" s="1353"/>
      <c r="K25" s="1354"/>
      <c r="L25" s="1353"/>
      <c r="M25" s="1353"/>
      <c r="N25" s="1353"/>
      <c r="O25" s="1353"/>
      <c r="P25" s="1353"/>
      <c r="Q25" s="1329"/>
      <c r="R25" s="1319"/>
      <c r="S25" s="1319"/>
    </row>
    <row r="26" spans="1:19" ht="15.75" thickBot="1">
      <c r="A26" s="1326" t="s">
        <v>41</v>
      </c>
      <c r="B26" s="1331"/>
      <c r="C26" s="1352"/>
      <c r="D26" s="1352"/>
      <c r="E26" s="1330"/>
      <c r="F26" s="1352"/>
      <c r="G26" s="1369" t="s">
        <v>42</v>
      </c>
      <c r="H26" s="1374" t="s">
        <v>11</v>
      </c>
      <c r="I26" s="1375" t="s">
        <v>12</v>
      </c>
      <c r="J26" s="1375" t="s">
        <v>13</v>
      </c>
      <c r="K26" s="1376" t="s">
        <v>14</v>
      </c>
      <c r="L26" s="1375" t="s">
        <v>15</v>
      </c>
      <c r="M26" s="1375" t="s">
        <v>16</v>
      </c>
      <c r="N26" s="1377" t="s">
        <v>17</v>
      </c>
      <c r="O26" s="1375" t="s">
        <v>18</v>
      </c>
      <c r="P26" s="1378" t="s">
        <v>19</v>
      </c>
      <c r="Q26" s="1328"/>
      <c r="R26" s="1318"/>
      <c r="S26" s="1318"/>
    </row>
    <row r="27" spans="1:19" ht="15.75" thickBot="1">
      <c r="A27" s="1326"/>
      <c r="B27" s="1327"/>
      <c r="C27" s="1352"/>
      <c r="D27" s="1352"/>
      <c r="E27" s="1330"/>
      <c r="F27" s="1352"/>
      <c r="G27" s="1361">
        <v>4222</v>
      </c>
      <c r="H27" s="1362">
        <v>446</v>
      </c>
      <c r="I27" s="1367">
        <v>53.6</v>
      </c>
      <c r="J27" s="1367">
        <v>190.5</v>
      </c>
      <c r="K27" s="1379">
        <v>619</v>
      </c>
      <c r="L27" s="1367">
        <v>561</v>
      </c>
      <c r="M27" s="1367">
        <v>795</v>
      </c>
      <c r="N27" s="1367">
        <v>326</v>
      </c>
      <c r="O27" s="1367">
        <v>968.9</v>
      </c>
      <c r="P27" s="1368">
        <v>262</v>
      </c>
      <c r="Q27" s="1329"/>
      <c r="R27" s="1318"/>
      <c r="S27" s="1318"/>
    </row>
    <row r="28" spans="1:19" ht="15.75" thickBot="1">
      <c r="A28" s="1326"/>
      <c r="B28" s="1327"/>
      <c r="C28" s="1352"/>
      <c r="D28" s="1352"/>
      <c r="E28" s="1330"/>
      <c r="F28" s="1352"/>
      <c r="G28" s="1352"/>
      <c r="H28" s="1371">
        <v>0.10563713879677877</v>
      </c>
      <c r="I28" s="1372">
        <v>0.012695405021316912</v>
      </c>
      <c r="J28" s="1372">
        <v>0.04512079583135954</v>
      </c>
      <c r="K28" s="1380">
        <v>0.14661297963050687</v>
      </c>
      <c r="L28" s="1372">
        <v>0.13287541449549975</v>
      </c>
      <c r="M28" s="1372">
        <v>0.18829938417811465</v>
      </c>
      <c r="N28" s="1372">
        <v>0.07721459024159166</v>
      </c>
      <c r="O28" s="1372">
        <v>0.22948839412600663</v>
      </c>
      <c r="P28" s="1373">
        <v>0.0620558976788252</v>
      </c>
      <c r="Q28" s="1329"/>
      <c r="R28" s="1370"/>
      <c r="S28" s="1318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4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256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382"/>
      <c r="R1" s="1382"/>
      <c r="S1" s="1382"/>
    </row>
    <row r="2" spans="1:19" ht="27" thickBot="1">
      <c r="A2" s="1384"/>
      <c r="B2" s="1392"/>
      <c r="C2" s="1383"/>
      <c r="D2" s="1383"/>
      <c r="E2" s="1383"/>
      <c r="F2" s="1383"/>
      <c r="G2" s="1383"/>
      <c r="H2" s="1385"/>
      <c r="I2" s="1385"/>
      <c r="J2" s="1385"/>
      <c r="K2" s="1386"/>
      <c r="L2" s="1385"/>
      <c r="M2" s="1385"/>
      <c r="N2" s="1385"/>
      <c r="O2" s="1385"/>
      <c r="P2" s="1385"/>
      <c r="Q2" s="1383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383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1387" t="s">
        <v>11</v>
      </c>
      <c r="I4" s="1388" t="s">
        <v>12</v>
      </c>
      <c r="J4" s="1388" t="s">
        <v>13</v>
      </c>
      <c r="K4" s="1389" t="s">
        <v>14</v>
      </c>
      <c r="L4" s="1388" t="s">
        <v>15</v>
      </c>
      <c r="M4" s="1388" t="s">
        <v>16</v>
      </c>
      <c r="N4" s="1391" t="s">
        <v>17</v>
      </c>
      <c r="O4" s="1388" t="s">
        <v>18</v>
      </c>
      <c r="P4" s="1390" t="s">
        <v>19</v>
      </c>
      <c r="Q4" s="1383"/>
      <c r="R4" s="1381"/>
      <c r="S4" s="1381"/>
    </row>
    <row r="5" spans="1:19" ht="15">
      <c r="A5" s="1407" t="s">
        <v>20</v>
      </c>
      <c r="B5" s="1408" t="s">
        <v>257</v>
      </c>
      <c r="C5" s="1429">
        <v>106</v>
      </c>
      <c r="D5" s="1430">
        <v>72</v>
      </c>
      <c r="E5" s="1409">
        <v>0.6792452830188679</v>
      </c>
      <c r="F5" s="1429">
        <v>13</v>
      </c>
      <c r="G5" s="1430">
        <v>59</v>
      </c>
      <c r="H5" s="1412"/>
      <c r="I5" s="1413"/>
      <c r="J5" s="1413"/>
      <c r="K5" s="1414"/>
      <c r="L5" s="1413">
        <v>12</v>
      </c>
      <c r="M5" s="1413">
        <v>47</v>
      </c>
      <c r="N5" s="1413"/>
      <c r="O5" s="1413"/>
      <c r="P5" s="1415"/>
      <c r="Q5" s="1399"/>
      <c r="R5" s="1394"/>
      <c r="S5" s="1394"/>
    </row>
    <row r="6" spans="1:19" ht="15">
      <c r="A6" s="1396" t="s">
        <v>20</v>
      </c>
      <c r="B6" s="1397" t="s">
        <v>258</v>
      </c>
      <c r="C6" s="1424">
        <v>48</v>
      </c>
      <c r="D6" s="1425">
        <v>35</v>
      </c>
      <c r="E6" s="1398">
        <v>0.7291666666666666</v>
      </c>
      <c r="F6" s="1424">
        <v>2</v>
      </c>
      <c r="G6" s="1425">
        <v>33</v>
      </c>
      <c r="H6" s="1416"/>
      <c r="I6" s="1417"/>
      <c r="J6" s="1417"/>
      <c r="K6" s="1418"/>
      <c r="L6" s="1417">
        <v>18</v>
      </c>
      <c r="M6" s="1417">
        <v>15</v>
      </c>
      <c r="N6" s="1417"/>
      <c r="O6" s="1417"/>
      <c r="P6" s="1419"/>
      <c r="Q6" s="1399"/>
      <c r="R6" s="1394"/>
      <c r="S6" s="1394"/>
    </row>
    <row r="7" spans="1:19" ht="15">
      <c r="A7" s="1396" t="s">
        <v>20</v>
      </c>
      <c r="B7" s="1397" t="s">
        <v>259</v>
      </c>
      <c r="C7" s="1424">
        <v>79</v>
      </c>
      <c r="D7" s="1425">
        <v>59</v>
      </c>
      <c r="E7" s="1398">
        <v>0.7468354430379747</v>
      </c>
      <c r="F7" s="1424">
        <v>2</v>
      </c>
      <c r="G7" s="1425">
        <v>57</v>
      </c>
      <c r="H7" s="1416"/>
      <c r="I7" s="1417"/>
      <c r="J7" s="1417"/>
      <c r="K7" s="1418"/>
      <c r="L7" s="1417">
        <v>19</v>
      </c>
      <c r="M7" s="1417">
        <v>38</v>
      </c>
      <c r="N7" s="1417"/>
      <c r="O7" s="1417"/>
      <c r="P7" s="1419"/>
      <c r="Q7" s="1399"/>
      <c r="R7" s="1394"/>
      <c r="S7" s="1394"/>
    </row>
    <row r="8" spans="1:19" ht="15">
      <c r="A8" s="1396" t="s">
        <v>20</v>
      </c>
      <c r="B8" s="1397" t="s">
        <v>260</v>
      </c>
      <c r="C8" s="1424">
        <v>107</v>
      </c>
      <c r="D8" s="1425">
        <v>52</v>
      </c>
      <c r="E8" s="1398">
        <v>0.48598130841121495</v>
      </c>
      <c r="F8" s="1424">
        <v>8</v>
      </c>
      <c r="G8" s="1425">
        <v>44</v>
      </c>
      <c r="H8" s="1416"/>
      <c r="I8" s="1417"/>
      <c r="J8" s="1417"/>
      <c r="K8" s="1418"/>
      <c r="L8" s="1417">
        <v>9</v>
      </c>
      <c r="M8" s="1417">
        <v>35</v>
      </c>
      <c r="N8" s="1417"/>
      <c r="O8" s="1417"/>
      <c r="P8" s="1419"/>
      <c r="Q8" s="1399"/>
      <c r="R8" s="1394"/>
      <c r="S8" s="1394"/>
    </row>
    <row r="9" spans="1:19" ht="15">
      <c r="A9" s="1396" t="s">
        <v>23</v>
      </c>
      <c r="B9" s="1397" t="s">
        <v>261</v>
      </c>
      <c r="C9" s="1424">
        <v>59</v>
      </c>
      <c r="D9" s="1425">
        <v>50</v>
      </c>
      <c r="E9" s="1398">
        <v>0.847457627118644</v>
      </c>
      <c r="F9" s="1424">
        <v>0</v>
      </c>
      <c r="G9" s="1425">
        <v>50</v>
      </c>
      <c r="H9" s="1416">
        <v>16</v>
      </c>
      <c r="I9" s="1417">
        <v>13</v>
      </c>
      <c r="J9" s="1417">
        <v>2</v>
      </c>
      <c r="K9" s="1418">
        <v>14</v>
      </c>
      <c r="L9" s="1417">
        <v>3</v>
      </c>
      <c r="M9" s="1417"/>
      <c r="N9" s="1417"/>
      <c r="O9" s="1417">
        <v>2</v>
      </c>
      <c r="P9" s="1419"/>
      <c r="Q9" s="1399"/>
      <c r="R9" s="1394"/>
      <c r="S9" s="1394"/>
    </row>
    <row r="10" spans="1:19" ht="15">
      <c r="A10" s="1396" t="s">
        <v>23</v>
      </c>
      <c r="B10" s="1397" t="s">
        <v>262</v>
      </c>
      <c r="C10" s="1424">
        <v>169</v>
      </c>
      <c r="D10" s="1425">
        <v>162</v>
      </c>
      <c r="E10" s="1398">
        <v>0.9585798816568047</v>
      </c>
      <c r="F10" s="1424">
        <v>6</v>
      </c>
      <c r="G10" s="1425">
        <v>156</v>
      </c>
      <c r="H10" s="1416">
        <v>57</v>
      </c>
      <c r="I10" s="1417">
        <v>3</v>
      </c>
      <c r="J10" s="1417">
        <v>4.5</v>
      </c>
      <c r="K10" s="1418">
        <v>77</v>
      </c>
      <c r="L10" s="1417">
        <v>10</v>
      </c>
      <c r="M10" s="1417"/>
      <c r="N10" s="1417"/>
      <c r="O10" s="1417">
        <v>4.5</v>
      </c>
      <c r="P10" s="1419"/>
      <c r="Q10" s="1399"/>
      <c r="R10" s="1394"/>
      <c r="S10" s="1394"/>
    </row>
    <row r="11" spans="1:19" ht="15">
      <c r="A11" s="1396" t="s">
        <v>26</v>
      </c>
      <c r="B11" s="1397" t="s">
        <v>27</v>
      </c>
      <c r="C11" s="1424">
        <v>457</v>
      </c>
      <c r="D11" s="1425"/>
      <c r="E11" s="1398"/>
      <c r="F11" s="1424"/>
      <c r="G11" s="1425">
        <v>397</v>
      </c>
      <c r="H11" s="1416">
        <v>49</v>
      </c>
      <c r="I11" s="1417"/>
      <c r="J11" s="1417"/>
      <c r="K11" s="1418">
        <v>84</v>
      </c>
      <c r="L11" s="1417">
        <v>60</v>
      </c>
      <c r="M11" s="1417"/>
      <c r="N11" s="1417">
        <v>204</v>
      </c>
      <c r="O11" s="1417"/>
      <c r="P11" s="1419"/>
      <c r="Q11" s="1399"/>
      <c r="R11" s="1394"/>
      <c r="S11" s="1394"/>
    </row>
    <row r="12" spans="1:19" ht="15">
      <c r="A12" s="1396" t="s">
        <v>28</v>
      </c>
      <c r="B12" s="1397" t="s">
        <v>29</v>
      </c>
      <c r="C12" s="1424">
        <v>3513</v>
      </c>
      <c r="D12" s="1425">
        <v>1627</v>
      </c>
      <c r="E12" s="1398">
        <v>0.4631369200113863</v>
      </c>
      <c r="F12" s="1424">
        <v>65</v>
      </c>
      <c r="G12" s="1425">
        <v>1562</v>
      </c>
      <c r="H12" s="1416">
        <v>160</v>
      </c>
      <c r="I12" s="1417"/>
      <c r="J12" s="1417"/>
      <c r="K12" s="1418">
        <v>61</v>
      </c>
      <c r="L12" s="1417">
        <v>127</v>
      </c>
      <c r="M12" s="1417">
        <v>665</v>
      </c>
      <c r="N12" s="1417">
        <v>60</v>
      </c>
      <c r="O12" s="1417">
        <v>405</v>
      </c>
      <c r="P12" s="1419">
        <v>84</v>
      </c>
      <c r="Q12" s="1399"/>
      <c r="R12" s="1394"/>
      <c r="S12" s="1394"/>
    </row>
    <row r="13" spans="1:19" ht="15">
      <c r="A13" s="1396" t="s">
        <v>28</v>
      </c>
      <c r="B13" s="1397" t="s">
        <v>30</v>
      </c>
      <c r="C13" s="1424"/>
      <c r="D13" s="1425"/>
      <c r="E13" s="1398"/>
      <c r="F13" s="1424"/>
      <c r="G13" s="1425"/>
      <c r="H13" s="1416"/>
      <c r="I13" s="1417"/>
      <c r="J13" s="1417"/>
      <c r="K13" s="1418"/>
      <c r="L13" s="1417"/>
      <c r="M13" s="1417"/>
      <c r="N13" s="1417"/>
      <c r="O13" s="1417"/>
      <c r="P13" s="1419"/>
      <c r="Q13" s="1399"/>
      <c r="R13" s="1394"/>
      <c r="S13" s="1394"/>
    </row>
    <row r="14" spans="1:19" ht="15">
      <c r="A14" s="1396" t="s">
        <v>31</v>
      </c>
      <c r="B14" s="1397" t="s">
        <v>32</v>
      </c>
      <c r="C14" s="1424"/>
      <c r="D14" s="1425"/>
      <c r="E14" s="1398"/>
      <c r="F14" s="1424"/>
      <c r="G14" s="1425">
        <v>198</v>
      </c>
      <c r="H14" s="1416"/>
      <c r="I14" s="1417"/>
      <c r="J14" s="1417">
        <v>109</v>
      </c>
      <c r="K14" s="1418"/>
      <c r="L14" s="1417">
        <v>65</v>
      </c>
      <c r="M14" s="1417"/>
      <c r="N14" s="1417"/>
      <c r="O14" s="1417">
        <v>15</v>
      </c>
      <c r="P14" s="1419">
        <v>9</v>
      </c>
      <c r="Q14" s="1399"/>
      <c r="R14" s="1394"/>
      <c r="S14" s="1394"/>
    </row>
    <row r="15" spans="1:19" ht="15">
      <c r="A15" s="1396" t="s">
        <v>31</v>
      </c>
      <c r="B15" s="1397" t="s">
        <v>33</v>
      </c>
      <c r="C15" s="1424"/>
      <c r="D15" s="1425"/>
      <c r="E15" s="1398"/>
      <c r="F15" s="1424"/>
      <c r="G15" s="1425">
        <v>127</v>
      </c>
      <c r="H15" s="1416">
        <v>26</v>
      </c>
      <c r="I15" s="1417">
        <v>5</v>
      </c>
      <c r="J15" s="1417"/>
      <c r="K15" s="1418">
        <v>18</v>
      </c>
      <c r="L15" s="1417">
        <v>67</v>
      </c>
      <c r="M15" s="1417"/>
      <c r="N15" s="1417"/>
      <c r="O15" s="1417">
        <v>11</v>
      </c>
      <c r="P15" s="1419">
        <v>0</v>
      </c>
      <c r="Q15" s="1399"/>
      <c r="R15" s="1394"/>
      <c r="S15" s="1394"/>
    </row>
    <row r="16" spans="1:19" ht="15">
      <c r="A16" s="1396" t="s">
        <v>34</v>
      </c>
      <c r="B16" s="1397" t="s">
        <v>263</v>
      </c>
      <c r="C16" s="1424">
        <v>191</v>
      </c>
      <c r="D16" s="1425">
        <v>125</v>
      </c>
      <c r="E16" s="1398">
        <v>0.6544502617801047</v>
      </c>
      <c r="F16" s="1424">
        <v>11</v>
      </c>
      <c r="G16" s="1425">
        <v>114</v>
      </c>
      <c r="H16" s="1416"/>
      <c r="I16" s="1417"/>
      <c r="J16" s="1417"/>
      <c r="K16" s="1418"/>
      <c r="L16" s="1417">
        <v>49</v>
      </c>
      <c r="M16" s="1417"/>
      <c r="N16" s="1417"/>
      <c r="O16" s="1417">
        <v>65</v>
      </c>
      <c r="P16" s="1419"/>
      <c r="Q16" s="1399"/>
      <c r="R16" s="1394"/>
      <c r="S16" s="1394"/>
    </row>
    <row r="17" spans="1:19" ht="15">
      <c r="A17" s="1396" t="s">
        <v>34</v>
      </c>
      <c r="B17" s="1397" t="s">
        <v>264</v>
      </c>
      <c r="C17" s="1424">
        <v>38</v>
      </c>
      <c r="D17" s="1425">
        <v>37</v>
      </c>
      <c r="E17" s="1398">
        <v>0.9736842105263158</v>
      </c>
      <c r="F17" s="1424">
        <v>0</v>
      </c>
      <c r="G17" s="1425">
        <v>37</v>
      </c>
      <c r="H17" s="1416"/>
      <c r="I17" s="1417"/>
      <c r="J17" s="1417"/>
      <c r="K17" s="1418">
        <v>1</v>
      </c>
      <c r="L17" s="1417">
        <v>10</v>
      </c>
      <c r="M17" s="1417"/>
      <c r="N17" s="1417"/>
      <c r="O17" s="1417">
        <v>17</v>
      </c>
      <c r="P17" s="1419">
        <v>9</v>
      </c>
      <c r="Q17" s="1399"/>
      <c r="R17" s="1394"/>
      <c r="S17" s="1394"/>
    </row>
    <row r="18" spans="1:19" ht="15">
      <c r="A18" s="1396" t="s">
        <v>34</v>
      </c>
      <c r="B18" s="1397" t="s">
        <v>265</v>
      </c>
      <c r="C18" s="1424">
        <v>175</v>
      </c>
      <c r="D18" s="1425">
        <v>135</v>
      </c>
      <c r="E18" s="1398">
        <v>0.7714285714285715</v>
      </c>
      <c r="F18" s="1424">
        <v>4</v>
      </c>
      <c r="G18" s="1425">
        <v>131</v>
      </c>
      <c r="H18" s="1416">
        <v>4</v>
      </c>
      <c r="I18" s="1417"/>
      <c r="J18" s="1417">
        <v>2</v>
      </c>
      <c r="K18" s="1418">
        <v>4</v>
      </c>
      <c r="L18" s="1417">
        <v>61</v>
      </c>
      <c r="M18" s="1417">
        <v>1</v>
      </c>
      <c r="N18" s="1417"/>
      <c r="O18" s="1417">
        <v>50</v>
      </c>
      <c r="P18" s="1419">
        <v>9</v>
      </c>
      <c r="Q18" s="1399"/>
      <c r="R18" s="1394"/>
      <c r="S18" s="1394"/>
    </row>
    <row r="19" spans="1:19" ht="15">
      <c r="A19" s="1396" t="s">
        <v>34</v>
      </c>
      <c r="B19" s="1397" t="s">
        <v>266</v>
      </c>
      <c r="C19" s="1424">
        <v>26</v>
      </c>
      <c r="D19" s="1425">
        <v>17</v>
      </c>
      <c r="E19" s="1398">
        <v>0.6538461538461539</v>
      </c>
      <c r="F19" s="1424">
        <v>0</v>
      </c>
      <c r="G19" s="1425">
        <v>17</v>
      </c>
      <c r="H19" s="1416">
        <v>1</v>
      </c>
      <c r="I19" s="1417"/>
      <c r="J19" s="1417"/>
      <c r="K19" s="1418">
        <v>5</v>
      </c>
      <c r="L19" s="1417"/>
      <c r="M19" s="1417">
        <v>10</v>
      </c>
      <c r="N19" s="1417"/>
      <c r="O19" s="1417">
        <v>1</v>
      </c>
      <c r="P19" s="1419"/>
      <c r="Q19" s="1399"/>
      <c r="R19" s="1394"/>
      <c r="S19" s="1394"/>
    </row>
    <row r="20" spans="1:19" ht="15">
      <c r="A20" s="1395" t="s">
        <v>37</v>
      </c>
      <c r="B20" s="1397" t="s">
        <v>38</v>
      </c>
      <c r="C20" s="1424">
        <v>274</v>
      </c>
      <c r="D20" s="1425">
        <v>157</v>
      </c>
      <c r="E20" s="1398">
        <v>0.572992700729927</v>
      </c>
      <c r="F20" s="1424">
        <v>3</v>
      </c>
      <c r="G20" s="1425">
        <v>154</v>
      </c>
      <c r="H20" s="1416">
        <v>8</v>
      </c>
      <c r="I20" s="1417">
        <v>2</v>
      </c>
      <c r="J20" s="1417">
        <v>1</v>
      </c>
      <c r="K20" s="1418">
        <v>69</v>
      </c>
      <c r="L20" s="1417">
        <v>33</v>
      </c>
      <c r="M20" s="1417">
        <v>3</v>
      </c>
      <c r="N20" s="1417">
        <v>8</v>
      </c>
      <c r="O20" s="1417">
        <v>30</v>
      </c>
      <c r="P20" s="1419"/>
      <c r="Q20" s="1399"/>
      <c r="R20" s="1394"/>
      <c r="S20" s="1394"/>
    </row>
    <row r="21" spans="1:19" ht="26.25" thickBot="1">
      <c r="A21" s="1400" t="s">
        <v>37</v>
      </c>
      <c r="B21" s="1410" t="s">
        <v>62</v>
      </c>
      <c r="C21" s="1431">
        <v>93</v>
      </c>
      <c r="D21" s="1432">
        <v>78</v>
      </c>
      <c r="E21" s="1411">
        <v>0.8387096774193549</v>
      </c>
      <c r="F21" s="1431">
        <v>1</v>
      </c>
      <c r="G21" s="1432">
        <v>77</v>
      </c>
      <c r="H21" s="1420">
        <v>1</v>
      </c>
      <c r="I21" s="1421"/>
      <c r="J21" s="1421">
        <v>1</v>
      </c>
      <c r="K21" s="1422">
        <v>6</v>
      </c>
      <c r="L21" s="1421">
        <v>7</v>
      </c>
      <c r="M21" s="1421">
        <v>34</v>
      </c>
      <c r="N21" s="1421">
        <v>11</v>
      </c>
      <c r="O21" s="1421">
        <v>11</v>
      </c>
      <c r="P21" s="1423">
        <v>6</v>
      </c>
      <c r="Q21" s="1399"/>
      <c r="R21" s="1394"/>
      <c r="S21" s="1394"/>
    </row>
    <row r="22" spans="1:19" ht="15">
      <c r="A22" s="1401"/>
      <c r="B22" s="1402"/>
      <c r="C22" s="1426"/>
      <c r="D22" s="1426"/>
      <c r="E22" s="1405"/>
      <c r="F22" s="1426"/>
      <c r="G22" s="1426"/>
      <c r="H22" s="1427"/>
      <c r="I22" s="1427"/>
      <c r="J22" s="1427"/>
      <c r="K22" s="1428"/>
      <c r="L22" s="1427"/>
      <c r="M22" s="1427"/>
      <c r="N22" s="1427"/>
      <c r="O22" s="1427"/>
      <c r="P22" s="1427"/>
      <c r="Q22" s="1404"/>
      <c r="R22" s="1394"/>
      <c r="S22" s="1394"/>
    </row>
    <row r="23" spans="1:19" ht="15.75" thickBot="1">
      <c r="A23" s="1401"/>
      <c r="B23" s="1402"/>
      <c r="C23" s="1426"/>
      <c r="D23" s="1426"/>
      <c r="E23" s="1405"/>
      <c r="F23" s="1426"/>
      <c r="G23" s="1426"/>
      <c r="H23" s="1427"/>
      <c r="I23" s="1427"/>
      <c r="J23" s="1427"/>
      <c r="K23" s="1428"/>
      <c r="L23" s="1427"/>
      <c r="M23" s="1427"/>
      <c r="N23" s="1427"/>
      <c r="O23" s="1427"/>
      <c r="P23" s="1427"/>
      <c r="Q23" s="1404"/>
      <c r="R23" s="1394"/>
      <c r="S23" s="1394"/>
    </row>
    <row r="24" spans="1:19" ht="15.75" thickBot="1">
      <c r="A24" s="1401" t="s">
        <v>41</v>
      </c>
      <c r="B24" s="1406"/>
      <c r="C24" s="1426"/>
      <c r="D24" s="1426"/>
      <c r="E24" s="1405"/>
      <c r="F24" s="1426"/>
      <c r="G24" s="1437" t="s">
        <v>42</v>
      </c>
      <c r="H24" s="1442" t="s">
        <v>11</v>
      </c>
      <c r="I24" s="1443" t="s">
        <v>12</v>
      </c>
      <c r="J24" s="1443" t="s">
        <v>13</v>
      </c>
      <c r="K24" s="1444" t="s">
        <v>14</v>
      </c>
      <c r="L24" s="1443" t="s">
        <v>15</v>
      </c>
      <c r="M24" s="1443" t="s">
        <v>16</v>
      </c>
      <c r="N24" s="1445" t="s">
        <v>17</v>
      </c>
      <c r="O24" s="1443" t="s">
        <v>18</v>
      </c>
      <c r="P24" s="1446" t="s">
        <v>19</v>
      </c>
      <c r="Q24" s="1403"/>
      <c r="R24" s="1393"/>
      <c r="S24" s="1393"/>
    </row>
    <row r="25" spans="1:19" ht="15.75" thickBot="1">
      <c r="A25" s="1401"/>
      <c r="B25" s="1402"/>
      <c r="C25" s="1426"/>
      <c r="D25" s="1426"/>
      <c r="E25" s="1405"/>
      <c r="F25" s="1426"/>
      <c r="G25" s="1433">
        <v>3213</v>
      </c>
      <c r="H25" s="1434">
        <v>322</v>
      </c>
      <c r="I25" s="1435">
        <v>23</v>
      </c>
      <c r="J25" s="1435">
        <v>119.5</v>
      </c>
      <c r="K25" s="1447">
        <v>339</v>
      </c>
      <c r="L25" s="1435">
        <v>550</v>
      </c>
      <c r="M25" s="1435">
        <v>848</v>
      </c>
      <c r="N25" s="1435">
        <v>283</v>
      </c>
      <c r="O25" s="1435">
        <v>611.5</v>
      </c>
      <c r="P25" s="1436">
        <v>117</v>
      </c>
      <c r="Q25" s="1404"/>
      <c r="R25" s="1393"/>
      <c r="S25" s="1393"/>
    </row>
    <row r="26" spans="1:19" ht="15.75" thickBot="1">
      <c r="A26" s="1401"/>
      <c r="B26" s="1402"/>
      <c r="C26" s="1426"/>
      <c r="D26" s="1426"/>
      <c r="E26" s="1405"/>
      <c r="F26" s="1426"/>
      <c r="G26" s="1426"/>
      <c r="H26" s="1439">
        <v>0.10021786492374728</v>
      </c>
      <c r="I26" s="1440">
        <v>0.0071584189231248055</v>
      </c>
      <c r="J26" s="1440">
        <v>0.037192654839713665</v>
      </c>
      <c r="K26" s="1448">
        <v>0.10550887021475257</v>
      </c>
      <c r="L26" s="1440">
        <v>0.17117958294428884</v>
      </c>
      <c r="M26" s="1440">
        <v>0.26392779333955807</v>
      </c>
      <c r="N26" s="1440">
        <v>0.08807967631497043</v>
      </c>
      <c r="O26" s="1440">
        <v>0.19032057267351385</v>
      </c>
      <c r="P26" s="1441">
        <v>0.036414565826330535</v>
      </c>
      <c r="Q26" s="1404"/>
      <c r="R26" s="1438"/>
      <c r="S26" s="1393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 topLeftCell="A16">
      <selection activeCell="R47" sqref="J45:R47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267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450"/>
      <c r="R1" s="1450"/>
      <c r="S1" s="1450"/>
    </row>
    <row r="2" spans="1:19" ht="27" thickBot="1">
      <c r="A2" s="1452"/>
      <c r="B2" s="1460"/>
      <c r="C2" s="1451"/>
      <c r="D2" s="1451"/>
      <c r="E2" s="1451"/>
      <c r="F2" s="1451"/>
      <c r="G2" s="1451"/>
      <c r="H2" s="1453"/>
      <c r="I2" s="1453"/>
      <c r="J2" s="1453"/>
      <c r="K2" s="1454"/>
      <c r="L2" s="1453"/>
      <c r="M2" s="1453"/>
      <c r="N2" s="1453"/>
      <c r="O2" s="1453"/>
      <c r="P2" s="1453"/>
      <c r="Q2" s="1451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451"/>
      <c r="R3" s="4223"/>
      <c r="S3" s="4224" t="s">
        <v>10</v>
      </c>
    </row>
    <row r="4" spans="1:19" ht="15.75" thickBot="1">
      <c r="A4" s="4611"/>
      <c r="B4" s="4637"/>
      <c r="C4" s="4627"/>
      <c r="D4" s="4627"/>
      <c r="E4" s="4628"/>
      <c r="F4" s="4627"/>
      <c r="G4" s="4629"/>
      <c r="H4" s="1455" t="s">
        <v>11</v>
      </c>
      <c r="I4" s="1456" t="s">
        <v>12</v>
      </c>
      <c r="J4" s="1456" t="s">
        <v>13</v>
      </c>
      <c r="K4" s="1457" t="s">
        <v>14</v>
      </c>
      <c r="L4" s="1456" t="s">
        <v>15</v>
      </c>
      <c r="M4" s="1456" t="s">
        <v>16</v>
      </c>
      <c r="N4" s="1459" t="s">
        <v>17</v>
      </c>
      <c r="O4" s="1456" t="s">
        <v>18</v>
      </c>
      <c r="P4" s="1458" t="s">
        <v>19</v>
      </c>
      <c r="Q4" s="1451"/>
      <c r="R4" s="1449"/>
      <c r="S4" s="1449"/>
    </row>
    <row r="5" spans="1:19" ht="25.5">
      <c r="A5" s="1464" t="s">
        <v>20</v>
      </c>
      <c r="B5" s="1465" t="s">
        <v>268</v>
      </c>
      <c r="C5" s="1488">
        <v>44</v>
      </c>
      <c r="D5" s="1489">
        <v>41</v>
      </c>
      <c r="E5" s="1466">
        <v>0.9318181818181818</v>
      </c>
      <c r="F5" s="1488">
        <v>6</v>
      </c>
      <c r="G5" s="1489">
        <v>35</v>
      </c>
      <c r="H5" s="1480">
        <v>5</v>
      </c>
      <c r="I5" s="1481"/>
      <c r="J5" s="1481">
        <v>2</v>
      </c>
      <c r="K5" s="1482">
        <v>6</v>
      </c>
      <c r="L5" s="1481">
        <v>3</v>
      </c>
      <c r="M5" s="1481"/>
      <c r="N5" s="1481"/>
      <c r="O5" s="1481">
        <v>2</v>
      </c>
      <c r="P5" s="1483">
        <v>17</v>
      </c>
      <c r="Q5" s="1467"/>
      <c r="R5" s="1463"/>
      <c r="S5" s="1463"/>
    </row>
    <row r="6" spans="1:19" ht="15">
      <c r="A6" s="1464" t="s">
        <v>20</v>
      </c>
      <c r="B6" s="1465" t="s">
        <v>269</v>
      </c>
      <c r="C6" s="1488">
        <v>53</v>
      </c>
      <c r="D6" s="1489">
        <v>35</v>
      </c>
      <c r="E6" s="1466">
        <v>0.660377358490566</v>
      </c>
      <c r="F6" s="1488">
        <v>0</v>
      </c>
      <c r="G6" s="1489">
        <v>35</v>
      </c>
      <c r="H6" s="1480"/>
      <c r="I6" s="1481"/>
      <c r="J6" s="1481"/>
      <c r="K6" s="1482">
        <v>19</v>
      </c>
      <c r="L6" s="1481"/>
      <c r="M6" s="1481">
        <v>9</v>
      </c>
      <c r="N6" s="1481"/>
      <c r="O6" s="1481">
        <v>7</v>
      </c>
      <c r="P6" s="1483"/>
      <c r="Q6" s="1467"/>
      <c r="R6" s="1463"/>
      <c r="S6" s="1463"/>
    </row>
    <row r="7" spans="1:19" ht="15">
      <c r="A7" s="1464" t="s">
        <v>20</v>
      </c>
      <c r="B7" s="1465" t="s">
        <v>270</v>
      </c>
      <c r="C7" s="1488">
        <v>96</v>
      </c>
      <c r="D7" s="1489">
        <v>78</v>
      </c>
      <c r="E7" s="1466">
        <v>0.8125</v>
      </c>
      <c r="F7" s="1488">
        <v>1</v>
      </c>
      <c r="G7" s="1489">
        <v>77</v>
      </c>
      <c r="H7" s="1480"/>
      <c r="I7" s="1481"/>
      <c r="J7" s="1481"/>
      <c r="K7" s="1482">
        <v>7</v>
      </c>
      <c r="L7" s="1481">
        <v>12</v>
      </c>
      <c r="M7" s="1481"/>
      <c r="N7" s="1481">
        <v>21</v>
      </c>
      <c r="O7" s="1481">
        <v>2</v>
      </c>
      <c r="P7" s="1483">
        <v>35</v>
      </c>
      <c r="Q7" s="1467"/>
      <c r="R7" s="1463"/>
      <c r="S7" s="1463"/>
    </row>
    <row r="8" spans="1:19" ht="15">
      <c r="A8" s="1464" t="s">
        <v>65</v>
      </c>
      <c r="B8" s="1465" t="s">
        <v>271</v>
      </c>
      <c r="C8" s="1488">
        <v>17</v>
      </c>
      <c r="D8" s="1489">
        <v>15</v>
      </c>
      <c r="E8" s="1466">
        <v>0.8823529411764706</v>
      </c>
      <c r="F8" s="1488"/>
      <c r="G8" s="1489">
        <v>15</v>
      </c>
      <c r="H8" s="1480">
        <v>2</v>
      </c>
      <c r="I8" s="1481"/>
      <c r="J8" s="1481"/>
      <c r="K8" s="1482">
        <v>2</v>
      </c>
      <c r="L8" s="1481"/>
      <c r="M8" s="1481">
        <v>4</v>
      </c>
      <c r="N8" s="1481">
        <v>1</v>
      </c>
      <c r="O8" s="1481">
        <v>6</v>
      </c>
      <c r="P8" s="1483"/>
      <c r="Q8" s="1467"/>
      <c r="R8" s="1463"/>
      <c r="S8" s="1463"/>
    </row>
    <row r="9" spans="1:19" ht="15">
      <c r="A9" s="1464" t="s">
        <v>23</v>
      </c>
      <c r="B9" s="1465" t="s">
        <v>272</v>
      </c>
      <c r="C9" s="1488">
        <v>103</v>
      </c>
      <c r="D9" s="1489">
        <v>87</v>
      </c>
      <c r="E9" s="1466">
        <v>0.8446601941747572</v>
      </c>
      <c r="F9" s="1488">
        <v>1</v>
      </c>
      <c r="G9" s="1489">
        <v>86</v>
      </c>
      <c r="H9" s="1480">
        <v>38</v>
      </c>
      <c r="I9" s="1481">
        <v>2</v>
      </c>
      <c r="J9" s="1481">
        <v>13.5</v>
      </c>
      <c r="K9" s="1482">
        <v>0</v>
      </c>
      <c r="L9" s="1481">
        <v>19</v>
      </c>
      <c r="M9" s="1481"/>
      <c r="N9" s="1481"/>
      <c r="O9" s="1481">
        <v>13.5</v>
      </c>
      <c r="P9" s="1483"/>
      <c r="Q9" s="1467"/>
      <c r="R9" s="1463"/>
      <c r="S9" s="1463"/>
    </row>
    <row r="10" spans="1:19" ht="25.5">
      <c r="A10" s="1464" t="s">
        <v>23</v>
      </c>
      <c r="B10" s="1465" t="s">
        <v>273</v>
      </c>
      <c r="C10" s="1488">
        <v>38</v>
      </c>
      <c r="D10" s="1489">
        <v>31</v>
      </c>
      <c r="E10" s="1466">
        <v>0.8157894736842105</v>
      </c>
      <c r="F10" s="1488">
        <v>1</v>
      </c>
      <c r="G10" s="1489">
        <v>30</v>
      </c>
      <c r="H10" s="1480">
        <v>5</v>
      </c>
      <c r="I10" s="1481">
        <v>0</v>
      </c>
      <c r="J10" s="1481">
        <v>5.5</v>
      </c>
      <c r="K10" s="1482">
        <v>2</v>
      </c>
      <c r="L10" s="1481">
        <v>12</v>
      </c>
      <c r="M10" s="1481"/>
      <c r="N10" s="1481"/>
      <c r="O10" s="1481">
        <v>5.5</v>
      </c>
      <c r="P10" s="1483"/>
      <c r="Q10" s="1467"/>
      <c r="R10" s="1463"/>
      <c r="S10" s="1463"/>
    </row>
    <row r="11" spans="1:19" ht="25.5">
      <c r="A11" s="1464" t="s">
        <v>55</v>
      </c>
      <c r="B11" s="1465" t="s">
        <v>274</v>
      </c>
      <c r="C11" s="1488">
        <v>105</v>
      </c>
      <c r="D11" s="1489">
        <v>85</v>
      </c>
      <c r="E11" s="1466">
        <v>0.8095238095238095</v>
      </c>
      <c r="F11" s="1488">
        <v>3</v>
      </c>
      <c r="G11" s="1489">
        <v>82</v>
      </c>
      <c r="H11" s="1480"/>
      <c r="I11" s="1481"/>
      <c r="J11" s="1481"/>
      <c r="K11" s="1482">
        <v>11</v>
      </c>
      <c r="L11" s="1481">
        <v>39</v>
      </c>
      <c r="M11" s="1481"/>
      <c r="N11" s="1481"/>
      <c r="O11" s="1481">
        <v>11</v>
      </c>
      <c r="P11" s="1483">
        <v>21</v>
      </c>
      <c r="Q11" s="1467"/>
      <c r="R11" s="1463"/>
      <c r="S11" s="1463"/>
    </row>
    <row r="12" spans="1:19" ht="15">
      <c r="A12" s="1464" t="s">
        <v>26</v>
      </c>
      <c r="B12" s="1465" t="s">
        <v>275</v>
      </c>
      <c r="C12" s="1488">
        <v>44</v>
      </c>
      <c r="D12" s="1489"/>
      <c r="E12" s="1466"/>
      <c r="F12" s="1488"/>
      <c r="G12" s="1489">
        <v>35</v>
      </c>
      <c r="H12" s="1480">
        <v>15</v>
      </c>
      <c r="I12" s="1481"/>
      <c r="J12" s="1481">
        <v>1</v>
      </c>
      <c r="K12" s="1482">
        <v>19</v>
      </c>
      <c r="L12" s="1481"/>
      <c r="M12" s="1481"/>
      <c r="N12" s="1481"/>
      <c r="O12" s="1481"/>
      <c r="P12" s="1483"/>
      <c r="Q12" s="1467"/>
      <c r="R12" s="1463"/>
      <c r="S12" s="1463"/>
    </row>
    <row r="13" spans="1:19" ht="25.5">
      <c r="A13" s="1464" t="s">
        <v>26</v>
      </c>
      <c r="B13" s="1465" t="s">
        <v>276</v>
      </c>
      <c r="C13" s="1488">
        <v>150</v>
      </c>
      <c r="D13" s="1489"/>
      <c r="E13" s="1466"/>
      <c r="F13" s="1488"/>
      <c r="G13" s="1489">
        <v>97</v>
      </c>
      <c r="H13" s="1480">
        <v>15</v>
      </c>
      <c r="I13" s="1481">
        <v>3</v>
      </c>
      <c r="J13" s="1481"/>
      <c r="K13" s="1482">
        <v>36</v>
      </c>
      <c r="L13" s="1481">
        <v>31</v>
      </c>
      <c r="M13" s="1481"/>
      <c r="N13" s="1481">
        <v>2</v>
      </c>
      <c r="O13" s="1481">
        <v>10</v>
      </c>
      <c r="P13" s="1483"/>
      <c r="Q13" s="1467"/>
      <c r="R13" s="1463"/>
      <c r="S13" s="1463"/>
    </row>
    <row r="14" spans="1:19" ht="15">
      <c r="A14" s="1464" t="s">
        <v>26</v>
      </c>
      <c r="B14" s="1465" t="s">
        <v>27</v>
      </c>
      <c r="C14" s="1488">
        <v>358</v>
      </c>
      <c r="D14" s="1489"/>
      <c r="E14" s="1466"/>
      <c r="F14" s="1488"/>
      <c r="G14" s="1489">
        <v>310</v>
      </c>
      <c r="H14" s="1480"/>
      <c r="I14" s="1481"/>
      <c r="J14" s="1481"/>
      <c r="K14" s="1482">
        <v>71</v>
      </c>
      <c r="L14" s="1481">
        <v>174</v>
      </c>
      <c r="M14" s="1481"/>
      <c r="N14" s="1481">
        <v>65</v>
      </c>
      <c r="O14" s="1481"/>
      <c r="P14" s="1483"/>
      <c r="Q14" s="1467"/>
      <c r="R14" s="1463"/>
      <c r="S14" s="1463"/>
    </row>
    <row r="15" spans="1:19" ht="15">
      <c r="A15" s="1464" t="s">
        <v>28</v>
      </c>
      <c r="B15" s="1465" t="s">
        <v>29</v>
      </c>
      <c r="C15" s="1488">
        <v>2299</v>
      </c>
      <c r="D15" s="1489">
        <v>1427</v>
      </c>
      <c r="E15" s="1466">
        <v>0.6207046541974771</v>
      </c>
      <c r="F15" s="1488">
        <v>27</v>
      </c>
      <c r="G15" s="1489">
        <v>1400</v>
      </c>
      <c r="H15" s="1480">
        <v>130</v>
      </c>
      <c r="I15" s="1481"/>
      <c r="J15" s="1481"/>
      <c r="K15" s="1482">
        <v>37</v>
      </c>
      <c r="L15" s="1481">
        <v>79</v>
      </c>
      <c r="M15" s="1481">
        <v>493</v>
      </c>
      <c r="N15" s="1481"/>
      <c r="O15" s="1481">
        <v>73</v>
      </c>
      <c r="P15" s="1483">
        <v>588</v>
      </c>
      <c r="Q15" s="1467"/>
      <c r="R15" s="1463"/>
      <c r="S15" s="1463"/>
    </row>
    <row r="16" spans="1:19" ht="15">
      <c r="A16" s="1464" t="s">
        <v>28</v>
      </c>
      <c r="B16" s="1465" t="s">
        <v>30</v>
      </c>
      <c r="C16" s="1488"/>
      <c r="D16" s="1489"/>
      <c r="E16" s="1466"/>
      <c r="F16" s="1488"/>
      <c r="G16" s="1489"/>
      <c r="H16" s="1480"/>
      <c r="I16" s="1481"/>
      <c r="J16" s="1481"/>
      <c r="K16" s="1482"/>
      <c r="L16" s="1481"/>
      <c r="M16" s="1481"/>
      <c r="N16" s="1481"/>
      <c r="O16" s="1481"/>
      <c r="P16" s="1483"/>
      <c r="Q16" s="1467"/>
      <c r="R16" s="1463"/>
      <c r="S16" s="1463"/>
    </row>
    <row r="17" spans="1:19" ht="15">
      <c r="A17" s="1464" t="s">
        <v>82</v>
      </c>
      <c r="B17" s="1465" t="s">
        <v>277</v>
      </c>
      <c r="C17" s="1488">
        <v>58</v>
      </c>
      <c r="D17" s="1489"/>
      <c r="E17" s="1466"/>
      <c r="F17" s="1488"/>
      <c r="G17" s="1489">
        <v>38</v>
      </c>
      <c r="H17" s="1480">
        <v>19</v>
      </c>
      <c r="I17" s="1481">
        <v>4</v>
      </c>
      <c r="J17" s="1481"/>
      <c r="K17" s="1482">
        <v>10</v>
      </c>
      <c r="L17" s="1481"/>
      <c r="M17" s="1481">
        <v>5</v>
      </c>
      <c r="N17" s="1481"/>
      <c r="O17" s="1481"/>
      <c r="P17" s="1483"/>
      <c r="Q17" s="1467"/>
      <c r="R17" s="1463"/>
      <c r="S17" s="1463"/>
    </row>
    <row r="18" spans="1:19" ht="15">
      <c r="A18" s="1464" t="s">
        <v>82</v>
      </c>
      <c r="B18" s="1465" t="s">
        <v>278</v>
      </c>
      <c r="C18" s="1488"/>
      <c r="D18" s="1489"/>
      <c r="E18" s="1466"/>
      <c r="F18" s="1488"/>
      <c r="G18" s="1489">
        <v>413</v>
      </c>
      <c r="H18" s="1480"/>
      <c r="I18" s="1481"/>
      <c r="J18" s="1481"/>
      <c r="K18" s="1482">
        <v>95.5</v>
      </c>
      <c r="L18" s="1481"/>
      <c r="M18" s="1481">
        <v>95.5</v>
      </c>
      <c r="N18" s="1481"/>
      <c r="O18" s="1481">
        <v>222</v>
      </c>
      <c r="P18" s="1483">
        <v>0</v>
      </c>
      <c r="Q18" s="1467"/>
      <c r="R18" s="1463"/>
      <c r="S18" s="1463"/>
    </row>
    <row r="19" spans="1:19" ht="15">
      <c r="A19" s="1464" t="s">
        <v>82</v>
      </c>
      <c r="B19" s="1465" t="s">
        <v>279</v>
      </c>
      <c r="C19" s="1488"/>
      <c r="D19" s="1489"/>
      <c r="E19" s="1466"/>
      <c r="F19" s="1488"/>
      <c r="G19" s="1489">
        <v>46</v>
      </c>
      <c r="H19" s="1480"/>
      <c r="I19" s="1481"/>
      <c r="J19" s="1481"/>
      <c r="K19" s="1482"/>
      <c r="L19" s="1481"/>
      <c r="M19" s="1481">
        <v>20</v>
      </c>
      <c r="N19" s="1481"/>
      <c r="O19" s="1481">
        <v>26</v>
      </c>
      <c r="P19" s="1483">
        <v>0</v>
      </c>
      <c r="Q19" s="1467"/>
      <c r="R19" s="1463"/>
      <c r="S19" s="1463"/>
    </row>
    <row r="20" spans="1:19" ht="15">
      <c r="A20" s="1464" t="s">
        <v>82</v>
      </c>
      <c r="B20" s="1465" t="s">
        <v>280</v>
      </c>
      <c r="C20" s="1488"/>
      <c r="D20" s="1489"/>
      <c r="E20" s="1466"/>
      <c r="F20" s="1488"/>
      <c r="G20" s="1489">
        <v>19</v>
      </c>
      <c r="H20" s="1480">
        <v>0</v>
      </c>
      <c r="I20" s="1481"/>
      <c r="J20" s="1481"/>
      <c r="K20" s="1482"/>
      <c r="L20" s="1481">
        <v>1</v>
      </c>
      <c r="M20" s="1481">
        <v>4</v>
      </c>
      <c r="N20" s="1481"/>
      <c r="O20" s="1481">
        <v>0</v>
      </c>
      <c r="P20" s="1483">
        <v>14</v>
      </c>
      <c r="Q20" s="1467"/>
      <c r="R20" s="1463"/>
      <c r="S20" s="1463"/>
    </row>
    <row r="21" spans="1:19" ht="15">
      <c r="A21" s="1464" t="s">
        <v>31</v>
      </c>
      <c r="B21" s="1465" t="s">
        <v>203</v>
      </c>
      <c r="C21" s="1488"/>
      <c r="D21" s="1489"/>
      <c r="E21" s="1466"/>
      <c r="F21" s="1488"/>
      <c r="G21" s="1489">
        <v>317</v>
      </c>
      <c r="H21" s="1480"/>
      <c r="I21" s="1481"/>
      <c r="J21" s="1481">
        <v>146</v>
      </c>
      <c r="K21" s="1482"/>
      <c r="L21" s="1481">
        <v>111</v>
      </c>
      <c r="M21" s="1481"/>
      <c r="N21" s="1481"/>
      <c r="O21" s="1481">
        <v>60</v>
      </c>
      <c r="P21" s="1483">
        <v>0</v>
      </c>
      <c r="Q21" s="1467"/>
      <c r="R21" s="1463"/>
      <c r="S21" s="1463"/>
    </row>
    <row r="22" spans="1:19" ht="15">
      <c r="A22" s="1464" t="s">
        <v>31</v>
      </c>
      <c r="B22" s="1465" t="s">
        <v>33</v>
      </c>
      <c r="C22" s="1488"/>
      <c r="D22" s="1489"/>
      <c r="E22" s="1466"/>
      <c r="F22" s="1488"/>
      <c r="G22" s="1489">
        <v>136</v>
      </c>
      <c r="H22" s="1480">
        <v>53</v>
      </c>
      <c r="I22" s="1481">
        <v>0</v>
      </c>
      <c r="J22" s="1481"/>
      <c r="K22" s="1482">
        <v>4</v>
      </c>
      <c r="L22" s="1481">
        <v>79</v>
      </c>
      <c r="M22" s="1481"/>
      <c r="N22" s="1481"/>
      <c r="O22" s="1481">
        <v>0</v>
      </c>
      <c r="P22" s="1483">
        <v>0</v>
      </c>
      <c r="Q22" s="1467"/>
      <c r="R22" s="1463"/>
      <c r="S22" s="1463"/>
    </row>
    <row r="23" spans="1:19" ht="15">
      <c r="A23" s="1464" t="s">
        <v>34</v>
      </c>
      <c r="B23" s="1465" t="s">
        <v>281</v>
      </c>
      <c r="C23" s="1488">
        <v>43</v>
      </c>
      <c r="D23" s="1489">
        <v>38</v>
      </c>
      <c r="E23" s="1466">
        <v>0.8837209302325582</v>
      </c>
      <c r="F23" s="1488">
        <v>3</v>
      </c>
      <c r="G23" s="1489">
        <v>35</v>
      </c>
      <c r="H23" s="1480"/>
      <c r="I23" s="1481"/>
      <c r="J23" s="1481">
        <v>2</v>
      </c>
      <c r="K23" s="1482">
        <v>2</v>
      </c>
      <c r="L23" s="1481">
        <v>16</v>
      </c>
      <c r="M23" s="1481"/>
      <c r="N23" s="1481"/>
      <c r="O23" s="1481">
        <v>14</v>
      </c>
      <c r="P23" s="1483">
        <v>1</v>
      </c>
      <c r="Q23" s="1467"/>
      <c r="R23" s="1463"/>
      <c r="S23" s="1463"/>
    </row>
    <row r="24" spans="1:19" ht="15">
      <c r="A24" s="1464" t="s">
        <v>34</v>
      </c>
      <c r="B24" s="1465" t="s">
        <v>282</v>
      </c>
      <c r="C24" s="1488">
        <v>27</v>
      </c>
      <c r="D24" s="1489">
        <v>20</v>
      </c>
      <c r="E24" s="1466">
        <v>0.7407407407407407</v>
      </c>
      <c r="F24" s="1488">
        <v>0</v>
      </c>
      <c r="G24" s="1489">
        <v>20</v>
      </c>
      <c r="H24" s="1480"/>
      <c r="I24" s="1481"/>
      <c r="J24" s="1481"/>
      <c r="K24" s="1482">
        <v>13</v>
      </c>
      <c r="L24" s="1481"/>
      <c r="M24" s="1481">
        <v>3</v>
      </c>
      <c r="N24" s="1481"/>
      <c r="O24" s="1481">
        <v>2</v>
      </c>
      <c r="P24" s="1483">
        <v>2</v>
      </c>
      <c r="Q24" s="1467"/>
      <c r="R24" s="1463"/>
      <c r="S24" s="1463"/>
    </row>
    <row r="25" spans="1:19" ht="15">
      <c r="A25" s="1464" t="s">
        <v>34</v>
      </c>
      <c r="B25" s="1465" t="s">
        <v>94</v>
      </c>
      <c r="C25" s="1488">
        <v>26</v>
      </c>
      <c r="D25" s="1489">
        <v>23</v>
      </c>
      <c r="E25" s="1466">
        <v>0.8846153846153846</v>
      </c>
      <c r="F25" s="1488">
        <v>4</v>
      </c>
      <c r="G25" s="1489">
        <v>19</v>
      </c>
      <c r="H25" s="1480">
        <v>0</v>
      </c>
      <c r="I25" s="1481"/>
      <c r="J25" s="1481"/>
      <c r="K25" s="1482">
        <v>2</v>
      </c>
      <c r="L25" s="1481"/>
      <c r="M25" s="1481">
        <v>14</v>
      </c>
      <c r="N25" s="1481"/>
      <c r="O25" s="1481">
        <v>3</v>
      </c>
      <c r="P25" s="1483"/>
      <c r="Q25" s="1467"/>
      <c r="R25" s="1463"/>
      <c r="S25" s="1463"/>
    </row>
    <row r="26" spans="1:19" ht="25.5">
      <c r="A26" s="1464" t="s">
        <v>181</v>
      </c>
      <c r="B26" s="1465" t="s">
        <v>283</v>
      </c>
      <c r="C26" s="1488">
        <v>100</v>
      </c>
      <c r="D26" s="1489">
        <v>86</v>
      </c>
      <c r="E26" s="1466">
        <v>0.86</v>
      </c>
      <c r="F26" s="1488">
        <v>5</v>
      </c>
      <c r="G26" s="1489">
        <v>81</v>
      </c>
      <c r="H26" s="1480"/>
      <c r="I26" s="1481"/>
      <c r="J26" s="1481"/>
      <c r="K26" s="1482"/>
      <c r="L26" s="1481"/>
      <c r="M26" s="1481"/>
      <c r="N26" s="1481"/>
      <c r="O26" s="1481">
        <v>29</v>
      </c>
      <c r="P26" s="1483">
        <v>52</v>
      </c>
      <c r="Q26" s="1467"/>
      <c r="R26" s="1463"/>
      <c r="S26" s="1463"/>
    </row>
    <row r="27" spans="1:19" ht="25.5">
      <c r="A27" s="1464" t="s">
        <v>37</v>
      </c>
      <c r="B27" s="1465" t="s">
        <v>183</v>
      </c>
      <c r="C27" s="1488">
        <v>51</v>
      </c>
      <c r="D27" s="1489">
        <v>37</v>
      </c>
      <c r="E27" s="1466">
        <v>0.7254901960784313</v>
      </c>
      <c r="F27" s="1488">
        <v>0</v>
      </c>
      <c r="G27" s="1489">
        <v>37</v>
      </c>
      <c r="H27" s="1480">
        <v>1</v>
      </c>
      <c r="I27" s="1481"/>
      <c r="J27" s="1481"/>
      <c r="K27" s="1482">
        <v>2</v>
      </c>
      <c r="L27" s="1481">
        <v>4</v>
      </c>
      <c r="M27" s="1481">
        <v>5</v>
      </c>
      <c r="N27" s="1481"/>
      <c r="O27" s="1481">
        <v>9</v>
      </c>
      <c r="P27" s="1483">
        <v>16</v>
      </c>
      <c r="Q27" s="1467"/>
      <c r="R27" s="1463"/>
      <c r="S27" s="1463"/>
    </row>
    <row r="28" spans="1:19" ht="15">
      <c r="A28" s="1464" t="s">
        <v>37</v>
      </c>
      <c r="B28" s="1465" t="s">
        <v>95</v>
      </c>
      <c r="C28" s="1488">
        <v>220</v>
      </c>
      <c r="D28" s="1489">
        <v>132</v>
      </c>
      <c r="E28" s="1466">
        <v>0.6</v>
      </c>
      <c r="F28" s="1488">
        <v>2</v>
      </c>
      <c r="G28" s="1489">
        <v>130</v>
      </c>
      <c r="H28" s="1480">
        <v>4</v>
      </c>
      <c r="I28" s="1481">
        <v>2</v>
      </c>
      <c r="J28" s="1481">
        <v>1</v>
      </c>
      <c r="K28" s="1482">
        <v>55</v>
      </c>
      <c r="L28" s="1481">
        <v>27</v>
      </c>
      <c r="M28" s="1481">
        <v>3</v>
      </c>
      <c r="N28" s="1481"/>
      <c r="O28" s="1481">
        <v>17</v>
      </c>
      <c r="P28" s="1483">
        <v>21</v>
      </c>
      <c r="Q28" s="1467"/>
      <c r="R28" s="1463"/>
      <c r="S28" s="1463"/>
    </row>
    <row r="29" spans="1:19" ht="15">
      <c r="A29" s="1464" t="s">
        <v>37</v>
      </c>
      <c r="B29" s="1465" t="s">
        <v>284</v>
      </c>
      <c r="C29" s="1488"/>
      <c r="D29" s="1489"/>
      <c r="E29" s="1466"/>
      <c r="F29" s="1488"/>
      <c r="G29" s="1489">
        <v>100</v>
      </c>
      <c r="H29" s="1480">
        <v>49</v>
      </c>
      <c r="I29" s="1481">
        <v>0</v>
      </c>
      <c r="J29" s="1481">
        <v>1</v>
      </c>
      <c r="K29" s="1482">
        <v>11</v>
      </c>
      <c r="L29" s="1481">
        <v>15</v>
      </c>
      <c r="M29" s="1481">
        <v>8</v>
      </c>
      <c r="N29" s="1481">
        <v>6</v>
      </c>
      <c r="O29" s="1481">
        <v>3</v>
      </c>
      <c r="P29" s="1483">
        <v>7</v>
      </c>
      <c r="Q29" s="1467"/>
      <c r="R29" s="1463"/>
      <c r="S29" s="1463"/>
    </row>
    <row r="30" spans="1:19" ht="26.25" thickBot="1">
      <c r="A30" s="1476" t="s">
        <v>37</v>
      </c>
      <c r="B30" s="1474" t="s">
        <v>62</v>
      </c>
      <c r="C30" s="1496">
        <v>59</v>
      </c>
      <c r="D30" s="1497">
        <v>55</v>
      </c>
      <c r="E30" s="1475">
        <v>0.9322033898305084</v>
      </c>
      <c r="F30" s="1496">
        <v>3</v>
      </c>
      <c r="G30" s="1497">
        <v>52</v>
      </c>
      <c r="H30" s="1484">
        <v>2</v>
      </c>
      <c r="I30" s="1485">
        <v>2</v>
      </c>
      <c r="J30" s="1485">
        <v>1</v>
      </c>
      <c r="K30" s="1486">
        <v>4</v>
      </c>
      <c r="L30" s="1485">
        <v>13</v>
      </c>
      <c r="M30" s="1485">
        <v>5</v>
      </c>
      <c r="N30" s="1485">
        <v>7</v>
      </c>
      <c r="O30" s="1485">
        <v>2</v>
      </c>
      <c r="P30" s="1487">
        <v>16</v>
      </c>
      <c r="Q30" s="1467"/>
      <c r="R30" s="1463"/>
      <c r="S30" s="1463"/>
    </row>
    <row r="31" spans="1:19" ht="15">
      <c r="A31" s="1468"/>
      <c r="B31" s="1469"/>
      <c r="C31" s="1490"/>
      <c r="D31" s="1490"/>
      <c r="E31" s="1472"/>
      <c r="F31" s="1490"/>
      <c r="G31" s="1490"/>
      <c r="H31" s="1491"/>
      <c r="I31" s="1491"/>
      <c r="J31" s="1491"/>
      <c r="K31" s="1492"/>
      <c r="L31" s="1491"/>
      <c r="M31" s="1491"/>
      <c r="N31" s="1491"/>
      <c r="O31" s="1491"/>
      <c r="P31" s="1491"/>
      <c r="Q31" s="1471"/>
      <c r="R31" s="1462"/>
      <c r="S31" s="1462"/>
    </row>
    <row r="32" spans="1:19" ht="15.75" thickBot="1">
      <c r="A32" s="1468"/>
      <c r="B32" s="1469"/>
      <c r="C32" s="1490"/>
      <c r="D32" s="1490"/>
      <c r="E32" s="1472"/>
      <c r="F32" s="1490"/>
      <c r="G32" s="1490"/>
      <c r="H32" s="1491"/>
      <c r="I32" s="1491"/>
      <c r="J32" s="1491"/>
      <c r="K32" s="1492"/>
      <c r="L32" s="1491"/>
      <c r="M32" s="1491"/>
      <c r="N32" s="1491"/>
      <c r="O32" s="1491"/>
      <c r="P32" s="1491"/>
      <c r="Q32" s="1471"/>
      <c r="R32" s="1462"/>
      <c r="S32" s="1462"/>
    </row>
    <row r="33" spans="1:19" ht="15.75" thickBot="1">
      <c r="A33" s="1478" t="s">
        <v>185</v>
      </c>
      <c r="B33" s="1479" t="s">
        <v>285</v>
      </c>
      <c r="C33" s="1498"/>
      <c r="D33" s="1498"/>
      <c r="E33" s="1461"/>
      <c r="F33" s="1498"/>
      <c r="G33" s="1500">
        <v>687</v>
      </c>
      <c r="H33" s="1501">
        <v>88</v>
      </c>
      <c r="I33" s="1498">
        <v>4</v>
      </c>
      <c r="J33" s="1498">
        <v>15.5</v>
      </c>
      <c r="K33" s="1499">
        <v>399</v>
      </c>
      <c r="L33" s="1498">
        <v>72</v>
      </c>
      <c r="M33" s="1498"/>
      <c r="N33" s="1498">
        <v>78</v>
      </c>
      <c r="O33" s="1498">
        <v>15.5</v>
      </c>
      <c r="P33" s="1500">
        <v>15</v>
      </c>
      <c r="Q33" s="1477"/>
      <c r="R33" s="1477"/>
      <c r="S33" s="1477"/>
    </row>
    <row r="34" spans="1:19" ht="15">
      <c r="A34" s="1468"/>
      <c r="B34" s="1469"/>
      <c r="C34" s="1490"/>
      <c r="D34" s="1490"/>
      <c r="E34" s="1472"/>
      <c r="F34" s="1490"/>
      <c r="G34" s="1490"/>
      <c r="H34" s="1491"/>
      <c r="I34" s="1491"/>
      <c r="J34" s="1491"/>
      <c r="K34" s="1492"/>
      <c r="L34" s="1491"/>
      <c r="M34" s="1491"/>
      <c r="N34" s="1491"/>
      <c r="O34" s="1491"/>
      <c r="P34" s="1491"/>
      <c r="Q34" s="1471"/>
      <c r="R34" s="1462"/>
      <c r="S34" s="1462"/>
    </row>
    <row r="35" spans="1:19" ht="15.75" thickBot="1">
      <c r="A35" s="1468"/>
      <c r="B35" s="1469"/>
      <c r="C35" s="1490"/>
      <c r="D35" s="1490"/>
      <c r="E35" s="1472"/>
      <c r="F35" s="1490"/>
      <c r="G35" s="1490"/>
      <c r="H35" s="1491"/>
      <c r="I35" s="1491"/>
      <c r="J35" s="1491"/>
      <c r="K35" s="1492"/>
      <c r="L35" s="1491"/>
      <c r="M35" s="1491"/>
      <c r="N35" s="1491"/>
      <c r="O35" s="1491"/>
      <c r="P35" s="1491"/>
      <c r="Q35" s="1471"/>
      <c r="R35" s="1462"/>
      <c r="S35" s="1462"/>
    </row>
    <row r="36" spans="1:19" ht="15.75" thickBot="1">
      <c r="A36" s="1468" t="s">
        <v>41</v>
      </c>
      <c r="B36" s="1473"/>
      <c r="C36" s="1490"/>
      <c r="D36" s="1490"/>
      <c r="E36" s="1472"/>
      <c r="F36" s="1490"/>
      <c r="G36" s="1506" t="s">
        <v>42</v>
      </c>
      <c r="H36" s="1511" t="s">
        <v>11</v>
      </c>
      <c r="I36" s="1512" t="s">
        <v>12</v>
      </c>
      <c r="J36" s="1512" t="s">
        <v>13</v>
      </c>
      <c r="K36" s="1513" t="s">
        <v>14</v>
      </c>
      <c r="L36" s="1512" t="s">
        <v>15</v>
      </c>
      <c r="M36" s="1512" t="s">
        <v>16</v>
      </c>
      <c r="N36" s="1514" t="s">
        <v>17</v>
      </c>
      <c r="O36" s="1512" t="s">
        <v>18</v>
      </c>
      <c r="P36" s="1515" t="s">
        <v>19</v>
      </c>
      <c r="Q36" s="1470"/>
      <c r="R36" s="1462"/>
      <c r="S36" s="1462"/>
    </row>
    <row r="37" spans="1:19" ht="15.75" thickBot="1">
      <c r="A37" s="1468"/>
      <c r="B37" s="1469" t="s">
        <v>212</v>
      </c>
      <c r="C37" s="1490"/>
      <c r="D37" s="1490"/>
      <c r="E37" s="1472"/>
      <c r="F37" s="1490"/>
      <c r="G37" s="1502">
        <v>3645</v>
      </c>
      <c r="H37" s="1503">
        <v>338</v>
      </c>
      <c r="I37" s="1504">
        <v>13</v>
      </c>
      <c r="J37" s="1504">
        <v>173</v>
      </c>
      <c r="K37" s="1516">
        <v>408.5</v>
      </c>
      <c r="L37" s="1504">
        <v>635</v>
      </c>
      <c r="M37" s="1504">
        <v>668.5</v>
      </c>
      <c r="N37" s="1504">
        <v>102</v>
      </c>
      <c r="O37" s="1504">
        <v>517</v>
      </c>
      <c r="P37" s="1505">
        <v>790</v>
      </c>
      <c r="Q37" s="1471"/>
      <c r="R37" s="1462"/>
      <c r="S37" s="1462"/>
    </row>
    <row r="38" spans="1:19" ht="15.75" thickBot="1">
      <c r="A38" s="1468"/>
      <c r="B38" s="1469"/>
      <c r="C38" s="1490"/>
      <c r="D38" s="1490"/>
      <c r="E38" s="1472"/>
      <c r="F38" s="1490"/>
      <c r="G38" s="1490"/>
      <c r="H38" s="1508">
        <v>0.09272976680384087</v>
      </c>
      <c r="I38" s="1509">
        <v>0.0035665294924554186</v>
      </c>
      <c r="J38" s="1509">
        <v>0.04746227709190672</v>
      </c>
      <c r="K38" s="1517">
        <v>0.11207133058984911</v>
      </c>
      <c r="L38" s="1509">
        <v>0.17421124828532236</v>
      </c>
      <c r="M38" s="1509">
        <v>0.18340192043895748</v>
      </c>
      <c r="N38" s="1509">
        <v>0.027983539094650206</v>
      </c>
      <c r="O38" s="1509">
        <v>0.14183813443072701</v>
      </c>
      <c r="P38" s="1510">
        <v>0.2167352537722908</v>
      </c>
      <c r="Q38" s="1471"/>
      <c r="R38" s="1507"/>
      <c r="S38" s="1462"/>
    </row>
    <row r="39" spans="1:19" ht="15.75" thickBot="1">
      <c r="A39" s="1468"/>
      <c r="B39" s="1469"/>
      <c r="C39" s="1490"/>
      <c r="D39" s="1490"/>
      <c r="E39" s="1472"/>
      <c r="F39" s="1493"/>
      <c r="G39" s="1493"/>
      <c r="H39" s="1494"/>
      <c r="I39" s="1494"/>
      <c r="J39" s="1494"/>
      <c r="K39" s="1495"/>
      <c r="L39" s="1494"/>
      <c r="M39" s="1494"/>
      <c r="N39" s="1494"/>
      <c r="O39" s="1494"/>
      <c r="P39" s="1494"/>
      <c r="Q39" s="1449"/>
      <c r="R39" s="1462"/>
      <c r="S39" s="1462"/>
    </row>
    <row r="40" spans="1:19" ht="15.75" thickBot="1">
      <c r="A40" s="1468"/>
      <c r="B40" s="1469" t="s">
        <v>213</v>
      </c>
      <c r="C40" s="1490"/>
      <c r="D40" s="1490"/>
      <c r="E40" s="1472"/>
      <c r="F40" s="1490"/>
      <c r="G40" s="1502">
        <v>3645</v>
      </c>
      <c r="H40" s="1503">
        <v>338</v>
      </c>
      <c r="I40" s="1504">
        <v>13</v>
      </c>
      <c r="J40" s="1504">
        <v>173</v>
      </c>
      <c r="K40" s="1516">
        <v>408.5</v>
      </c>
      <c r="L40" s="1504">
        <v>635</v>
      </c>
      <c r="M40" s="1504">
        <v>668.5</v>
      </c>
      <c r="N40" s="1504">
        <v>102</v>
      </c>
      <c r="O40" s="1504">
        <v>517</v>
      </c>
      <c r="P40" s="1505">
        <v>790</v>
      </c>
      <c r="Q40" s="1471"/>
      <c r="R40" s="1462"/>
      <c r="S40" s="1462"/>
    </row>
    <row r="41" spans="1:19" ht="15.75" thickBot="1">
      <c r="A41" s="1468"/>
      <c r="B41" s="1469"/>
      <c r="C41" s="1490"/>
      <c r="D41" s="1490"/>
      <c r="E41" s="1472"/>
      <c r="F41" s="1490"/>
      <c r="G41" s="1490"/>
      <c r="H41" s="1508">
        <v>0.09272976680384087</v>
      </c>
      <c r="I41" s="1509">
        <v>0.0035665294924554186</v>
      </c>
      <c r="J41" s="1509">
        <v>0.04746227709190672</v>
      </c>
      <c r="K41" s="1517">
        <v>0.11207133058984911</v>
      </c>
      <c r="L41" s="1509">
        <v>0.17421124828532236</v>
      </c>
      <c r="M41" s="1509">
        <v>0.18340192043895748</v>
      </c>
      <c r="N41" s="1509">
        <v>0.027983539094650206</v>
      </c>
      <c r="O41" s="1509">
        <v>0.14183813443072701</v>
      </c>
      <c r="P41" s="1510">
        <v>0.2167352537722908</v>
      </c>
      <c r="Q41" s="1471"/>
      <c r="R41" s="1507"/>
      <c r="S41" s="1462"/>
    </row>
  </sheetData>
  <mergeCells count="9">
    <mergeCell ref="A1:P1"/>
    <mergeCell ref="A3:A4"/>
    <mergeCell ref="B3:B4"/>
    <mergeCell ref="C3:C4"/>
    <mergeCell ref="D3:D4"/>
    <mergeCell ref="H3:P3"/>
    <mergeCell ref="G3:G4"/>
    <mergeCell ref="E3:E4"/>
    <mergeCell ref="F3:F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286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519"/>
      <c r="R1" s="1519"/>
      <c r="S1" s="1519"/>
    </row>
    <row r="2" spans="1:19" ht="27" thickBot="1">
      <c r="A2" s="1521"/>
      <c r="B2" s="1529"/>
      <c r="C2" s="1520"/>
      <c r="D2" s="1520"/>
      <c r="E2" s="1520"/>
      <c r="F2" s="1520"/>
      <c r="G2" s="1520"/>
      <c r="H2" s="1522"/>
      <c r="I2" s="1522"/>
      <c r="J2" s="1522"/>
      <c r="K2" s="1523"/>
      <c r="L2" s="1522"/>
      <c r="M2" s="1522"/>
      <c r="N2" s="1522"/>
      <c r="O2" s="1522"/>
      <c r="P2" s="1522"/>
      <c r="Q2" s="1520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520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1524" t="s">
        <v>11</v>
      </c>
      <c r="I4" s="1525" t="s">
        <v>12</v>
      </c>
      <c r="J4" s="1525" t="s">
        <v>13</v>
      </c>
      <c r="K4" s="1526" t="s">
        <v>14</v>
      </c>
      <c r="L4" s="1525" t="s">
        <v>15</v>
      </c>
      <c r="M4" s="1525" t="s">
        <v>16</v>
      </c>
      <c r="N4" s="1528" t="s">
        <v>17</v>
      </c>
      <c r="O4" s="1525" t="s">
        <v>18</v>
      </c>
      <c r="P4" s="1527" t="s">
        <v>19</v>
      </c>
      <c r="Q4" s="1520"/>
      <c r="R4" s="1518"/>
      <c r="S4" s="1518"/>
    </row>
    <row r="5" spans="1:19" ht="15">
      <c r="A5" s="1543" t="s">
        <v>20</v>
      </c>
      <c r="B5" s="1544" t="s">
        <v>287</v>
      </c>
      <c r="C5" s="1569">
        <v>42</v>
      </c>
      <c r="D5" s="1570">
        <v>41</v>
      </c>
      <c r="E5" s="1545">
        <v>0.9761904761904762</v>
      </c>
      <c r="F5" s="1569">
        <v>2</v>
      </c>
      <c r="G5" s="1570">
        <v>39</v>
      </c>
      <c r="H5" s="1552"/>
      <c r="I5" s="1553"/>
      <c r="J5" s="1553"/>
      <c r="K5" s="1554"/>
      <c r="L5" s="1553"/>
      <c r="M5" s="1553">
        <v>25</v>
      </c>
      <c r="N5" s="1553"/>
      <c r="O5" s="1553">
        <v>14</v>
      </c>
      <c r="P5" s="1555"/>
      <c r="Q5" s="1536"/>
      <c r="R5" s="1532"/>
      <c r="S5" s="1532"/>
    </row>
    <row r="6" spans="1:19" ht="15">
      <c r="A6" s="1533" t="s">
        <v>23</v>
      </c>
      <c r="B6" s="1534" t="s">
        <v>288</v>
      </c>
      <c r="C6" s="1564">
        <v>49</v>
      </c>
      <c r="D6" s="1565">
        <v>40</v>
      </c>
      <c r="E6" s="1535">
        <v>0.8163265306122449</v>
      </c>
      <c r="F6" s="1564">
        <v>0</v>
      </c>
      <c r="G6" s="1565">
        <v>40</v>
      </c>
      <c r="H6" s="1556">
        <v>15</v>
      </c>
      <c r="I6" s="1557">
        <v>0</v>
      </c>
      <c r="J6" s="1557">
        <v>1.5</v>
      </c>
      <c r="K6" s="1558">
        <v>1</v>
      </c>
      <c r="L6" s="1557">
        <v>21</v>
      </c>
      <c r="M6" s="1557"/>
      <c r="N6" s="1557"/>
      <c r="O6" s="1557">
        <v>1.5</v>
      </c>
      <c r="P6" s="1559"/>
      <c r="Q6" s="1536"/>
      <c r="R6" s="1532"/>
      <c r="S6" s="1532"/>
    </row>
    <row r="7" spans="1:19" ht="15">
      <c r="A7" s="1533" t="s">
        <v>26</v>
      </c>
      <c r="B7" s="1534" t="s">
        <v>27</v>
      </c>
      <c r="C7" s="1564">
        <v>343</v>
      </c>
      <c r="D7" s="1565"/>
      <c r="E7" s="1535"/>
      <c r="F7" s="1564"/>
      <c r="G7" s="1565">
        <v>329</v>
      </c>
      <c r="H7" s="1556"/>
      <c r="I7" s="1557"/>
      <c r="J7" s="1557"/>
      <c r="K7" s="1558">
        <v>168</v>
      </c>
      <c r="L7" s="1557">
        <v>70</v>
      </c>
      <c r="M7" s="1557"/>
      <c r="N7" s="1557">
        <v>91</v>
      </c>
      <c r="O7" s="1557"/>
      <c r="P7" s="1559"/>
      <c r="Q7" s="1536"/>
      <c r="R7" s="1532"/>
      <c r="S7" s="1532"/>
    </row>
    <row r="8" spans="1:19" ht="15">
      <c r="A8" s="1533" t="s">
        <v>28</v>
      </c>
      <c r="B8" s="1534" t="s">
        <v>29</v>
      </c>
      <c r="C8" s="1564">
        <v>2450</v>
      </c>
      <c r="D8" s="1565">
        <v>1474</v>
      </c>
      <c r="E8" s="1535">
        <v>0.6016326530612245</v>
      </c>
      <c r="F8" s="1564">
        <v>27</v>
      </c>
      <c r="G8" s="1565">
        <v>1447</v>
      </c>
      <c r="H8" s="1556">
        <v>109</v>
      </c>
      <c r="I8" s="1557"/>
      <c r="J8" s="1557"/>
      <c r="K8" s="1558">
        <v>16</v>
      </c>
      <c r="L8" s="1557">
        <v>53</v>
      </c>
      <c r="M8" s="1557">
        <v>647</v>
      </c>
      <c r="N8" s="1557"/>
      <c r="O8" s="1557">
        <v>168</v>
      </c>
      <c r="P8" s="1559">
        <v>454</v>
      </c>
      <c r="Q8" s="1536"/>
      <c r="R8" s="1532"/>
      <c r="S8" s="1532"/>
    </row>
    <row r="9" spans="1:19" ht="15">
      <c r="A9" s="1533" t="s">
        <v>28</v>
      </c>
      <c r="B9" s="1534" t="s">
        <v>30</v>
      </c>
      <c r="C9" s="1564"/>
      <c r="D9" s="1565"/>
      <c r="E9" s="1535"/>
      <c r="F9" s="1564"/>
      <c r="G9" s="1565"/>
      <c r="H9" s="1556"/>
      <c r="I9" s="1557"/>
      <c r="J9" s="1557"/>
      <c r="K9" s="1558"/>
      <c r="L9" s="1557"/>
      <c r="M9" s="1557"/>
      <c r="N9" s="1557"/>
      <c r="O9" s="1557"/>
      <c r="P9" s="1559"/>
      <c r="Q9" s="1536"/>
      <c r="R9" s="1532"/>
      <c r="S9" s="1532"/>
    </row>
    <row r="10" spans="1:19" ht="15">
      <c r="A10" s="1533" t="s">
        <v>31</v>
      </c>
      <c r="B10" s="1534" t="s">
        <v>203</v>
      </c>
      <c r="C10" s="1564"/>
      <c r="D10" s="1565"/>
      <c r="E10" s="1535"/>
      <c r="F10" s="1564"/>
      <c r="G10" s="1565">
        <v>306</v>
      </c>
      <c r="H10" s="1556"/>
      <c r="I10" s="1557">
        <v>2</v>
      </c>
      <c r="J10" s="1557">
        <v>110</v>
      </c>
      <c r="K10" s="1558"/>
      <c r="L10" s="1557">
        <v>164</v>
      </c>
      <c r="M10" s="1557"/>
      <c r="N10" s="1557"/>
      <c r="O10" s="1557">
        <v>30</v>
      </c>
      <c r="P10" s="1559">
        <v>0</v>
      </c>
      <c r="Q10" s="1536"/>
      <c r="R10" s="1532"/>
      <c r="S10" s="1532"/>
    </row>
    <row r="11" spans="1:19" ht="15">
      <c r="A11" s="1533" t="s">
        <v>31</v>
      </c>
      <c r="B11" s="1534" t="s">
        <v>33</v>
      </c>
      <c r="C11" s="1564"/>
      <c r="D11" s="1565"/>
      <c r="E11" s="1535"/>
      <c r="F11" s="1564"/>
      <c r="G11" s="1565">
        <v>107</v>
      </c>
      <c r="H11" s="1556">
        <v>49</v>
      </c>
      <c r="I11" s="1557">
        <v>1</v>
      </c>
      <c r="J11" s="1557"/>
      <c r="K11" s="1558">
        <v>3</v>
      </c>
      <c r="L11" s="1557">
        <v>52</v>
      </c>
      <c r="M11" s="1557"/>
      <c r="N11" s="1557"/>
      <c r="O11" s="1557">
        <v>2</v>
      </c>
      <c r="P11" s="1559">
        <v>0</v>
      </c>
      <c r="Q11" s="1536"/>
      <c r="R11" s="1532"/>
      <c r="S11" s="1532"/>
    </row>
    <row r="12" spans="1:19" ht="15">
      <c r="A12" s="1533" t="s">
        <v>34</v>
      </c>
      <c r="B12" s="1534" t="s">
        <v>289</v>
      </c>
      <c r="C12" s="1564">
        <v>174</v>
      </c>
      <c r="D12" s="1565">
        <v>158</v>
      </c>
      <c r="E12" s="1535">
        <v>0.9080459770114943</v>
      </c>
      <c r="F12" s="1564">
        <v>3</v>
      </c>
      <c r="G12" s="1565">
        <v>155</v>
      </c>
      <c r="H12" s="1556">
        <v>2</v>
      </c>
      <c r="I12" s="1557"/>
      <c r="J12" s="1557">
        <v>5</v>
      </c>
      <c r="K12" s="1558">
        <v>24</v>
      </c>
      <c r="L12" s="1557">
        <v>75</v>
      </c>
      <c r="M12" s="1557">
        <v>1</v>
      </c>
      <c r="N12" s="1557"/>
      <c r="O12" s="1557">
        <v>43</v>
      </c>
      <c r="P12" s="1559">
        <v>5</v>
      </c>
      <c r="Q12" s="1536"/>
      <c r="R12" s="1532"/>
      <c r="S12" s="1532"/>
    </row>
    <row r="13" spans="1:19" ht="15">
      <c r="A13" s="1533" t="s">
        <v>34</v>
      </c>
      <c r="B13" s="1534" t="s">
        <v>290</v>
      </c>
      <c r="C13" s="1564">
        <v>60</v>
      </c>
      <c r="D13" s="1565">
        <v>58</v>
      </c>
      <c r="E13" s="1535">
        <v>0.9666666666666667</v>
      </c>
      <c r="F13" s="1564">
        <v>2</v>
      </c>
      <c r="G13" s="1565">
        <v>56</v>
      </c>
      <c r="H13" s="1556"/>
      <c r="I13" s="1557"/>
      <c r="J13" s="1557"/>
      <c r="K13" s="1558">
        <v>6</v>
      </c>
      <c r="L13" s="1557">
        <v>29</v>
      </c>
      <c r="M13" s="1557">
        <v>2</v>
      </c>
      <c r="N13" s="1557"/>
      <c r="O13" s="1557">
        <v>17</v>
      </c>
      <c r="P13" s="1559">
        <v>2</v>
      </c>
      <c r="Q13" s="1536"/>
      <c r="R13" s="1532"/>
      <c r="S13" s="1532"/>
    </row>
    <row r="14" spans="1:19" ht="15">
      <c r="A14" s="1533" t="s">
        <v>34</v>
      </c>
      <c r="B14" s="1534" t="s">
        <v>291</v>
      </c>
      <c r="C14" s="1564">
        <v>149</v>
      </c>
      <c r="D14" s="1565">
        <v>99</v>
      </c>
      <c r="E14" s="1535">
        <v>0.6644</v>
      </c>
      <c r="F14" s="1564">
        <v>16</v>
      </c>
      <c r="G14" s="1565">
        <v>83</v>
      </c>
      <c r="H14" s="1556">
        <v>9</v>
      </c>
      <c r="I14" s="1557"/>
      <c r="J14" s="1557"/>
      <c r="K14" s="1558">
        <v>22</v>
      </c>
      <c r="L14" s="1557"/>
      <c r="M14" s="1557"/>
      <c r="N14" s="1557"/>
      <c r="O14" s="1557">
        <v>14</v>
      </c>
      <c r="P14" s="1559">
        <v>38</v>
      </c>
      <c r="Q14" s="1536"/>
      <c r="R14" s="1532"/>
      <c r="S14" s="1532"/>
    </row>
    <row r="15" spans="1:19" ht="15">
      <c r="A15" s="1533" t="s">
        <v>292</v>
      </c>
      <c r="B15" s="1534" t="s">
        <v>293</v>
      </c>
      <c r="C15" s="1564"/>
      <c r="D15" s="1565"/>
      <c r="E15" s="1535"/>
      <c r="F15" s="1564"/>
      <c r="G15" s="1565">
        <v>25</v>
      </c>
      <c r="H15" s="1556">
        <v>18</v>
      </c>
      <c r="I15" s="1557"/>
      <c r="J15" s="1557"/>
      <c r="K15" s="1558">
        <v>7</v>
      </c>
      <c r="L15" s="1557"/>
      <c r="M15" s="1557"/>
      <c r="N15" s="1557"/>
      <c r="O15" s="1557"/>
      <c r="P15" s="1559">
        <v>0</v>
      </c>
      <c r="Q15" s="1536"/>
      <c r="R15" s="1532"/>
      <c r="S15" s="1532"/>
    </row>
    <row r="16" spans="1:19" ht="15">
      <c r="A16" s="1533" t="s">
        <v>37</v>
      </c>
      <c r="B16" s="1534" t="s">
        <v>95</v>
      </c>
      <c r="C16" s="1564">
        <v>222</v>
      </c>
      <c r="D16" s="1565">
        <v>134</v>
      </c>
      <c r="E16" s="1535">
        <v>0.6036036036036037</v>
      </c>
      <c r="F16" s="1564">
        <v>1</v>
      </c>
      <c r="G16" s="1565">
        <v>133</v>
      </c>
      <c r="H16" s="1556">
        <v>19</v>
      </c>
      <c r="I16" s="1557"/>
      <c r="J16" s="1557">
        <v>1</v>
      </c>
      <c r="K16" s="1558">
        <v>10</v>
      </c>
      <c r="L16" s="1557">
        <v>45</v>
      </c>
      <c r="M16" s="1557">
        <v>2</v>
      </c>
      <c r="N16" s="1557">
        <v>1</v>
      </c>
      <c r="O16" s="1557">
        <v>8</v>
      </c>
      <c r="P16" s="1559">
        <v>47</v>
      </c>
      <c r="Q16" s="1536"/>
      <c r="R16" s="1532"/>
      <c r="S16" s="1532"/>
    </row>
    <row r="17" spans="1:19" ht="26.25" thickBot="1">
      <c r="A17" s="1548" t="s">
        <v>37</v>
      </c>
      <c r="B17" s="1546" t="s">
        <v>62</v>
      </c>
      <c r="C17" s="1571">
        <v>72</v>
      </c>
      <c r="D17" s="1572">
        <v>52</v>
      </c>
      <c r="E17" s="1547">
        <v>0.7222222222222222</v>
      </c>
      <c r="F17" s="1571">
        <v>3</v>
      </c>
      <c r="G17" s="1572">
        <v>49</v>
      </c>
      <c r="H17" s="1560">
        <v>2</v>
      </c>
      <c r="I17" s="1561">
        <v>1</v>
      </c>
      <c r="J17" s="1561"/>
      <c r="K17" s="1562">
        <v>6</v>
      </c>
      <c r="L17" s="1561">
        <v>7</v>
      </c>
      <c r="M17" s="1561">
        <v>4</v>
      </c>
      <c r="N17" s="1561"/>
      <c r="O17" s="1561">
        <v>2</v>
      </c>
      <c r="P17" s="1563">
        <v>27</v>
      </c>
      <c r="Q17" s="1536"/>
      <c r="R17" s="1532"/>
      <c r="S17" s="1532"/>
    </row>
    <row r="18" spans="1:19" ht="15">
      <c r="A18" s="1537"/>
      <c r="B18" s="1538"/>
      <c r="C18" s="1566"/>
      <c r="D18" s="1566"/>
      <c r="E18" s="1541"/>
      <c r="F18" s="1566"/>
      <c r="G18" s="1566"/>
      <c r="H18" s="1567"/>
      <c r="I18" s="1567"/>
      <c r="J18" s="1567"/>
      <c r="K18" s="1568"/>
      <c r="L18" s="1567"/>
      <c r="M18" s="1567"/>
      <c r="N18" s="1567"/>
      <c r="O18" s="1567"/>
      <c r="P18" s="1567"/>
      <c r="Q18" s="1540"/>
      <c r="R18" s="1532"/>
      <c r="S18" s="1532"/>
    </row>
    <row r="19" spans="1:19" ht="15.75" thickBot="1">
      <c r="A19" s="1537"/>
      <c r="B19" s="1538"/>
      <c r="C19" s="1566"/>
      <c r="D19" s="1566"/>
      <c r="E19" s="1541"/>
      <c r="F19" s="1566"/>
      <c r="G19" s="1566"/>
      <c r="H19" s="1567"/>
      <c r="I19" s="1567"/>
      <c r="J19" s="1567"/>
      <c r="K19" s="1568"/>
      <c r="L19" s="1567"/>
      <c r="M19" s="1567"/>
      <c r="N19" s="1567"/>
      <c r="O19" s="1567"/>
      <c r="P19" s="1567"/>
      <c r="Q19" s="1540"/>
      <c r="R19" s="1532"/>
      <c r="S19" s="1532"/>
    </row>
    <row r="20" spans="1:19" ht="15.75" thickBot="1">
      <c r="A20" s="1551" t="s">
        <v>187</v>
      </c>
      <c r="B20" s="1550" t="s">
        <v>294</v>
      </c>
      <c r="C20" s="1573"/>
      <c r="D20" s="1573"/>
      <c r="E20" s="1530"/>
      <c r="F20" s="1573"/>
      <c r="G20" s="1575">
        <v>264</v>
      </c>
      <c r="H20" s="1573">
        <v>0</v>
      </c>
      <c r="I20" s="1573">
        <v>2</v>
      </c>
      <c r="J20" s="1573">
        <v>35</v>
      </c>
      <c r="K20" s="1574">
        <v>73</v>
      </c>
      <c r="L20" s="1573">
        <v>47</v>
      </c>
      <c r="M20" s="1573"/>
      <c r="N20" s="1573">
        <v>6</v>
      </c>
      <c r="O20" s="1573"/>
      <c r="P20" s="1575">
        <v>101</v>
      </c>
      <c r="Q20" s="1549"/>
      <c r="R20" s="1549"/>
      <c r="S20" s="1549"/>
    </row>
    <row r="21" spans="1:19" ht="15">
      <c r="A21" s="1537"/>
      <c r="B21" s="1538"/>
      <c r="C21" s="1566"/>
      <c r="D21" s="1566"/>
      <c r="E21" s="1541"/>
      <c r="F21" s="1566"/>
      <c r="G21" s="1566"/>
      <c r="H21" s="1567"/>
      <c r="I21" s="1567"/>
      <c r="J21" s="1567"/>
      <c r="K21" s="1568"/>
      <c r="L21" s="1567"/>
      <c r="M21" s="1567"/>
      <c r="N21" s="1567"/>
      <c r="O21" s="1567"/>
      <c r="P21" s="1567"/>
      <c r="Q21" s="1540"/>
      <c r="R21" s="1532"/>
      <c r="S21" s="1532"/>
    </row>
    <row r="22" spans="1:19" ht="15">
      <c r="A22" s="1537"/>
      <c r="B22" s="1538"/>
      <c r="C22" s="1566"/>
      <c r="D22" s="1566"/>
      <c r="E22" s="1541"/>
      <c r="F22" s="1566"/>
      <c r="G22" s="1566"/>
      <c r="H22" s="1567"/>
      <c r="I22" s="1567"/>
      <c r="J22" s="1567"/>
      <c r="K22" s="1568"/>
      <c r="L22" s="1567"/>
      <c r="M22" s="1567"/>
      <c r="N22" s="1567"/>
      <c r="O22" s="1567"/>
      <c r="P22" s="1567"/>
      <c r="Q22" s="1540"/>
      <c r="R22" s="1532"/>
      <c r="S22" s="1532"/>
    </row>
    <row r="23" spans="1:19" ht="15">
      <c r="A23" s="1537"/>
      <c r="B23" s="1538"/>
      <c r="C23" s="1566"/>
      <c r="D23" s="1566"/>
      <c r="E23" s="1541"/>
      <c r="F23" s="1566"/>
      <c r="G23" s="1566"/>
      <c r="H23" s="1567"/>
      <c r="I23" s="1567"/>
      <c r="J23" s="1567"/>
      <c r="K23" s="1568"/>
      <c r="L23" s="1567"/>
      <c r="M23" s="1567"/>
      <c r="N23" s="1567"/>
      <c r="O23" s="1567"/>
      <c r="P23" s="1567"/>
      <c r="Q23" s="1540"/>
      <c r="R23" s="1532"/>
      <c r="S23" s="1532"/>
    </row>
    <row r="24" spans="1:19" ht="15">
      <c r="A24" s="1537"/>
      <c r="B24" s="1538"/>
      <c r="C24" s="1566"/>
      <c r="D24" s="1566"/>
      <c r="E24" s="1541"/>
      <c r="F24" s="1566"/>
      <c r="G24" s="1566"/>
      <c r="H24" s="1567"/>
      <c r="I24" s="1567"/>
      <c r="J24" s="1567"/>
      <c r="K24" s="1568"/>
      <c r="L24" s="1567"/>
      <c r="M24" s="1567"/>
      <c r="N24" s="1567"/>
      <c r="O24" s="1567"/>
      <c r="P24" s="1567"/>
      <c r="Q24" s="1540"/>
      <c r="R24" s="1532"/>
      <c r="S24" s="1532"/>
    </row>
    <row r="25" spans="1:19" ht="15.75" thickBot="1">
      <c r="A25" s="1537"/>
      <c r="B25" s="1538"/>
      <c r="C25" s="1566"/>
      <c r="D25" s="1566"/>
      <c r="E25" s="1541"/>
      <c r="F25" s="1566"/>
      <c r="G25" s="1566"/>
      <c r="H25" s="1567"/>
      <c r="I25" s="1567"/>
      <c r="J25" s="1567"/>
      <c r="K25" s="1568"/>
      <c r="L25" s="1567"/>
      <c r="M25" s="1567"/>
      <c r="N25" s="1567"/>
      <c r="O25" s="1567"/>
      <c r="P25" s="1567"/>
      <c r="Q25" s="1540"/>
      <c r="R25" s="1531"/>
      <c r="S25" s="1531"/>
    </row>
    <row r="26" spans="1:19" ht="15.75" thickBot="1">
      <c r="A26" s="1537" t="s">
        <v>41</v>
      </c>
      <c r="B26" s="1542"/>
      <c r="C26" s="1566"/>
      <c r="D26" s="1566"/>
      <c r="E26" s="1541"/>
      <c r="F26" s="1566"/>
      <c r="G26" s="1580" t="s">
        <v>42</v>
      </c>
      <c r="H26" s="1585" t="s">
        <v>11</v>
      </c>
      <c r="I26" s="1586" t="s">
        <v>12</v>
      </c>
      <c r="J26" s="1586" t="s">
        <v>13</v>
      </c>
      <c r="K26" s="1587" t="s">
        <v>14</v>
      </c>
      <c r="L26" s="1586" t="s">
        <v>15</v>
      </c>
      <c r="M26" s="1586" t="s">
        <v>16</v>
      </c>
      <c r="N26" s="1588" t="s">
        <v>17</v>
      </c>
      <c r="O26" s="1586" t="s">
        <v>18</v>
      </c>
      <c r="P26" s="1589" t="s">
        <v>19</v>
      </c>
      <c r="Q26" s="1539"/>
      <c r="R26" s="1531"/>
      <c r="S26" s="1531"/>
    </row>
    <row r="27" spans="1:19" ht="15.75" thickBot="1">
      <c r="A27" s="1537"/>
      <c r="B27" s="1538" t="s">
        <v>295</v>
      </c>
      <c r="C27" s="1566"/>
      <c r="D27" s="1566"/>
      <c r="E27" s="1541"/>
      <c r="F27" s="1566"/>
      <c r="G27" s="1576">
        <v>2769</v>
      </c>
      <c r="H27" s="1577">
        <v>223</v>
      </c>
      <c r="I27" s="1578">
        <v>4</v>
      </c>
      <c r="J27" s="1578">
        <v>117.5</v>
      </c>
      <c r="K27" s="1590">
        <v>263</v>
      </c>
      <c r="L27" s="1578">
        <v>516</v>
      </c>
      <c r="M27" s="1578">
        <v>681</v>
      </c>
      <c r="N27" s="1578">
        <v>92</v>
      </c>
      <c r="O27" s="1578">
        <v>299.5</v>
      </c>
      <c r="P27" s="1579">
        <v>573</v>
      </c>
      <c r="Q27" s="1540"/>
      <c r="R27" s="1531"/>
      <c r="S27" s="1531"/>
    </row>
    <row r="28" spans="1:19" ht="15.75" thickBot="1">
      <c r="A28" s="1537"/>
      <c r="B28" s="1538"/>
      <c r="C28" s="1566"/>
      <c r="D28" s="1566"/>
      <c r="E28" s="1541"/>
      <c r="F28" s="1566"/>
      <c r="G28" s="1566"/>
      <c r="H28" s="1582">
        <v>0.0805344889851932</v>
      </c>
      <c r="I28" s="1583">
        <v>0.001444564824846515</v>
      </c>
      <c r="J28" s="1583">
        <v>0.042434091729866376</v>
      </c>
      <c r="K28" s="1591">
        <v>0.09498013723365836</v>
      </c>
      <c r="L28" s="1583">
        <v>0.18634886240520043</v>
      </c>
      <c r="M28" s="1583">
        <v>0.24593716143011918</v>
      </c>
      <c r="N28" s="1583">
        <v>0.033224990971469845</v>
      </c>
      <c r="O28" s="1583">
        <v>0.1081617912603828</v>
      </c>
      <c r="P28" s="1584">
        <v>0.20693391115926327</v>
      </c>
      <c r="Q28" s="1540"/>
      <c r="R28" s="1581"/>
      <c r="S28" s="1531"/>
    </row>
    <row r="29" spans="1:19" ht="15.75" thickBot="1">
      <c r="A29" s="1537"/>
      <c r="B29" s="1538"/>
      <c r="C29" s="1566"/>
      <c r="D29" s="1566"/>
      <c r="E29" s="1541"/>
      <c r="F29" s="1566"/>
      <c r="G29" s="1566"/>
      <c r="H29" s="1567"/>
      <c r="I29" s="1567"/>
      <c r="J29" s="1567"/>
      <c r="K29" s="1568"/>
      <c r="L29" s="1567"/>
      <c r="M29" s="1567"/>
      <c r="N29" s="1567"/>
      <c r="O29" s="1567"/>
      <c r="P29" s="1567"/>
      <c r="Q29" s="1540"/>
      <c r="R29" s="1532"/>
      <c r="S29" s="1532"/>
    </row>
    <row r="30" spans="1:19" ht="15.75" thickBot="1">
      <c r="A30" s="1537"/>
      <c r="B30" s="1538" t="s">
        <v>296</v>
      </c>
      <c r="C30" s="1566"/>
      <c r="D30" s="1566"/>
      <c r="E30" s="1541"/>
      <c r="F30" s="1566"/>
      <c r="G30" s="1576">
        <v>3033</v>
      </c>
      <c r="H30" s="1577">
        <v>223</v>
      </c>
      <c r="I30" s="1578">
        <v>6</v>
      </c>
      <c r="J30" s="1578">
        <v>152.5</v>
      </c>
      <c r="K30" s="1590">
        <v>336</v>
      </c>
      <c r="L30" s="1578">
        <v>563</v>
      </c>
      <c r="M30" s="1578">
        <v>681</v>
      </c>
      <c r="N30" s="1578">
        <v>98</v>
      </c>
      <c r="O30" s="1578">
        <v>299.5</v>
      </c>
      <c r="P30" s="1579">
        <v>674</v>
      </c>
      <c r="Q30" s="1540"/>
      <c r="R30" s="1531"/>
      <c r="S30" s="1531"/>
    </row>
    <row r="31" spans="1:19" ht="15.75" thickBot="1">
      <c r="A31" s="1537"/>
      <c r="B31" s="1538"/>
      <c r="C31" s="1566"/>
      <c r="D31" s="1566"/>
      <c r="E31" s="1541"/>
      <c r="F31" s="1566"/>
      <c r="G31" s="1566"/>
      <c r="H31" s="1582">
        <v>0.07352456313880647</v>
      </c>
      <c r="I31" s="1583">
        <v>0.0019782393669634025</v>
      </c>
      <c r="J31" s="1583">
        <v>0.050280250576986485</v>
      </c>
      <c r="K31" s="1591">
        <v>0.11078140454995054</v>
      </c>
      <c r="L31" s="1583">
        <v>0.18562479393339928</v>
      </c>
      <c r="M31" s="1583">
        <v>0.22453016815034618</v>
      </c>
      <c r="N31" s="1583">
        <v>0.03231124299373558</v>
      </c>
      <c r="O31" s="1583">
        <v>0.09874711506758985</v>
      </c>
      <c r="P31" s="1584">
        <v>0.2222222222222222</v>
      </c>
      <c r="Q31" s="1540"/>
      <c r="R31" s="1581"/>
      <c r="S31" s="1531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 topLeftCell="A22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297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593"/>
      <c r="R1" s="1593"/>
      <c r="S1" s="1593"/>
    </row>
    <row r="2" spans="1:19" ht="27" thickBot="1">
      <c r="A2" s="1595"/>
      <c r="B2" s="1604"/>
      <c r="C2" s="1594"/>
      <c r="D2" s="1594"/>
      <c r="E2" s="1594"/>
      <c r="F2" s="1594"/>
      <c r="G2" s="1594"/>
      <c r="H2" s="1596"/>
      <c r="I2" s="1596"/>
      <c r="J2" s="1596"/>
      <c r="K2" s="1597"/>
      <c r="L2" s="1596"/>
      <c r="M2" s="1596"/>
      <c r="N2" s="1596"/>
      <c r="O2" s="1596"/>
      <c r="P2" s="1596"/>
      <c r="Q2" s="1594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594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1598" t="s">
        <v>11</v>
      </c>
      <c r="I4" s="1599" t="s">
        <v>12</v>
      </c>
      <c r="J4" s="1599" t="s">
        <v>13</v>
      </c>
      <c r="K4" s="1600" t="s">
        <v>14</v>
      </c>
      <c r="L4" s="1599" t="s">
        <v>15</v>
      </c>
      <c r="M4" s="1599" t="s">
        <v>16</v>
      </c>
      <c r="N4" s="1602" t="s">
        <v>17</v>
      </c>
      <c r="O4" s="1599" t="s">
        <v>18</v>
      </c>
      <c r="P4" s="1601" t="s">
        <v>19</v>
      </c>
      <c r="Q4" s="1594"/>
      <c r="R4" s="1592"/>
      <c r="S4" s="1592"/>
    </row>
    <row r="5" spans="1:19" ht="15">
      <c r="A5" s="1622" t="s">
        <v>20</v>
      </c>
      <c r="B5" s="1623" t="s">
        <v>298</v>
      </c>
      <c r="C5" s="1637">
        <v>470</v>
      </c>
      <c r="D5" s="1638">
        <v>274</v>
      </c>
      <c r="E5" s="1624">
        <v>0.5829787234042553</v>
      </c>
      <c r="F5" s="1637">
        <v>5</v>
      </c>
      <c r="G5" s="1637">
        <v>269</v>
      </c>
      <c r="H5" s="1657">
        <v>100</v>
      </c>
      <c r="I5" s="1642"/>
      <c r="J5" s="1642"/>
      <c r="K5" s="1643">
        <v>51</v>
      </c>
      <c r="L5" s="1642"/>
      <c r="M5" s="1642">
        <v>44</v>
      </c>
      <c r="N5" s="1642">
        <v>74</v>
      </c>
      <c r="O5" s="1642"/>
      <c r="P5" s="1627"/>
      <c r="Q5" s="1613"/>
      <c r="R5" s="1609"/>
      <c r="S5" s="1609"/>
    </row>
    <row r="6" spans="1:19" ht="25.5">
      <c r="A6" s="1610" t="s">
        <v>20</v>
      </c>
      <c r="B6" s="1611" t="s">
        <v>299</v>
      </c>
      <c r="C6" s="1632">
        <v>128</v>
      </c>
      <c r="D6" s="1633">
        <v>95</v>
      </c>
      <c r="E6" s="1612">
        <v>0.7421875</v>
      </c>
      <c r="F6" s="1632">
        <v>6</v>
      </c>
      <c r="G6" s="1633">
        <v>103</v>
      </c>
      <c r="H6" s="1628">
        <v>18</v>
      </c>
      <c r="I6" s="1629">
        <v>3</v>
      </c>
      <c r="J6" s="1629">
        <v>11</v>
      </c>
      <c r="K6" s="1630">
        <v>11</v>
      </c>
      <c r="L6" s="1629">
        <v>17</v>
      </c>
      <c r="M6" s="1629">
        <v>9</v>
      </c>
      <c r="N6" s="1629">
        <v>2</v>
      </c>
      <c r="O6" s="1629">
        <v>22</v>
      </c>
      <c r="P6" s="1631">
        <v>10</v>
      </c>
      <c r="Q6" s="1613"/>
      <c r="R6" s="1603"/>
      <c r="S6" s="1603"/>
    </row>
    <row r="7" spans="1:19" ht="15">
      <c r="A7" s="1610" t="s">
        <v>20</v>
      </c>
      <c r="B7" s="1611" t="s">
        <v>300</v>
      </c>
      <c r="C7" s="1632">
        <v>107</v>
      </c>
      <c r="D7" s="1633">
        <v>47</v>
      </c>
      <c r="E7" s="1612">
        <v>0.4392523364485981</v>
      </c>
      <c r="F7" s="1632">
        <v>2</v>
      </c>
      <c r="G7" s="1633">
        <v>45</v>
      </c>
      <c r="H7" s="1628"/>
      <c r="I7" s="1629"/>
      <c r="J7" s="1629"/>
      <c r="K7" s="1630">
        <v>2</v>
      </c>
      <c r="L7" s="1629">
        <v>19</v>
      </c>
      <c r="M7" s="1629">
        <v>9</v>
      </c>
      <c r="N7" s="1629"/>
      <c r="O7" s="1629">
        <v>15</v>
      </c>
      <c r="P7" s="1631"/>
      <c r="Q7" s="1613"/>
      <c r="R7" s="1609"/>
      <c r="S7" s="1609"/>
    </row>
    <row r="8" spans="1:19" ht="15">
      <c r="A8" s="1610" t="s">
        <v>20</v>
      </c>
      <c r="B8" s="1611" t="s">
        <v>301</v>
      </c>
      <c r="C8" s="1632">
        <v>153</v>
      </c>
      <c r="D8" s="1633">
        <v>98</v>
      </c>
      <c r="E8" s="1612">
        <v>0.6405228758169934</v>
      </c>
      <c r="F8" s="1632">
        <v>1</v>
      </c>
      <c r="G8" s="1633">
        <v>97</v>
      </c>
      <c r="H8" s="1628"/>
      <c r="I8" s="1629"/>
      <c r="J8" s="1629"/>
      <c r="K8" s="1630">
        <v>1</v>
      </c>
      <c r="L8" s="1629">
        <v>7</v>
      </c>
      <c r="M8" s="1629">
        <v>60</v>
      </c>
      <c r="N8" s="1629"/>
      <c r="O8" s="1629">
        <v>29</v>
      </c>
      <c r="P8" s="1631"/>
      <c r="Q8" s="1613"/>
      <c r="R8" s="1609"/>
      <c r="S8" s="1609"/>
    </row>
    <row r="9" spans="1:19" ht="15">
      <c r="A9" s="1610" t="s">
        <v>20</v>
      </c>
      <c r="B9" s="1611" t="s">
        <v>302</v>
      </c>
      <c r="C9" s="1632">
        <v>68</v>
      </c>
      <c r="D9" s="1633">
        <v>39</v>
      </c>
      <c r="E9" s="1612">
        <v>0.5735294117647058</v>
      </c>
      <c r="F9" s="1632">
        <v>3</v>
      </c>
      <c r="G9" s="1633">
        <v>36</v>
      </c>
      <c r="H9" s="1628"/>
      <c r="I9" s="1629"/>
      <c r="J9" s="1629"/>
      <c r="K9" s="1630">
        <v>3</v>
      </c>
      <c r="L9" s="1629">
        <v>14</v>
      </c>
      <c r="M9" s="1629">
        <v>14</v>
      </c>
      <c r="N9" s="1629"/>
      <c r="O9" s="1629">
        <v>5</v>
      </c>
      <c r="P9" s="1631"/>
      <c r="Q9" s="1613"/>
      <c r="R9" s="1609"/>
      <c r="S9" s="1609"/>
    </row>
    <row r="10" spans="1:19" ht="15">
      <c r="A10" s="1610" t="s">
        <v>20</v>
      </c>
      <c r="B10" s="1611" t="s">
        <v>303</v>
      </c>
      <c r="C10" s="1632">
        <v>660</v>
      </c>
      <c r="D10" s="1633">
        <v>464</v>
      </c>
      <c r="E10" s="1612">
        <v>0.703030303030303</v>
      </c>
      <c r="F10" s="1632">
        <v>13</v>
      </c>
      <c r="G10" s="1633">
        <v>451</v>
      </c>
      <c r="H10" s="1628"/>
      <c r="I10" s="1629"/>
      <c r="J10" s="1629"/>
      <c r="K10" s="1630">
        <v>46</v>
      </c>
      <c r="L10" s="1629">
        <v>105</v>
      </c>
      <c r="M10" s="1629"/>
      <c r="N10" s="1629">
        <v>300</v>
      </c>
      <c r="O10" s="1629"/>
      <c r="P10" s="1631"/>
      <c r="Q10" s="1613"/>
      <c r="R10" s="1609"/>
      <c r="S10" s="1609"/>
    </row>
    <row r="11" spans="1:19" ht="15">
      <c r="A11" s="1610" t="s">
        <v>65</v>
      </c>
      <c r="B11" s="1611" t="s">
        <v>304</v>
      </c>
      <c r="C11" s="1632">
        <v>47</v>
      </c>
      <c r="D11" s="1633">
        <v>34</v>
      </c>
      <c r="E11" s="1612">
        <v>0.723404255319149</v>
      </c>
      <c r="F11" s="1632">
        <v>2</v>
      </c>
      <c r="G11" s="1633">
        <v>31</v>
      </c>
      <c r="H11" s="1628">
        <v>11</v>
      </c>
      <c r="I11" s="1629">
        <v>2</v>
      </c>
      <c r="J11" s="1629">
        <v>1</v>
      </c>
      <c r="K11" s="1630">
        <v>12</v>
      </c>
      <c r="L11" s="1629">
        <v>1</v>
      </c>
      <c r="M11" s="1629">
        <v>1</v>
      </c>
      <c r="N11" s="1629">
        <v>3</v>
      </c>
      <c r="O11" s="1629"/>
      <c r="P11" s="1631"/>
      <c r="Q11" s="1613"/>
      <c r="R11" s="1609"/>
      <c r="S11" s="1609"/>
    </row>
    <row r="12" spans="1:19" ht="15">
      <c r="A12" s="1610" t="s">
        <v>65</v>
      </c>
      <c r="B12" s="1611" t="s">
        <v>305</v>
      </c>
      <c r="C12" s="1632">
        <v>98</v>
      </c>
      <c r="D12" s="1633">
        <v>64</v>
      </c>
      <c r="E12" s="1612">
        <v>0.6530612244897959</v>
      </c>
      <c r="F12" s="1632">
        <v>4</v>
      </c>
      <c r="G12" s="1633">
        <v>56</v>
      </c>
      <c r="H12" s="1628">
        <v>10</v>
      </c>
      <c r="I12" s="1629">
        <v>1</v>
      </c>
      <c r="J12" s="1629">
        <v>4</v>
      </c>
      <c r="K12" s="1630">
        <v>10</v>
      </c>
      <c r="L12" s="1629">
        <v>2</v>
      </c>
      <c r="M12" s="1629">
        <v>9</v>
      </c>
      <c r="N12" s="1629">
        <v>14</v>
      </c>
      <c r="O12" s="1629">
        <v>6</v>
      </c>
      <c r="P12" s="1631"/>
      <c r="Q12" s="1613"/>
      <c r="R12" s="1609"/>
      <c r="S12" s="1609"/>
    </row>
    <row r="13" spans="1:19" ht="25.5">
      <c r="A13" s="1610" t="s">
        <v>65</v>
      </c>
      <c r="B13" s="1611" t="s">
        <v>306</v>
      </c>
      <c r="C13" s="1632">
        <v>137</v>
      </c>
      <c r="D13" s="1633">
        <v>69</v>
      </c>
      <c r="E13" s="1612">
        <v>0.5036496350364964</v>
      </c>
      <c r="F13" s="1632">
        <v>1</v>
      </c>
      <c r="G13" s="1633">
        <v>68</v>
      </c>
      <c r="H13" s="1628">
        <v>3</v>
      </c>
      <c r="I13" s="1629">
        <v>1</v>
      </c>
      <c r="J13" s="1629"/>
      <c r="K13" s="1630">
        <v>38</v>
      </c>
      <c r="L13" s="1629"/>
      <c r="M13" s="1629">
        <v>3</v>
      </c>
      <c r="N13" s="1629">
        <v>23</v>
      </c>
      <c r="O13" s="1629"/>
      <c r="P13" s="1631"/>
      <c r="Q13" s="1613"/>
      <c r="R13" s="1609"/>
      <c r="S13" s="1609"/>
    </row>
    <row r="14" spans="1:19" ht="15">
      <c r="A14" s="1610" t="s">
        <v>23</v>
      </c>
      <c r="B14" s="1611" t="s">
        <v>307</v>
      </c>
      <c r="C14" s="1632">
        <v>251</v>
      </c>
      <c r="D14" s="1633">
        <v>206</v>
      </c>
      <c r="E14" s="1612">
        <v>0.8207171314741036</v>
      </c>
      <c r="F14" s="1632">
        <v>3</v>
      </c>
      <c r="G14" s="1633">
        <v>203</v>
      </c>
      <c r="H14" s="1628">
        <v>15</v>
      </c>
      <c r="I14" s="1629">
        <v>5</v>
      </c>
      <c r="J14" s="1629">
        <v>15</v>
      </c>
      <c r="K14" s="1630">
        <v>14</v>
      </c>
      <c r="L14" s="1629">
        <v>139</v>
      </c>
      <c r="M14" s="1629"/>
      <c r="N14" s="1629"/>
      <c r="O14" s="1629">
        <v>15</v>
      </c>
      <c r="P14" s="1631"/>
      <c r="Q14" s="1613"/>
      <c r="R14" s="1609"/>
      <c r="S14" s="1609"/>
    </row>
    <row r="15" spans="1:19" ht="25.5">
      <c r="A15" s="1610" t="s">
        <v>55</v>
      </c>
      <c r="B15" s="1611" t="s">
        <v>308</v>
      </c>
      <c r="C15" s="1632">
        <v>275</v>
      </c>
      <c r="D15" s="1633">
        <v>214</v>
      </c>
      <c r="E15" s="1612">
        <v>0.7781818181818182</v>
      </c>
      <c r="F15" s="1632">
        <v>7</v>
      </c>
      <c r="G15" s="1633">
        <v>207</v>
      </c>
      <c r="H15" s="1628">
        <v>37</v>
      </c>
      <c r="I15" s="1629">
        <v>3</v>
      </c>
      <c r="J15" s="1629">
        <v>3</v>
      </c>
      <c r="K15" s="1630">
        <v>17</v>
      </c>
      <c r="L15" s="1629">
        <v>77</v>
      </c>
      <c r="M15" s="1629">
        <v>16</v>
      </c>
      <c r="N15" s="1629">
        <v>16</v>
      </c>
      <c r="O15" s="1629">
        <v>38</v>
      </c>
      <c r="P15" s="1631"/>
      <c r="Q15" s="1613"/>
      <c r="R15" s="1609"/>
      <c r="S15" s="1609"/>
    </row>
    <row r="16" spans="1:19" ht="15">
      <c r="A16" s="1610" t="s">
        <v>26</v>
      </c>
      <c r="B16" s="1611" t="s">
        <v>309</v>
      </c>
      <c r="C16" s="1632">
        <v>147</v>
      </c>
      <c r="D16" s="1633">
        <v>108</v>
      </c>
      <c r="E16" s="1612">
        <v>0.7346938775510204</v>
      </c>
      <c r="F16" s="1632"/>
      <c r="G16" s="1633">
        <v>108</v>
      </c>
      <c r="H16" s="1628"/>
      <c r="I16" s="1629"/>
      <c r="J16" s="1629"/>
      <c r="K16" s="1630">
        <v>61</v>
      </c>
      <c r="L16" s="1629">
        <v>47</v>
      </c>
      <c r="M16" s="1629"/>
      <c r="N16" s="1629"/>
      <c r="O16" s="1629"/>
      <c r="P16" s="1631"/>
      <c r="Q16" s="1613"/>
      <c r="R16" s="1609"/>
      <c r="S16" s="1609"/>
    </row>
    <row r="17" spans="1:19" ht="25.5">
      <c r="A17" s="1610" t="s">
        <v>26</v>
      </c>
      <c r="B17" s="1611" t="s">
        <v>310</v>
      </c>
      <c r="C17" s="1632">
        <v>231</v>
      </c>
      <c r="D17" s="1633">
        <v>172</v>
      </c>
      <c r="E17" s="1612">
        <v>0.7445887445887446</v>
      </c>
      <c r="F17" s="1632"/>
      <c r="G17" s="1633">
        <v>172</v>
      </c>
      <c r="H17" s="1628">
        <v>7</v>
      </c>
      <c r="I17" s="1629">
        <v>3</v>
      </c>
      <c r="J17" s="1629"/>
      <c r="K17" s="1630">
        <v>60</v>
      </c>
      <c r="L17" s="1629">
        <v>23</v>
      </c>
      <c r="M17" s="1629"/>
      <c r="N17" s="1629">
        <v>68</v>
      </c>
      <c r="O17" s="1629">
        <v>11</v>
      </c>
      <c r="P17" s="1631"/>
      <c r="Q17" s="1613"/>
      <c r="R17" s="1609"/>
      <c r="S17" s="1609"/>
    </row>
    <row r="18" spans="1:19" ht="15">
      <c r="A18" s="1610" t="s">
        <v>26</v>
      </c>
      <c r="B18" s="1611" t="s">
        <v>27</v>
      </c>
      <c r="C18" s="1632">
        <v>1007</v>
      </c>
      <c r="D18" s="1633">
        <v>848</v>
      </c>
      <c r="E18" s="1612">
        <v>0.8421052631578947</v>
      </c>
      <c r="F18" s="1632"/>
      <c r="G18" s="1633">
        <v>848</v>
      </c>
      <c r="H18" s="1628">
        <v>111</v>
      </c>
      <c r="I18" s="1629">
        <v>93.1</v>
      </c>
      <c r="J18" s="1629"/>
      <c r="K18" s="1630">
        <v>211</v>
      </c>
      <c r="L18" s="1629">
        <v>113</v>
      </c>
      <c r="M18" s="1629"/>
      <c r="N18" s="1629">
        <v>280</v>
      </c>
      <c r="O18" s="1629">
        <v>39.9</v>
      </c>
      <c r="P18" s="1631"/>
      <c r="Q18" s="1613"/>
      <c r="R18" s="1609"/>
      <c r="S18" s="1609"/>
    </row>
    <row r="19" spans="1:19" ht="15">
      <c r="A19" s="1610" t="s">
        <v>28</v>
      </c>
      <c r="B19" s="1611" t="s">
        <v>29</v>
      </c>
      <c r="C19" s="1632">
        <v>8201</v>
      </c>
      <c r="D19" s="1633">
        <v>3397</v>
      </c>
      <c r="E19" s="1612">
        <v>0.4142177783197171</v>
      </c>
      <c r="F19" s="1632">
        <v>144</v>
      </c>
      <c r="G19" s="1633">
        <v>3253</v>
      </c>
      <c r="H19" s="1628">
        <v>448</v>
      </c>
      <c r="I19" s="1629"/>
      <c r="J19" s="1629"/>
      <c r="K19" s="1630">
        <v>182</v>
      </c>
      <c r="L19" s="1629">
        <v>520</v>
      </c>
      <c r="M19" s="1629">
        <v>1168</v>
      </c>
      <c r="N19" s="1629">
        <v>55</v>
      </c>
      <c r="O19" s="1629">
        <v>788</v>
      </c>
      <c r="P19" s="1631">
        <v>92</v>
      </c>
      <c r="Q19" s="1613"/>
      <c r="R19" s="1609"/>
      <c r="S19" s="1609"/>
    </row>
    <row r="20" spans="1:19" ht="15">
      <c r="A20" s="1610" t="s">
        <v>28</v>
      </c>
      <c r="B20" s="1611" t="s">
        <v>30</v>
      </c>
      <c r="C20" s="1632"/>
      <c r="D20" s="1633"/>
      <c r="E20" s="1612"/>
      <c r="F20" s="1632"/>
      <c r="G20" s="1633"/>
      <c r="H20" s="1628"/>
      <c r="I20" s="1629"/>
      <c r="J20" s="1629"/>
      <c r="K20" s="1630"/>
      <c r="L20" s="1629"/>
      <c r="M20" s="1629"/>
      <c r="N20" s="1629"/>
      <c r="O20" s="1629"/>
      <c r="P20" s="1631"/>
      <c r="Q20" s="1613"/>
      <c r="R20" s="1609"/>
      <c r="S20" s="1609"/>
    </row>
    <row r="21" spans="1:19" ht="15">
      <c r="A21" s="1610" t="s">
        <v>82</v>
      </c>
      <c r="B21" s="1611" t="s">
        <v>311</v>
      </c>
      <c r="C21" s="1632">
        <v>3157</v>
      </c>
      <c r="D21" s="1633">
        <v>711</v>
      </c>
      <c r="E21" s="1612">
        <v>0.22521381057966425</v>
      </c>
      <c r="F21" s="1632">
        <v>26</v>
      </c>
      <c r="G21" s="1633">
        <v>685</v>
      </c>
      <c r="H21" s="1628">
        <v>124</v>
      </c>
      <c r="I21" s="1629"/>
      <c r="J21" s="1629"/>
      <c r="K21" s="1630"/>
      <c r="L21" s="1629"/>
      <c r="M21" s="1629">
        <v>348</v>
      </c>
      <c r="N21" s="1629"/>
      <c r="O21" s="1629">
        <v>213</v>
      </c>
      <c r="P21" s="1631"/>
      <c r="Q21" s="1613"/>
      <c r="R21" s="1609"/>
      <c r="S21" s="1609"/>
    </row>
    <row r="22" spans="1:19" ht="15">
      <c r="A22" s="1610" t="s">
        <v>82</v>
      </c>
      <c r="B22" s="1611" t="s">
        <v>312</v>
      </c>
      <c r="C22" s="1632">
        <v>449</v>
      </c>
      <c r="D22" s="1633">
        <v>265</v>
      </c>
      <c r="E22" s="1612">
        <v>0.5902004454342984</v>
      </c>
      <c r="F22" s="1632">
        <v>0</v>
      </c>
      <c r="G22" s="1633">
        <v>265</v>
      </c>
      <c r="H22" s="1628">
        <v>113</v>
      </c>
      <c r="I22" s="1629">
        <v>36</v>
      </c>
      <c r="J22" s="1629"/>
      <c r="K22" s="1630">
        <v>69</v>
      </c>
      <c r="L22" s="1629"/>
      <c r="M22" s="1629">
        <v>47</v>
      </c>
      <c r="N22" s="1629"/>
      <c r="O22" s="1629"/>
      <c r="P22" s="1631"/>
      <c r="Q22" s="1613"/>
      <c r="R22" s="1609"/>
      <c r="S22" s="1609"/>
    </row>
    <row r="23" spans="1:19" ht="15">
      <c r="A23" s="1610" t="s">
        <v>82</v>
      </c>
      <c r="B23" s="1611" t="s">
        <v>313</v>
      </c>
      <c r="C23" s="1632"/>
      <c r="D23" s="1633"/>
      <c r="E23" s="1612"/>
      <c r="F23" s="1632"/>
      <c r="G23" s="1633">
        <v>25</v>
      </c>
      <c r="H23" s="1628">
        <v>5</v>
      </c>
      <c r="I23" s="1629">
        <v>0.3299999999999983</v>
      </c>
      <c r="J23" s="1629"/>
      <c r="K23" s="1630">
        <v>4</v>
      </c>
      <c r="L23" s="1629">
        <v>1</v>
      </c>
      <c r="M23" s="1629">
        <v>2</v>
      </c>
      <c r="N23" s="1629"/>
      <c r="O23" s="1629">
        <v>12</v>
      </c>
      <c r="P23" s="1631">
        <v>0.6699999999999875</v>
      </c>
      <c r="Q23" s="1613"/>
      <c r="R23" s="1609"/>
      <c r="S23" s="1609"/>
    </row>
    <row r="24" spans="1:19" ht="15">
      <c r="A24" s="1610" t="s">
        <v>82</v>
      </c>
      <c r="B24" s="1611" t="s">
        <v>314</v>
      </c>
      <c r="C24" s="1632"/>
      <c r="D24" s="1633"/>
      <c r="E24" s="1612"/>
      <c r="F24" s="1632"/>
      <c r="G24" s="1633">
        <v>123</v>
      </c>
      <c r="H24" s="1628"/>
      <c r="I24" s="1629"/>
      <c r="J24" s="1629"/>
      <c r="K24" s="1630">
        <v>123</v>
      </c>
      <c r="L24" s="1629"/>
      <c r="M24" s="1629"/>
      <c r="N24" s="1629"/>
      <c r="O24" s="1629"/>
      <c r="P24" s="1631">
        <v>0</v>
      </c>
      <c r="Q24" s="1613"/>
      <c r="R24" s="1609"/>
      <c r="S24" s="1609"/>
    </row>
    <row r="25" spans="1:19" ht="15">
      <c r="A25" s="1610" t="s">
        <v>31</v>
      </c>
      <c r="B25" s="1611" t="s">
        <v>167</v>
      </c>
      <c r="C25" s="1632">
        <v>1143</v>
      </c>
      <c r="D25" s="1633">
        <v>976</v>
      </c>
      <c r="E25" s="1612">
        <v>0.8538932633420823</v>
      </c>
      <c r="F25" s="1632">
        <v>29</v>
      </c>
      <c r="G25" s="1633">
        <v>947</v>
      </c>
      <c r="H25" s="1628"/>
      <c r="I25" s="1629">
        <v>4</v>
      </c>
      <c r="J25" s="1629">
        <v>460</v>
      </c>
      <c r="K25" s="1630">
        <v>5</v>
      </c>
      <c r="L25" s="1629">
        <v>396</v>
      </c>
      <c r="M25" s="1629"/>
      <c r="N25" s="1629"/>
      <c r="O25" s="1629">
        <v>45</v>
      </c>
      <c r="P25" s="1631">
        <v>37</v>
      </c>
      <c r="Q25" s="1613"/>
      <c r="R25" s="1609"/>
      <c r="S25" s="1609"/>
    </row>
    <row r="26" spans="1:19" ht="15">
      <c r="A26" s="1610" t="s">
        <v>31</v>
      </c>
      <c r="B26" s="1611" t="s">
        <v>203</v>
      </c>
      <c r="C26" s="1632"/>
      <c r="D26" s="1633"/>
      <c r="E26" s="1612"/>
      <c r="F26" s="1632"/>
      <c r="G26" s="1633">
        <v>521</v>
      </c>
      <c r="H26" s="1628"/>
      <c r="I26" s="1629">
        <v>2</v>
      </c>
      <c r="J26" s="1629">
        <v>257</v>
      </c>
      <c r="K26" s="1630">
        <v>2</v>
      </c>
      <c r="L26" s="1629">
        <v>218</v>
      </c>
      <c r="M26" s="1629"/>
      <c r="N26" s="1629"/>
      <c r="O26" s="1629">
        <v>32</v>
      </c>
      <c r="P26" s="1631">
        <v>10</v>
      </c>
      <c r="Q26" s="1613"/>
      <c r="R26" s="1609"/>
      <c r="S26" s="1609"/>
    </row>
    <row r="27" spans="1:19" ht="15">
      <c r="A27" s="1610" t="s">
        <v>31</v>
      </c>
      <c r="B27" s="1611" t="s">
        <v>33</v>
      </c>
      <c r="C27" s="1632"/>
      <c r="D27" s="1633"/>
      <c r="E27" s="1612"/>
      <c r="F27" s="1632"/>
      <c r="G27" s="1633">
        <v>201</v>
      </c>
      <c r="H27" s="1628">
        <v>59</v>
      </c>
      <c r="I27" s="1629">
        <v>3</v>
      </c>
      <c r="J27" s="1629"/>
      <c r="K27" s="1630">
        <v>17</v>
      </c>
      <c r="L27" s="1629">
        <v>85</v>
      </c>
      <c r="M27" s="1629"/>
      <c r="N27" s="1629"/>
      <c r="O27" s="1629">
        <v>37</v>
      </c>
      <c r="P27" s="1631">
        <v>0</v>
      </c>
      <c r="Q27" s="1613"/>
      <c r="R27" s="1609"/>
      <c r="S27" s="1609"/>
    </row>
    <row r="28" spans="1:19" ht="15">
      <c r="A28" s="1610" t="s">
        <v>34</v>
      </c>
      <c r="B28" s="1611" t="s">
        <v>315</v>
      </c>
      <c r="C28" s="1632">
        <v>151</v>
      </c>
      <c r="D28" s="1633">
        <v>137</v>
      </c>
      <c r="E28" s="1612">
        <v>0.9072847682119205</v>
      </c>
      <c r="F28" s="1632">
        <v>3</v>
      </c>
      <c r="G28" s="1633">
        <v>134</v>
      </c>
      <c r="H28" s="1628">
        <v>1</v>
      </c>
      <c r="I28" s="1629"/>
      <c r="J28" s="1629">
        <v>1</v>
      </c>
      <c r="K28" s="1630">
        <v>11</v>
      </c>
      <c r="L28" s="1629">
        <v>38</v>
      </c>
      <c r="M28" s="1629"/>
      <c r="N28" s="1629"/>
      <c r="O28" s="1629">
        <v>82</v>
      </c>
      <c r="P28" s="1631">
        <v>1</v>
      </c>
      <c r="Q28" s="1613"/>
      <c r="R28" s="1609"/>
      <c r="S28" s="1609"/>
    </row>
    <row r="29" spans="1:19" ht="15">
      <c r="A29" s="1610" t="s">
        <v>34</v>
      </c>
      <c r="B29" s="1611" t="s">
        <v>316</v>
      </c>
      <c r="C29" s="1632">
        <v>171</v>
      </c>
      <c r="D29" s="1633">
        <v>149</v>
      </c>
      <c r="E29" s="1612">
        <v>0.8713450292397661</v>
      </c>
      <c r="F29" s="1632">
        <v>2</v>
      </c>
      <c r="G29" s="1633">
        <v>147</v>
      </c>
      <c r="H29" s="1628">
        <v>4</v>
      </c>
      <c r="I29" s="1629"/>
      <c r="J29" s="1629">
        <v>5</v>
      </c>
      <c r="K29" s="1630">
        <v>3</v>
      </c>
      <c r="L29" s="1629">
        <v>42</v>
      </c>
      <c r="M29" s="1629">
        <v>1</v>
      </c>
      <c r="N29" s="1629"/>
      <c r="O29" s="1629">
        <v>92</v>
      </c>
      <c r="P29" s="1631"/>
      <c r="Q29" s="1613"/>
      <c r="R29" s="1609"/>
      <c r="S29" s="1609"/>
    </row>
    <row r="30" spans="1:19" ht="15">
      <c r="A30" s="1610" t="s">
        <v>34</v>
      </c>
      <c r="B30" s="1611" t="s">
        <v>317</v>
      </c>
      <c r="C30" s="1632">
        <v>30</v>
      </c>
      <c r="D30" s="1633">
        <v>28</v>
      </c>
      <c r="E30" s="1612">
        <v>0.9333333333333333</v>
      </c>
      <c r="F30" s="1632"/>
      <c r="G30" s="1633">
        <v>28</v>
      </c>
      <c r="H30" s="1628">
        <v>2</v>
      </c>
      <c r="I30" s="1629"/>
      <c r="J30" s="1629"/>
      <c r="K30" s="1630">
        <v>8</v>
      </c>
      <c r="L30" s="1629">
        <v>2</v>
      </c>
      <c r="M30" s="1629">
        <v>16</v>
      </c>
      <c r="N30" s="1629"/>
      <c r="O30" s="1629"/>
      <c r="P30" s="1631"/>
      <c r="Q30" s="1613"/>
      <c r="R30" s="1609"/>
      <c r="S30" s="1609"/>
    </row>
    <row r="31" spans="1:19" ht="15">
      <c r="A31" s="1610" t="s">
        <v>34</v>
      </c>
      <c r="B31" s="1611" t="s">
        <v>94</v>
      </c>
      <c r="C31" s="1632">
        <v>128</v>
      </c>
      <c r="D31" s="1633">
        <v>74</v>
      </c>
      <c r="E31" s="1612">
        <v>0.578125</v>
      </c>
      <c r="F31" s="1632">
        <v>2</v>
      </c>
      <c r="G31" s="1633">
        <v>72</v>
      </c>
      <c r="H31" s="1628"/>
      <c r="I31" s="1629"/>
      <c r="J31" s="1629"/>
      <c r="K31" s="1630">
        <v>3</v>
      </c>
      <c r="L31" s="1629"/>
      <c r="M31" s="1629">
        <v>51</v>
      </c>
      <c r="N31" s="1629"/>
      <c r="O31" s="1629">
        <v>18</v>
      </c>
      <c r="P31" s="1631"/>
      <c r="Q31" s="1613"/>
      <c r="R31" s="1609"/>
      <c r="S31" s="1609"/>
    </row>
    <row r="32" spans="1:19" ht="25.5">
      <c r="A32" s="1610" t="s">
        <v>34</v>
      </c>
      <c r="B32" s="1611" t="s">
        <v>318</v>
      </c>
      <c r="C32" s="1632">
        <v>37</v>
      </c>
      <c r="D32" s="1633">
        <v>32</v>
      </c>
      <c r="E32" s="1612">
        <v>0.8648648648648649</v>
      </c>
      <c r="F32" s="1632">
        <v>18</v>
      </c>
      <c r="G32" s="1633">
        <v>14</v>
      </c>
      <c r="H32" s="1628"/>
      <c r="I32" s="1629"/>
      <c r="J32" s="1629"/>
      <c r="K32" s="1630">
        <v>5</v>
      </c>
      <c r="L32" s="1629"/>
      <c r="M32" s="1629">
        <v>9</v>
      </c>
      <c r="N32" s="1629"/>
      <c r="O32" s="1629"/>
      <c r="P32" s="1631"/>
      <c r="Q32" s="1613"/>
      <c r="R32" s="1609"/>
      <c r="S32" s="1609"/>
    </row>
    <row r="33" spans="1:19" ht="15">
      <c r="A33" s="1610" t="s">
        <v>34</v>
      </c>
      <c r="B33" s="1611" t="s">
        <v>319</v>
      </c>
      <c r="C33" s="1632">
        <v>110</v>
      </c>
      <c r="D33" s="1633">
        <v>86</v>
      </c>
      <c r="E33" s="1612">
        <v>0.7818</v>
      </c>
      <c r="F33" s="1632">
        <v>9</v>
      </c>
      <c r="G33" s="1633">
        <v>77</v>
      </c>
      <c r="H33" s="1628">
        <v>32</v>
      </c>
      <c r="I33" s="1629"/>
      <c r="J33" s="1629"/>
      <c r="K33" s="1630">
        <v>19</v>
      </c>
      <c r="L33" s="1629"/>
      <c r="M33" s="1629"/>
      <c r="N33" s="1629"/>
      <c r="O33" s="1629">
        <v>26</v>
      </c>
      <c r="P33" s="1631"/>
      <c r="Q33" s="1613"/>
      <c r="R33" s="1609"/>
      <c r="S33" s="1609"/>
    </row>
    <row r="34" spans="1:19" ht="15">
      <c r="A34" s="1610" t="s">
        <v>34</v>
      </c>
      <c r="B34" s="1611" t="s">
        <v>320</v>
      </c>
      <c r="C34" s="1632">
        <v>395</v>
      </c>
      <c r="D34" s="1633">
        <v>257</v>
      </c>
      <c r="E34" s="1612">
        <v>0.6506</v>
      </c>
      <c r="F34" s="1632">
        <v>11</v>
      </c>
      <c r="G34" s="1633">
        <v>246</v>
      </c>
      <c r="H34" s="1628">
        <v>38</v>
      </c>
      <c r="I34" s="1629"/>
      <c r="J34" s="1629"/>
      <c r="K34" s="1630">
        <v>49</v>
      </c>
      <c r="L34" s="1629"/>
      <c r="M34" s="1629"/>
      <c r="N34" s="1629"/>
      <c r="O34" s="1629">
        <v>68</v>
      </c>
      <c r="P34" s="1631">
        <v>91</v>
      </c>
      <c r="Q34" s="1613"/>
      <c r="R34" s="1609"/>
      <c r="S34" s="1609"/>
    </row>
    <row r="35" spans="1:19" ht="15">
      <c r="A35" s="1610" t="s">
        <v>179</v>
      </c>
      <c r="B35" s="1611" t="s">
        <v>321</v>
      </c>
      <c r="C35" s="1632">
        <v>79</v>
      </c>
      <c r="D35" s="1633">
        <v>67</v>
      </c>
      <c r="E35" s="1612">
        <v>0.8481012658227848</v>
      </c>
      <c r="F35" s="1632">
        <v>12</v>
      </c>
      <c r="G35" s="1633">
        <v>42</v>
      </c>
      <c r="H35" s="1628">
        <v>2</v>
      </c>
      <c r="I35" s="1629"/>
      <c r="J35" s="1629"/>
      <c r="K35" s="1630">
        <v>1</v>
      </c>
      <c r="L35" s="1629"/>
      <c r="M35" s="1629">
        <v>36</v>
      </c>
      <c r="N35" s="1629"/>
      <c r="O35" s="1629"/>
      <c r="P35" s="1631">
        <v>3</v>
      </c>
      <c r="Q35" s="1613"/>
      <c r="R35" s="1609"/>
      <c r="S35" s="1609"/>
    </row>
    <row r="36" spans="1:19" ht="25.5">
      <c r="A36" s="1610" t="s">
        <v>60</v>
      </c>
      <c r="B36" s="1611" t="s">
        <v>322</v>
      </c>
      <c r="C36" s="1632"/>
      <c r="D36" s="1633"/>
      <c r="E36" s="1612"/>
      <c r="F36" s="1632"/>
      <c r="G36" s="1633">
        <v>26</v>
      </c>
      <c r="H36" s="1628">
        <v>1</v>
      </c>
      <c r="I36" s="1629"/>
      <c r="J36" s="1629"/>
      <c r="K36" s="1630"/>
      <c r="L36" s="1629">
        <v>2</v>
      </c>
      <c r="M36" s="1629">
        <v>10</v>
      </c>
      <c r="N36" s="1629"/>
      <c r="O36" s="1629">
        <v>13</v>
      </c>
      <c r="P36" s="1631">
        <v>0</v>
      </c>
      <c r="Q36" s="1613"/>
      <c r="R36" s="1609"/>
      <c r="S36" s="1609"/>
    </row>
    <row r="37" spans="1:19" ht="25.5">
      <c r="A37" s="1610" t="s">
        <v>181</v>
      </c>
      <c r="B37" s="1611" t="s">
        <v>323</v>
      </c>
      <c r="C37" s="1632">
        <v>237</v>
      </c>
      <c r="D37" s="1633">
        <v>208</v>
      </c>
      <c r="E37" s="1612">
        <v>0.8776371308016878</v>
      </c>
      <c r="F37" s="1632">
        <v>7</v>
      </c>
      <c r="G37" s="1633">
        <v>201</v>
      </c>
      <c r="H37" s="1628">
        <v>32</v>
      </c>
      <c r="I37" s="1629"/>
      <c r="J37" s="1629"/>
      <c r="K37" s="1630">
        <v>40</v>
      </c>
      <c r="L37" s="1629">
        <v>46</v>
      </c>
      <c r="M37" s="1629"/>
      <c r="N37" s="1629"/>
      <c r="O37" s="1629">
        <v>83</v>
      </c>
      <c r="P37" s="1631"/>
      <c r="Q37" s="1613"/>
      <c r="R37" s="1609"/>
      <c r="S37" s="1609"/>
    </row>
    <row r="38" spans="1:19" ht="25.5">
      <c r="A38" s="1610" t="s">
        <v>37</v>
      </c>
      <c r="B38" s="1611" t="s">
        <v>183</v>
      </c>
      <c r="C38" s="1632">
        <v>95</v>
      </c>
      <c r="D38" s="1633">
        <v>67</v>
      </c>
      <c r="E38" s="1612"/>
      <c r="F38" s="1632">
        <v>2</v>
      </c>
      <c r="G38" s="1633">
        <v>65</v>
      </c>
      <c r="H38" s="1628">
        <v>11</v>
      </c>
      <c r="I38" s="1629">
        <v>1</v>
      </c>
      <c r="J38" s="1629"/>
      <c r="K38" s="1630">
        <v>8</v>
      </c>
      <c r="L38" s="1629">
        <v>2</v>
      </c>
      <c r="M38" s="1629">
        <v>11</v>
      </c>
      <c r="N38" s="1629">
        <v>3</v>
      </c>
      <c r="O38" s="1629">
        <v>29</v>
      </c>
      <c r="P38" s="1631"/>
      <c r="Q38" s="1613"/>
      <c r="R38" s="1609"/>
      <c r="S38" s="1609"/>
    </row>
    <row r="39" spans="1:19" ht="15">
      <c r="A39" s="1610" t="s">
        <v>37</v>
      </c>
      <c r="B39" s="1611" t="s">
        <v>324</v>
      </c>
      <c r="C39" s="1632">
        <v>512</v>
      </c>
      <c r="D39" s="1633">
        <v>388</v>
      </c>
      <c r="E39" s="1612">
        <v>0.7578125</v>
      </c>
      <c r="F39" s="1632">
        <v>11</v>
      </c>
      <c r="G39" s="1633">
        <v>377</v>
      </c>
      <c r="H39" s="1628">
        <v>66</v>
      </c>
      <c r="I39" s="1629">
        <v>5</v>
      </c>
      <c r="J39" s="1629">
        <v>2</v>
      </c>
      <c r="K39" s="1630">
        <v>202</v>
      </c>
      <c r="L39" s="1629">
        <v>36</v>
      </c>
      <c r="M39" s="1629">
        <v>5</v>
      </c>
      <c r="N39" s="1629">
        <v>11</v>
      </c>
      <c r="O39" s="1629">
        <v>50</v>
      </c>
      <c r="P39" s="1631"/>
      <c r="Q39" s="1613"/>
      <c r="R39" s="1609"/>
      <c r="S39" s="1609"/>
    </row>
    <row r="40" spans="1:19" ht="15">
      <c r="A40" s="1610" t="s">
        <v>37</v>
      </c>
      <c r="B40" s="1611" t="s">
        <v>40</v>
      </c>
      <c r="C40" s="1632">
        <v>49</v>
      </c>
      <c r="D40" s="1633">
        <v>42</v>
      </c>
      <c r="E40" s="1612">
        <v>0.8571428571428571</v>
      </c>
      <c r="F40" s="1632">
        <v>0</v>
      </c>
      <c r="G40" s="1633">
        <v>42</v>
      </c>
      <c r="H40" s="1628">
        <v>2</v>
      </c>
      <c r="I40" s="1629"/>
      <c r="J40" s="1629">
        <v>1</v>
      </c>
      <c r="K40" s="1630">
        <v>7</v>
      </c>
      <c r="L40" s="1629">
        <v>13</v>
      </c>
      <c r="M40" s="1629">
        <v>13</v>
      </c>
      <c r="N40" s="1629">
        <v>1</v>
      </c>
      <c r="O40" s="1629">
        <v>5</v>
      </c>
      <c r="P40" s="1631"/>
      <c r="Q40" s="1613"/>
      <c r="R40" s="1609"/>
      <c r="S40" s="1609"/>
    </row>
    <row r="41" spans="1:19" ht="15">
      <c r="A41" s="1610" t="s">
        <v>37</v>
      </c>
      <c r="B41" s="1611" t="s">
        <v>39</v>
      </c>
      <c r="C41" s="1632">
        <v>63</v>
      </c>
      <c r="D41" s="1633">
        <v>57</v>
      </c>
      <c r="E41" s="1612">
        <v>0.9047619047619048</v>
      </c>
      <c r="F41" s="1632">
        <v>6</v>
      </c>
      <c r="G41" s="1633">
        <v>51</v>
      </c>
      <c r="H41" s="1628">
        <v>8</v>
      </c>
      <c r="I41" s="1629">
        <v>1</v>
      </c>
      <c r="J41" s="1629">
        <v>1</v>
      </c>
      <c r="K41" s="1630">
        <v>9</v>
      </c>
      <c r="L41" s="1629">
        <v>16</v>
      </c>
      <c r="M41" s="1629">
        <v>1</v>
      </c>
      <c r="N41" s="1629">
        <v>4</v>
      </c>
      <c r="O41" s="1629">
        <v>4</v>
      </c>
      <c r="P41" s="1631">
        <v>7</v>
      </c>
      <c r="Q41" s="1613"/>
      <c r="R41" s="1609"/>
      <c r="S41" s="1609"/>
    </row>
    <row r="42" spans="1:19" ht="15.75" thickBot="1">
      <c r="A42" s="1626" t="s">
        <v>37</v>
      </c>
      <c r="B42" s="1625" t="s">
        <v>325</v>
      </c>
      <c r="C42" s="1644"/>
      <c r="D42" s="1644"/>
      <c r="E42" s="1607"/>
      <c r="F42" s="1644"/>
      <c r="G42" s="1659">
        <v>273</v>
      </c>
      <c r="H42" s="1658">
        <v>45</v>
      </c>
      <c r="I42" s="1646">
        <v>2</v>
      </c>
      <c r="J42" s="1646">
        <v>5</v>
      </c>
      <c r="K42" s="1647">
        <v>105</v>
      </c>
      <c r="L42" s="1646">
        <v>38</v>
      </c>
      <c r="M42" s="1646">
        <v>23</v>
      </c>
      <c r="N42" s="1646">
        <v>32</v>
      </c>
      <c r="O42" s="1646">
        <v>23</v>
      </c>
      <c r="P42" s="1645">
        <v>0</v>
      </c>
      <c r="Q42" s="1603"/>
      <c r="R42" s="1603"/>
      <c r="S42" s="1603"/>
    </row>
    <row r="43" spans="1:19" ht="15.75" thickBot="1">
      <c r="A43" s="1614"/>
      <c r="B43" s="1615"/>
      <c r="C43" s="1634"/>
      <c r="D43" s="1634"/>
      <c r="E43" s="1618"/>
      <c r="F43" s="1634"/>
      <c r="G43" s="1634"/>
      <c r="H43" s="1635"/>
      <c r="I43" s="1635"/>
      <c r="J43" s="1635"/>
      <c r="K43" s="1636"/>
      <c r="L43" s="1635"/>
      <c r="M43" s="1635"/>
      <c r="N43" s="1635"/>
      <c r="O43" s="1635"/>
      <c r="P43" s="1635"/>
      <c r="Q43" s="1617"/>
      <c r="R43" s="1608"/>
      <c r="S43" s="1608"/>
    </row>
    <row r="44" spans="1:19" ht="15.75" thickBot="1">
      <c r="A44" s="1621" t="s">
        <v>185</v>
      </c>
      <c r="B44" s="1605" t="s">
        <v>326</v>
      </c>
      <c r="C44" s="1660"/>
      <c r="D44" s="1660"/>
      <c r="E44" s="1606"/>
      <c r="F44" s="1660"/>
      <c r="G44" s="1661">
        <v>2680</v>
      </c>
      <c r="H44" s="1662">
        <v>526</v>
      </c>
      <c r="I44" s="1639">
        <v>150</v>
      </c>
      <c r="J44" s="1639">
        <v>60.5</v>
      </c>
      <c r="K44" s="1640">
        <v>999</v>
      </c>
      <c r="L44" s="1639">
        <v>434</v>
      </c>
      <c r="M44" s="1639"/>
      <c r="N44" s="1639">
        <v>414</v>
      </c>
      <c r="O44" s="1639">
        <v>60.5</v>
      </c>
      <c r="P44" s="1641">
        <v>36</v>
      </c>
      <c r="Q44" s="1603"/>
      <c r="R44" s="1603"/>
      <c r="S44" s="1603"/>
    </row>
    <row r="45" spans="1:19" ht="15.75" thickBot="1">
      <c r="A45" s="1614"/>
      <c r="B45" s="1615"/>
      <c r="C45" s="1634"/>
      <c r="D45" s="1634"/>
      <c r="E45" s="1618"/>
      <c r="F45" s="1634"/>
      <c r="G45" s="1634"/>
      <c r="H45" s="1635"/>
      <c r="I45" s="1635"/>
      <c r="J45" s="1635"/>
      <c r="K45" s="1636"/>
      <c r="L45" s="1635"/>
      <c r="M45" s="1635"/>
      <c r="N45" s="1635"/>
      <c r="O45" s="1635"/>
      <c r="P45" s="1635"/>
      <c r="Q45" s="1617"/>
      <c r="R45" s="1608"/>
      <c r="S45" s="1608"/>
    </row>
    <row r="46" spans="1:19" ht="15.75" thickBot="1">
      <c r="A46" s="1614" t="s">
        <v>41</v>
      </c>
      <c r="B46" s="1619"/>
      <c r="C46" s="1634"/>
      <c r="D46" s="1634"/>
      <c r="E46" s="1618"/>
      <c r="F46" s="1634"/>
      <c r="G46" s="1663" t="s">
        <v>42</v>
      </c>
      <c r="H46" s="1668" t="s">
        <v>11</v>
      </c>
      <c r="I46" s="1669" t="s">
        <v>12</v>
      </c>
      <c r="J46" s="1669" t="s">
        <v>13</v>
      </c>
      <c r="K46" s="1670" t="s">
        <v>14</v>
      </c>
      <c r="L46" s="1669" t="s">
        <v>15</v>
      </c>
      <c r="M46" s="1669" t="s">
        <v>16</v>
      </c>
      <c r="N46" s="1671" t="s">
        <v>17</v>
      </c>
      <c r="O46" s="1669" t="s">
        <v>18</v>
      </c>
      <c r="P46" s="1672" t="s">
        <v>19</v>
      </c>
      <c r="Q46" s="1616"/>
      <c r="R46" s="1608"/>
      <c r="S46" s="1608"/>
    </row>
    <row r="47" spans="1:19" ht="15.75" thickBot="1">
      <c r="A47" s="1614"/>
      <c r="B47" s="1615" t="s">
        <v>212</v>
      </c>
      <c r="C47" s="1634"/>
      <c r="D47" s="1634"/>
      <c r="E47" s="1618"/>
      <c r="F47" s="1634"/>
      <c r="G47" s="1648">
        <v>10509</v>
      </c>
      <c r="H47" s="1649">
        <v>1305</v>
      </c>
      <c r="I47" s="1655">
        <v>165.43</v>
      </c>
      <c r="J47" s="1655">
        <v>766</v>
      </c>
      <c r="K47" s="1673">
        <v>1409</v>
      </c>
      <c r="L47" s="1655">
        <v>2019</v>
      </c>
      <c r="M47" s="1655">
        <v>1906</v>
      </c>
      <c r="N47" s="1655">
        <v>886</v>
      </c>
      <c r="O47" s="1655">
        <v>1800.9</v>
      </c>
      <c r="P47" s="1656">
        <v>251.67</v>
      </c>
      <c r="Q47" s="1617"/>
      <c r="R47" s="1608"/>
      <c r="S47" s="1608"/>
    </row>
    <row r="48" spans="1:19" ht="15.75" thickBot="1">
      <c r="A48" s="1614"/>
      <c r="B48" s="1615"/>
      <c r="C48" s="1634"/>
      <c r="D48" s="1634"/>
      <c r="E48" s="1618"/>
      <c r="F48" s="1634"/>
      <c r="G48" s="1634"/>
      <c r="H48" s="1665">
        <v>0.12417927490722239</v>
      </c>
      <c r="I48" s="1666">
        <v>0.015741745170805975</v>
      </c>
      <c r="J48" s="1666">
        <v>0.07288990389190218</v>
      </c>
      <c r="K48" s="1674">
        <v>0.1340755542868018</v>
      </c>
      <c r="L48" s="1666">
        <v>0.19212103910933487</v>
      </c>
      <c r="M48" s="1666">
        <v>0.18136835093729184</v>
      </c>
      <c r="N48" s="1666">
        <v>0.08430868779141688</v>
      </c>
      <c r="O48" s="1666">
        <v>0.1713673993719669</v>
      </c>
      <c r="P48" s="1667">
        <v>0.023948044533257207</v>
      </c>
      <c r="Q48" s="1617"/>
      <c r="R48" s="1664"/>
      <c r="S48" s="1608"/>
    </row>
    <row r="49" spans="1:19" ht="15.75" thickBot="1">
      <c r="A49" s="1614"/>
      <c r="B49" s="1615"/>
      <c r="C49" s="1634"/>
      <c r="D49" s="1634"/>
      <c r="E49" s="1618"/>
      <c r="F49" s="1634"/>
      <c r="G49" s="1634"/>
      <c r="H49" s="1635"/>
      <c r="I49" s="1635"/>
      <c r="J49" s="1635"/>
      <c r="K49" s="1636"/>
      <c r="L49" s="1635"/>
      <c r="M49" s="1635"/>
      <c r="N49" s="1635"/>
      <c r="O49" s="1635"/>
      <c r="P49" s="1635"/>
      <c r="Q49" s="1617"/>
      <c r="R49" s="1609"/>
      <c r="S49" s="1609"/>
    </row>
    <row r="50" spans="1:19" ht="15.75" thickBot="1">
      <c r="A50" s="1614"/>
      <c r="B50" s="1615" t="s">
        <v>213</v>
      </c>
      <c r="C50" s="1634"/>
      <c r="D50" s="1634"/>
      <c r="E50" s="1618"/>
      <c r="F50" s="1634"/>
      <c r="G50" s="1650">
        <v>13189</v>
      </c>
      <c r="H50" s="1651">
        <v>1831</v>
      </c>
      <c r="I50" s="1652">
        <v>315.43</v>
      </c>
      <c r="J50" s="1652">
        <v>826.5</v>
      </c>
      <c r="K50" s="1653">
        <v>2408</v>
      </c>
      <c r="L50" s="1652">
        <v>2453</v>
      </c>
      <c r="M50" s="1652">
        <v>1906</v>
      </c>
      <c r="N50" s="1652">
        <v>1300</v>
      </c>
      <c r="O50" s="1652">
        <v>1861.4</v>
      </c>
      <c r="P50" s="1654">
        <v>287.66999999999996</v>
      </c>
      <c r="Q50" s="1617"/>
      <c r="R50" s="1620"/>
      <c r="S50" s="1608"/>
    </row>
    <row r="51" spans="1:19" ht="15.75" thickBot="1">
      <c r="A51" s="1614"/>
      <c r="B51" s="1615"/>
      <c r="C51" s="1634"/>
      <c r="D51" s="1634"/>
      <c r="E51" s="1618"/>
      <c r="F51" s="1634"/>
      <c r="G51" s="1634"/>
      <c r="H51" s="1665">
        <v>0.13882781105466677</v>
      </c>
      <c r="I51" s="1666">
        <v>0.023916142239745242</v>
      </c>
      <c r="J51" s="1666">
        <v>0.06266585791189627</v>
      </c>
      <c r="K51" s="1674">
        <v>0.18257638941542195</v>
      </c>
      <c r="L51" s="1666">
        <v>0.1859883236030025</v>
      </c>
      <c r="M51" s="1666">
        <v>0.1445143680339677</v>
      </c>
      <c r="N51" s="1666">
        <v>0.09856698764121616</v>
      </c>
      <c r="O51" s="1666">
        <v>0.14113276215027676</v>
      </c>
      <c r="P51" s="1667">
        <v>0.021811357949806653</v>
      </c>
      <c r="Q51" s="1617"/>
      <c r="R51" s="1664"/>
      <c r="S51" s="1608"/>
    </row>
  </sheetData>
  <mergeCells count="9">
    <mergeCell ref="A1:P1"/>
    <mergeCell ref="A3:A4"/>
    <mergeCell ref="B3:B4"/>
    <mergeCell ref="C3:C4"/>
    <mergeCell ref="D3:D4"/>
    <mergeCell ref="E3:E4"/>
    <mergeCell ref="F3:F4"/>
    <mergeCell ref="H3:P3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7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327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676"/>
      <c r="R1" s="1676"/>
      <c r="S1" s="1676"/>
    </row>
    <row r="2" spans="1:19" ht="27" thickBot="1">
      <c r="A2" s="1678"/>
      <c r="B2" s="1689"/>
      <c r="C2" s="1679"/>
      <c r="D2" s="1679"/>
      <c r="E2" s="1679"/>
      <c r="F2" s="1679"/>
      <c r="G2" s="1679"/>
      <c r="H2" s="1680"/>
      <c r="I2" s="1680"/>
      <c r="J2" s="1680"/>
      <c r="K2" s="1681"/>
      <c r="L2" s="1680"/>
      <c r="M2" s="1680"/>
      <c r="N2" s="1680"/>
      <c r="O2" s="1680"/>
      <c r="P2" s="1680"/>
      <c r="Q2" s="1677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677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1682" t="s">
        <v>11</v>
      </c>
      <c r="I4" s="1683" t="s">
        <v>12</v>
      </c>
      <c r="J4" s="1683" t="s">
        <v>13</v>
      </c>
      <c r="K4" s="1684" t="s">
        <v>14</v>
      </c>
      <c r="L4" s="1683" t="s">
        <v>15</v>
      </c>
      <c r="M4" s="1683" t="s">
        <v>16</v>
      </c>
      <c r="N4" s="1686" t="s">
        <v>17</v>
      </c>
      <c r="O4" s="1683" t="s">
        <v>18</v>
      </c>
      <c r="P4" s="1685" t="s">
        <v>19</v>
      </c>
      <c r="Q4" s="1677"/>
      <c r="R4" s="1675"/>
      <c r="S4" s="1675"/>
    </row>
    <row r="5" spans="1:19" ht="15">
      <c r="A5" s="1706" t="s">
        <v>20</v>
      </c>
      <c r="B5" s="1707" t="s">
        <v>328</v>
      </c>
      <c r="C5" s="1729">
        <v>65</v>
      </c>
      <c r="D5" s="1730">
        <v>35</v>
      </c>
      <c r="E5" s="1708">
        <v>0.5384615384615384</v>
      </c>
      <c r="F5" s="1729">
        <v>2</v>
      </c>
      <c r="G5" s="1730">
        <v>33</v>
      </c>
      <c r="H5" s="1711">
        <v>3</v>
      </c>
      <c r="I5" s="1712"/>
      <c r="J5" s="1712"/>
      <c r="K5" s="1713"/>
      <c r="L5" s="1712">
        <v>5</v>
      </c>
      <c r="M5" s="1712">
        <v>23</v>
      </c>
      <c r="N5" s="1712">
        <v>2</v>
      </c>
      <c r="O5" s="1712"/>
      <c r="P5" s="1714"/>
      <c r="Q5" s="1696"/>
      <c r="R5" s="1691"/>
      <c r="S5" s="1691"/>
    </row>
    <row r="6" spans="1:19" ht="15">
      <c r="A6" s="1693" t="s">
        <v>20</v>
      </c>
      <c r="B6" s="1694" t="s">
        <v>329</v>
      </c>
      <c r="C6" s="1723">
        <v>75</v>
      </c>
      <c r="D6" s="1724">
        <v>35</v>
      </c>
      <c r="E6" s="1695">
        <v>0.4666666666666667</v>
      </c>
      <c r="F6" s="1723">
        <v>2</v>
      </c>
      <c r="G6" s="1724">
        <v>33</v>
      </c>
      <c r="H6" s="1715">
        <v>9</v>
      </c>
      <c r="I6" s="1716"/>
      <c r="J6" s="1716"/>
      <c r="K6" s="1717"/>
      <c r="L6" s="1716">
        <v>3</v>
      </c>
      <c r="M6" s="1716">
        <v>20</v>
      </c>
      <c r="N6" s="1716">
        <v>1</v>
      </c>
      <c r="O6" s="1716"/>
      <c r="P6" s="1718"/>
      <c r="Q6" s="1696"/>
      <c r="R6" s="1691"/>
      <c r="S6" s="1691"/>
    </row>
    <row r="7" spans="1:19" ht="15">
      <c r="A7" s="1693" t="s">
        <v>20</v>
      </c>
      <c r="B7" s="1694" t="s">
        <v>330</v>
      </c>
      <c r="C7" s="1723">
        <v>83</v>
      </c>
      <c r="D7" s="1724">
        <v>50</v>
      </c>
      <c r="E7" s="1695">
        <v>0.6024096385542169</v>
      </c>
      <c r="F7" s="1723">
        <v>1</v>
      </c>
      <c r="G7" s="1724">
        <v>49</v>
      </c>
      <c r="H7" s="1715">
        <v>15</v>
      </c>
      <c r="I7" s="1716"/>
      <c r="J7" s="1716"/>
      <c r="K7" s="1717"/>
      <c r="L7" s="1716">
        <v>12</v>
      </c>
      <c r="M7" s="1716">
        <v>22</v>
      </c>
      <c r="N7" s="1716"/>
      <c r="O7" s="1716"/>
      <c r="P7" s="1718"/>
      <c r="Q7" s="1696"/>
      <c r="R7" s="1691"/>
      <c r="S7" s="1691"/>
    </row>
    <row r="8" spans="1:19" ht="15">
      <c r="A8" s="1693" t="s">
        <v>20</v>
      </c>
      <c r="B8" s="1694" t="s">
        <v>331</v>
      </c>
      <c r="C8" s="1723">
        <v>23</v>
      </c>
      <c r="D8" s="1724">
        <v>20</v>
      </c>
      <c r="E8" s="1695">
        <v>0.8695652173913043</v>
      </c>
      <c r="F8" s="1723">
        <v>3</v>
      </c>
      <c r="G8" s="1724">
        <v>17</v>
      </c>
      <c r="H8" s="1715">
        <v>6</v>
      </c>
      <c r="I8" s="1716"/>
      <c r="J8" s="1716"/>
      <c r="K8" s="1717"/>
      <c r="L8" s="1716"/>
      <c r="M8" s="1716">
        <v>9</v>
      </c>
      <c r="N8" s="1716">
        <v>2</v>
      </c>
      <c r="O8" s="1716"/>
      <c r="P8" s="1718"/>
      <c r="Q8" s="1696"/>
      <c r="R8" s="1691"/>
      <c r="S8" s="1691"/>
    </row>
    <row r="9" spans="1:19" ht="15">
      <c r="A9" s="1693" t="s">
        <v>23</v>
      </c>
      <c r="B9" s="1694" t="s">
        <v>332</v>
      </c>
      <c r="C9" s="1723">
        <v>309</v>
      </c>
      <c r="D9" s="1724">
        <v>220</v>
      </c>
      <c r="E9" s="1695">
        <v>0.7119741100323624</v>
      </c>
      <c r="F9" s="1723">
        <v>3</v>
      </c>
      <c r="G9" s="1724">
        <v>217</v>
      </c>
      <c r="H9" s="1715">
        <v>100</v>
      </c>
      <c r="I9" s="1716">
        <v>4</v>
      </c>
      <c r="J9" s="1716">
        <v>9.5</v>
      </c>
      <c r="K9" s="1717">
        <v>59</v>
      </c>
      <c r="L9" s="1716">
        <v>35</v>
      </c>
      <c r="M9" s="1716"/>
      <c r="N9" s="1716"/>
      <c r="O9" s="1716">
        <v>9.5</v>
      </c>
      <c r="P9" s="1718"/>
      <c r="Q9" s="1696"/>
      <c r="R9" s="1691"/>
      <c r="S9" s="1691"/>
    </row>
    <row r="10" spans="1:19" ht="25.5">
      <c r="A10" s="1693" t="s">
        <v>55</v>
      </c>
      <c r="B10" s="1694" t="s">
        <v>333</v>
      </c>
      <c r="C10" s="1723">
        <v>64</v>
      </c>
      <c r="D10" s="1724">
        <v>50</v>
      </c>
      <c r="E10" s="1695">
        <v>0.78125</v>
      </c>
      <c r="F10" s="1723">
        <v>1</v>
      </c>
      <c r="G10" s="1724">
        <v>49</v>
      </c>
      <c r="H10" s="1715">
        <v>1</v>
      </c>
      <c r="I10" s="1716"/>
      <c r="J10" s="1716"/>
      <c r="K10" s="1717">
        <v>20</v>
      </c>
      <c r="L10" s="1716">
        <v>2</v>
      </c>
      <c r="M10" s="1716">
        <v>10</v>
      </c>
      <c r="N10" s="1716"/>
      <c r="O10" s="1716"/>
      <c r="P10" s="1718">
        <v>16</v>
      </c>
      <c r="Q10" s="1696"/>
      <c r="R10" s="1691"/>
      <c r="S10" s="1691"/>
    </row>
    <row r="11" spans="1:19" ht="15">
      <c r="A11" s="1693" t="s">
        <v>55</v>
      </c>
      <c r="B11" s="1694" t="s">
        <v>334</v>
      </c>
      <c r="C11" s="1723">
        <v>74</v>
      </c>
      <c r="D11" s="1724">
        <v>64</v>
      </c>
      <c r="E11" s="1695">
        <v>0.8648648648648649</v>
      </c>
      <c r="F11" s="1723">
        <v>3</v>
      </c>
      <c r="G11" s="1724">
        <v>61</v>
      </c>
      <c r="H11" s="1715">
        <v>7</v>
      </c>
      <c r="I11" s="1716"/>
      <c r="J11" s="1716"/>
      <c r="K11" s="1717">
        <v>11</v>
      </c>
      <c r="L11" s="1716">
        <v>7</v>
      </c>
      <c r="M11" s="1716"/>
      <c r="N11" s="1716">
        <v>36</v>
      </c>
      <c r="O11" s="1716"/>
      <c r="P11" s="1718"/>
      <c r="Q11" s="1696"/>
      <c r="R11" s="1691"/>
      <c r="S11" s="1691"/>
    </row>
    <row r="12" spans="1:19" ht="15">
      <c r="A12" s="1693" t="s">
        <v>26</v>
      </c>
      <c r="B12" s="1694" t="s">
        <v>27</v>
      </c>
      <c r="C12" s="1723">
        <v>988</v>
      </c>
      <c r="D12" s="1724">
        <v>836</v>
      </c>
      <c r="E12" s="1695">
        <v>0.8461538461538461</v>
      </c>
      <c r="F12" s="1723">
        <v>0</v>
      </c>
      <c r="G12" s="1724">
        <v>836</v>
      </c>
      <c r="H12" s="1715">
        <v>93</v>
      </c>
      <c r="I12" s="1716"/>
      <c r="J12" s="1716"/>
      <c r="K12" s="1717">
        <v>261</v>
      </c>
      <c r="L12" s="1716">
        <v>144</v>
      </c>
      <c r="M12" s="1716"/>
      <c r="N12" s="1716">
        <v>338</v>
      </c>
      <c r="O12" s="1716"/>
      <c r="P12" s="1718"/>
      <c r="Q12" s="1696"/>
      <c r="R12" s="1691"/>
      <c r="S12" s="1691"/>
    </row>
    <row r="13" spans="1:19" ht="15">
      <c r="A13" s="1693" t="s">
        <v>28</v>
      </c>
      <c r="B13" s="1694" t="s">
        <v>29</v>
      </c>
      <c r="C13" s="1723">
        <v>6808</v>
      </c>
      <c r="D13" s="1724">
        <v>3066</v>
      </c>
      <c r="E13" s="1695">
        <v>0.450352526439483</v>
      </c>
      <c r="F13" s="1723">
        <v>80</v>
      </c>
      <c r="G13" s="1724">
        <v>2986</v>
      </c>
      <c r="H13" s="1715">
        <v>343</v>
      </c>
      <c r="I13" s="1716"/>
      <c r="J13" s="1716"/>
      <c r="K13" s="1717">
        <v>255</v>
      </c>
      <c r="L13" s="1716">
        <v>519</v>
      </c>
      <c r="M13" s="1716">
        <v>1170</v>
      </c>
      <c r="N13" s="1716">
        <v>208</v>
      </c>
      <c r="O13" s="1716">
        <v>420</v>
      </c>
      <c r="P13" s="1718">
        <v>71</v>
      </c>
      <c r="Q13" s="1696"/>
      <c r="R13" s="1691"/>
      <c r="S13" s="1691"/>
    </row>
    <row r="14" spans="1:19" ht="15">
      <c r="A14" s="1693" t="s">
        <v>28</v>
      </c>
      <c r="B14" s="1694" t="s">
        <v>30</v>
      </c>
      <c r="C14" s="1723"/>
      <c r="D14" s="1724"/>
      <c r="E14" s="1695"/>
      <c r="F14" s="1723"/>
      <c r="G14" s="1724"/>
      <c r="H14" s="1715"/>
      <c r="I14" s="1716"/>
      <c r="J14" s="1716"/>
      <c r="K14" s="1717"/>
      <c r="L14" s="1716"/>
      <c r="M14" s="1716"/>
      <c r="N14" s="1716"/>
      <c r="O14" s="1716"/>
      <c r="P14" s="1718"/>
      <c r="Q14" s="1696"/>
      <c r="R14" s="1691"/>
      <c r="S14" s="1691"/>
    </row>
    <row r="15" spans="1:19" ht="15">
      <c r="A15" s="1693" t="s">
        <v>31</v>
      </c>
      <c r="B15" s="1705" t="s">
        <v>203</v>
      </c>
      <c r="C15" s="1737"/>
      <c r="D15" s="1737"/>
      <c r="E15" s="1688"/>
      <c r="F15" s="1737"/>
      <c r="G15" s="1738">
        <v>312</v>
      </c>
      <c r="H15" s="1739"/>
      <c r="I15" s="1733">
        <v>2</v>
      </c>
      <c r="J15" s="1733">
        <v>95</v>
      </c>
      <c r="K15" s="1734">
        <v>2</v>
      </c>
      <c r="L15" s="1733">
        <v>174</v>
      </c>
      <c r="M15" s="1733"/>
      <c r="N15" s="1733"/>
      <c r="O15" s="1733">
        <v>37</v>
      </c>
      <c r="P15" s="1740">
        <v>2</v>
      </c>
      <c r="Q15" s="1687"/>
      <c r="R15" s="1687"/>
      <c r="S15" s="1687"/>
    </row>
    <row r="16" spans="1:19" ht="15">
      <c r="A16" s="1693" t="s">
        <v>31</v>
      </c>
      <c r="B16" s="1705" t="s">
        <v>33</v>
      </c>
      <c r="C16" s="1737"/>
      <c r="D16" s="1737"/>
      <c r="E16" s="1688"/>
      <c r="F16" s="1737"/>
      <c r="G16" s="1738">
        <v>180</v>
      </c>
      <c r="H16" s="1739">
        <v>93</v>
      </c>
      <c r="I16" s="1733">
        <v>6</v>
      </c>
      <c r="J16" s="1733"/>
      <c r="K16" s="1734">
        <v>10</v>
      </c>
      <c r="L16" s="1733">
        <v>57</v>
      </c>
      <c r="M16" s="1733"/>
      <c r="N16" s="1733"/>
      <c r="O16" s="1733">
        <v>14</v>
      </c>
      <c r="P16" s="1740">
        <v>0</v>
      </c>
      <c r="Q16" s="1687"/>
      <c r="R16" s="1687"/>
      <c r="S16" s="1687"/>
    </row>
    <row r="17" spans="1:19" ht="15">
      <c r="A17" s="1693" t="s">
        <v>34</v>
      </c>
      <c r="B17" s="1694" t="s">
        <v>335</v>
      </c>
      <c r="C17" s="1723">
        <v>52</v>
      </c>
      <c r="D17" s="1724">
        <v>39</v>
      </c>
      <c r="E17" s="1695">
        <v>0.75</v>
      </c>
      <c r="F17" s="1723">
        <v>0</v>
      </c>
      <c r="G17" s="1724">
        <v>39</v>
      </c>
      <c r="H17" s="1715">
        <v>1</v>
      </c>
      <c r="I17" s="1716"/>
      <c r="J17" s="1716">
        <v>2</v>
      </c>
      <c r="K17" s="1717">
        <v>13</v>
      </c>
      <c r="L17" s="1716">
        <v>10</v>
      </c>
      <c r="M17" s="1716"/>
      <c r="N17" s="1716"/>
      <c r="O17" s="1716">
        <v>13</v>
      </c>
      <c r="P17" s="1718"/>
      <c r="Q17" s="1696"/>
      <c r="R17" s="1691"/>
      <c r="S17" s="1691"/>
    </row>
    <row r="18" spans="1:19" ht="15">
      <c r="A18" s="1693" t="s">
        <v>34</v>
      </c>
      <c r="B18" s="1694" t="s">
        <v>336</v>
      </c>
      <c r="C18" s="1723">
        <v>22</v>
      </c>
      <c r="D18" s="1724">
        <v>19</v>
      </c>
      <c r="E18" s="1695">
        <v>0.8636363636363636</v>
      </c>
      <c r="F18" s="1723">
        <v>2</v>
      </c>
      <c r="G18" s="1724">
        <v>17</v>
      </c>
      <c r="H18" s="1715"/>
      <c r="I18" s="1716"/>
      <c r="J18" s="1716">
        <v>1</v>
      </c>
      <c r="K18" s="1717">
        <v>5</v>
      </c>
      <c r="L18" s="1716">
        <v>2</v>
      </c>
      <c r="M18" s="1716">
        <v>7</v>
      </c>
      <c r="N18" s="1716"/>
      <c r="O18" s="1716">
        <v>2</v>
      </c>
      <c r="P18" s="1718"/>
      <c r="Q18" s="1696"/>
      <c r="R18" s="1691"/>
      <c r="S18" s="1691"/>
    </row>
    <row r="19" spans="1:19" ht="15">
      <c r="A19" s="1692" t="s">
        <v>37</v>
      </c>
      <c r="B19" s="1694" t="s">
        <v>95</v>
      </c>
      <c r="C19" s="1723">
        <v>502</v>
      </c>
      <c r="D19" s="1724">
        <v>368</v>
      </c>
      <c r="E19" s="1695">
        <v>0.7330677290836654</v>
      </c>
      <c r="F19" s="1723">
        <v>15</v>
      </c>
      <c r="G19" s="1724">
        <v>353</v>
      </c>
      <c r="H19" s="1715">
        <v>42</v>
      </c>
      <c r="I19" s="1716">
        <v>2</v>
      </c>
      <c r="J19" s="1716"/>
      <c r="K19" s="1717">
        <v>142</v>
      </c>
      <c r="L19" s="1716">
        <v>100</v>
      </c>
      <c r="M19" s="1716">
        <v>20</v>
      </c>
      <c r="N19" s="1716">
        <v>8</v>
      </c>
      <c r="O19" s="1716">
        <v>39</v>
      </c>
      <c r="P19" s="1718"/>
      <c r="Q19" s="1696"/>
      <c r="R19" s="1691"/>
      <c r="S19" s="1691"/>
    </row>
    <row r="20" spans="1:19" ht="15">
      <c r="A20" s="1692" t="s">
        <v>37</v>
      </c>
      <c r="B20" s="1694" t="s">
        <v>39</v>
      </c>
      <c r="C20" s="1723">
        <v>228</v>
      </c>
      <c r="D20" s="1724">
        <v>178</v>
      </c>
      <c r="E20" s="1695">
        <v>0.7807017543859649</v>
      </c>
      <c r="F20" s="1723">
        <v>8</v>
      </c>
      <c r="G20" s="1724">
        <v>170</v>
      </c>
      <c r="H20" s="1715">
        <v>34</v>
      </c>
      <c r="I20" s="1716">
        <v>3</v>
      </c>
      <c r="J20" s="1716">
        <v>3</v>
      </c>
      <c r="K20" s="1717">
        <v>26</v>
      </c>
      <c r="L20" s="1716">
        <v>45</v>
      </c>
      <c r="M20" s="1716">
        <v>29</v>
      </c>
      <c r="N20" s="1716">
        <v>6</v>
      </c>
      <c r="O20" s="1716">
        <v>8</v>
      </c>
      <c r="P20" s="1718">
        <v>16</v>
      </c>
      <c r="Q20" s="1696"/>
      <c r="R20" s="1691"/>
      <c r="S20" s="1691"/>
    </row>
    <row r="21" spans="1:19" ht="15.75" thickBot="1">
      <c r="A21" s="1697" t="s">
        <v>37</v>
      </c>
      <c r="B21" s="1709" t="s">
        <v>40</v>
      </c>
      <c r="C21" s="1731">
        <v>44</v>
      </c>
      <c r="D21" s="1732">
        <v>40</v>
      </c>
      <c r="E21" s="1710">
        <v>0.9090909090909091</v>
      </c>
      <c r="F21" s="1731">
        <v>1</v>
      </c>
      <c r="G21" s="1732">
        <v>39</v>
      </c>
      <c r="H21" s="1719">
        <v>7</v>
      </c>
      <c r="I21" s="1720"/>
      <c r="J21" s="1720"/>
      <c r="K21" s="1721">
        <v>10</v>
      </c>
      <c r="L21" s="1720">
        <v>6</v>
      </c>
      <c r="M21" s="1720">
        <v>5</v>
      </c>
      <c r="N21" s="1720">
        <v>1</v>
      </c>
      <c r="O21" s="1720">
        <v>10</v>
      </c>
      <c r="P21" s="1722"/>
      <c r="Q21" s="1696"/>
      <c r="R21" s="1691"/>
      <c r="S21" s="1691"/>
    </row>
    <row r="22" spans="1:19" ht="15">
      <c r="A22" s="1698"/>
      <c r="B22" s="1699"/>
      <c r="C22" s="1725"/>
      <c r="D22" s="1725"/>
      <c r="E22" s="1700"/>
      <c r="F22" s="1725"/>
      <c r="G22" s="1725"/>
      <c r="H22" s="1727"/>
      <c r="I22" s="1727"/>
      <c r="J22" s="1727"/>
      <c r="K22" s="1728"/>
      <c r="L22" s="1727"/>
      <c r="M22" s="1727"/>
      <c r="N22" s="1727"/>
      <c r="O22" s="1727"/>
      <c r="P22" s="1727"/>
      <c r="Q22" s="1702"/>
      <c r="R22" s="1691"/>
      <c r="S22" s="1691"/>
    </row>
    <row r="23" spans="1:19" ht="15.75" thickBot="1">
      <c r="A23" s="1698"/>
      <c r="B23" s="1699"/>
      <c r="C23" s="1725"/>
      <c r="D23" s="1725"/>
      <c r="E23" s="1700"/>
      <c r="F23" s="1726"/>
      <c r="G23" s="1726"/>
      <c r="H23" s="1727"/>
      <c r="I23" s="1727"/>
      <c r="J23" s="1727"/>
      <c r="K23" s="1728"/>
      <c r="L23" s="1727"/>
      <c r="M23" s="1727"/>
      <c r="N23" s="1727"/>
      <c r="O23" s="1727"/>
      <c r="P23" s="1727"/>
      <c r="Q23" s="1702"/>
      <c r="R23" s="1690"/>
      <c r="S23" s="1690"/>
    </row>
    <row r="24" spans="1:19" ht="15.75" thickBot="1">
      <c r="A24" s="1698" t="s">
        <v>41</v>
      </c>
      <c r="B24" s="1704"/>
      <c r="C24" s="1726"/>
      <c r="D24" s="1726"/>
      <c r="E24" s="1703"/>
      <c r="F24" s="1726"/>
      <c r="G24" s="1743" t="s">
        <v>42</v>
      </c>
      <c r="H24" s="1748" t="s">
        <v>11</v>
      </c>
      <c r="I24" s="1749" t="s">
        <v>12</v>
      </c>
      <c r="J24" s="1749" t="s">
        <v>13</v>
      </c>
      <c r="K24" s="1750" t="s">
        <v>14</v>
      </c>
      <c r="L24" s="1749" t="s">
        <v>15</v>
      </c>
      <c r="M24" s="1749" t="s">
        <v>16</v>
      </c>
      <c r="N24" s="1751" t="s">
        <v>17</v>
      </c>
      <c r="O24" s="1749" t="s">
        <v>18</v>
      </c>
      <c r="P24" s="1752" t="s">
        <v>19</v>
      </c>
      <c r="Q24" s="1701"/>
      <c r="R24" s="1690"/>
      <c r="S24" s="1690"/>
    </row>
    <row r="25" spans="1:19" ht="15.75" thickBot="1">
      <c r="A25" s="1698"/>
      <c r="B25" s="1699"/>
      <c r="C25" s="1726"/>
      <c r="D25" s="1726"/>
      <c r="E25" s="1703"/>
      <c r="F25" s="1726"/>
      <c r="G25" s="1735">
        <v>5391</v>
      </c>
      <c r="H25" s="1736">
        <v>754</v>
      </c>
      <c r="I25" s="1741">
        <v>17</v>
      </c>
      <c r="J25" s="1741">
        <v>110.5</v>
      </c>
      <c r="K25" s="1753">
        <v>814</v>
      </c>
      <c r="L25" s="1741">
        <v>1121</v>
      </c>
      <c r="M25" s="1741">
        <v>1315</v>
      </c>
      <c r="N25" s="1741">
        <v>602</v>
      </c>
      <c r="O25" s="1741">
        <v>552.5</v>
      </c>
      <c r="P25" s="1742">
        <v>105</v>
      </c>
      <c r="Q25" s="1702"/>
      <c r="R25" s="1690"/>
      <c r="S25" s="1690"/>
    </row>
    <row r="26" spans="1:19" ht="15.75" thickBot="1">
      <c r="A26" s="1698"/>
      <c r="B26" s="1699"/>
      <c r="C26" s="1726"/>
      <c r="D26" s="1726"/>
      <c r="E26" s="1703"/>
      <c r="F26" s="1726"/>
      <c r="G26" s="1726"/>
      <c r="H26" s="1745">
        <v>0.1398627341866073</v>
      </c>
      <c r="I26" s="1746">
        <v>0.003153403821183454</v>
      </c>
      <c r="J26" s="1746">
        <v>0.020497124837692452</v>
      </c>
      <c r="K26" s="1754">
        <v>0.1509923947319607</v>
      </c>
      <c r="L26" s="1746">
        <v>0.2079391578556854</v>
      </c>
      <c r="M26" s="1746">
        <v>0.2439250602856613</v>
      </c>
      <c r="N26" s="1746">
        <v>0.11166759413837878</v>
      </c>
      <c r="O26" s="1746">
        <v>0.10248562418846226</v>
      </c>
      <c r="P26" s="1747">
        <v>0.019476905954368393</v>
      </c>
      <c r="Q26" s="1702"/>
      <c r="R26" s="1744"/>
      <c r="S26" s="1690"/>
    </row>
  </sheetData>
  <mergeCells count="9">
    <mergeCell ref="F3:F4"/>
    <mergeCell ref="G3:G4"/>
    <mergeCell ref="H3:P3"/>
    <mergeCell ref="A1:P1"/>
    <mergeCell ref="A3:A4"/>
    <mergeCell ref="B3:B4"/>
    <mergeCell ref="C3:C4"/>
    <mergeCell ref="D3:D4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337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756"/>
      <c r="R1" s="1756"/>
      <c r="S1" s="1756"/>
    </row>
    <row r="2" spans="1:19" ht="27" thickBot="1">
      <c r="A2" s="1758"/>
      <c r="B2" s="1766"/>
      <c r="C2" s="1757"/>
      <c r="D2" s="1757"/>
      <c r="E2" s="1757"/>
      <c r="F2" s="1757"/>
      <c r="G2" s="1757"/>
      <c r="H2" s="1759"/>
      <c r="I2" s="1759"/>
      <c r="J2" s="1759"/>
      <c r="K2" s="1760"/>
      <c r="L2" s="1759"/>
      <c r="M2" s="1759"/>
      <c r="N2" s="1759"/>
      <c r="O2" s="1759"/>
      <c r="P2" s="1759"/>
      <c r="Q2" s="1757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757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1761" t="s">
        <v>11</v>
      </c>
      <c r="I4" s="1762" t="s">
        <v>12</v>
      </c>
      <c r="J4" s="1762" t="s">
        <v>13</v>
      </c>
      <c r="K4" s="1763" t="s">
        <v>14</v>
      </c>
      <c r="L4" s="1762" t="s">
        <v>15</v>
      </c>
      <c r="M4" s="1762" t="s">
        <v>16</v>
      </c>
      <c r="N4" s="1765" t="s">
        <v>17</v>
      </c>
      <c r="O4" s="1762" t="s">
        <v>18</v>
      </c>
      <c r="P4" s="1764" t="s">
        <v>19</v>
      </c>
      <c r="Q4" s="1757"/>
      <c r="R4" s="1755"/>
      <c r="S4" s="1755"/>
    </row>
    <row r="5" spans="1:19" ht="15">
      <c r="A5" s="1781" t="s">
        <v>20</v>
      </c>
      <c r="B5" s="1782" t="s">
        <v>338</v>
      </c>
      <c r="C5" s="1803">
        <v>139</v>
      </c>
      <c r="D5" s="1804">
        <v>43</v>
      </c>
      <c r="E5" s="1783">
        <v>0.30935251798561153</v>
      </c>
      <c r="F5" s="1803">
        <v>2</v>
      </c>
      <c r="G5" s="1804">
        <v>41</v>
      </c>
      <c r="H5" s="1786"/>
      <c r="I5" s="1787"/>
      <c r="J5" s="1787"/>
      <c r="K5" s="1788"/>
      <c r="L5" s="1787">
        <v>5</v>
      </c>
      <c r="M5" s="1787">
        <v>36</v>
      </c>
      <c r="N5" s="1787"/>
      <c r="O5" s="1787"/>
      <c r="P5" s="1789"/>
      <c r="Q5" s="1773"/>
      <c r="R5" s="1768"/>
      <c r="S5" s="1768"/>
    </row>
    <row r="6" spans="1:19" ht="25.5">
      <c r="A6" s="1770" t="s">
        <v>23</v>
      </c>
      <c r="B6" s="1771" t="s">
        <v>339</v>
      </c>
      <c r="C6" s="1798">
        <v>103</v>
      </c>
      <c r="D6" s="1799">
        <v>74</v>
      </c>
      <c r="E6" s="1772">
        <v>0.7184466019417476</v>
      </c>
      <c r="F6" s="1798">
        <v>2</v>
      </c>
      <c r="G6" s="1799">
        <v>72</v>
      </c>
      <c r="H6" s="1790">
        <v>7</v>
      </c>
      <c r="I6" s="1791">
        <v>3</v>
      </c>
      <c r="J6" s="1791">
        <v>6.5</v>
      </c>
      <c r="K6" s="1792">
        <v>25</v>
      </c>
      <c r="L6" s="1791">
        <v>24</v>
      </c>
      <c r="M6" s="1791"/>
      <c r="N6" s="1791"/>
      <c r="O6" s="1791">
        <v>6.5</v>
      </c>
      <c r="P6" s="1793"/>
      <c r="Q6" s="1773"/>
      <c r="R6" s="1768"/>
      <c r="S6" s="1768"/>
    </row>
    <row r="7" spans="1:19" ht="15">
      <c r="A7" s="1770" t="s">
        <v>23</v>
      </c>
      <c r="B7" s="1771" t="s">
        <v>340</v>
      </c>
      <c r="C7" s="1798">
        <v>83</v>
      </c>
      <c r="D7" s="1799">
        <v>80</v>
      </c>
      <c r="E7" s="1772">
        <v>0.963855421686747</v>
      </c>
      <c r="F7" s="1798">
        <v>7</v>
      </c>
      <c r="G7" s="1799">
        <v>73</v>
      </c>
      <c r="H7" s="1790">
        <v>4</v>
      </c>
      <c r="I7" s="1791">
        <v>19</v>
      </c>
      <c r="J7" s="1791">
        <v>7.5</v>
      </c>
      <c r="K7" s="1792">
        <v>30</v>
      </c>
      <c r="L7" s="1791">
        <v>5</v>
      </c>
      <c r="M7" s="1791"/>
      <c r="N7" s="1791"/>
      <c r="O7" s="1791">
        <v>7.5</v>
      </c>
      <c r="P7" s="1793"/>
      <c r="Q7" s="1773"/>
      <c r="R7" s="1768"/>
      <c r="S7" s="1768"/>
    </row>
    <row r="8" spans="1:19" ht="15">
      <c r="A8" s="1770" t="s">
        <v>26</v>
      </c>
      <c r="B8" s="1771" t="s">
        <v>27</v>
      </c>
      <c r="C8" s="1798">
        <v>305</v>
      </c>
      <c r="D8" s="1799">
        <v>260</v>
      </c>
      <c r="E8" s="1772">
        <v>0.8524590163934426</v>
      </c>
      <c r="F8" s="1798">
        <v>0</v>
      </c>
      <c r="G8" s="1799">
        <v>260</v>
      </c>
      <c r="H8" s="1790"/>
      <c r="I8" s="1791"/>
      <c r="J8" s="1791"/>
      <c r="K8" s="1792">
        <v>126</v>
      </c>
      <c r="L8" s="1791">
        <v>62</v>
      </c>
      <c r="M8" s="1791"/>
      <c r="N8" s="1791">
        <v>72</v>
      </c>
      <c r="O8" s="1791"/>
      <c r="P8" s="1793"/>
      <c r="Q8" s="1773"/>
      <c r="R8" s="1768"/>
      <c r="S8" s="1768"/>
    </row>
    <row r="9" spans="1:19" ht="15">
      <c r="A9" s="1770" t="s">
        <v>28</v>
      </c>
      <c r="B9" s="1771" t="s">
        <v>29</v>
      </c>
      <c r="C9" s="1798">
        <v>1994</v>
      </c>
      <c r="D9" s="1799">
        <v>979</v>
      </c>
      <c r="E9" s="1772">
        <v>0.4909729187562688</v>
      </c>
      <c r="F9" s="1798">
        <v>48</v>
      </c>
      <c r="G9" s="1799">
        <v>931</v>
      </c>
      <c r="H9" s="1790">
        <v>38</v>
      </c>
      <c r="I9" s="1791"/>
      <c r="J9" s="1791"/>
      <c r="K9" s="1792">
        <v>48</v>
      </c>
      <c r="L9" s="1791">
        <v>32</v>
      </c>
      <c r="M9" s="1791">
        <v>586</v>
      </c>
      <c r="N9" s="1791">
        <v>26</v>
      </c>
      <c r="O9" s="1791">
        <v>169</v>
      </c>
      <c r="P9" s="1793">
        <v>32</v>
      </c>
      <c r="Q9" s="1773"/>
      <c r="R9" s="1768"/>
      <c r="S9" s="1768"/>
    </row>
    <row r="10" spans="1:19" ht="15">
      <c r="A10" s="1770" t="s">
        <v>28</v>
      </c>
      <c r="B10" s="1771" t="s">
        <v>30</v>
      </c>
      <c r="C10" s="1798"/>
      <c r="D10" s="1799"/>
      <c r="E10" s="1772"/>
      <c r="F10" s="1798"/>
      <c r="G10" s="1799"/>
      <c r="H10" s="1790"/>
      <c r="I10" s="1791"/>
      <c r="J10" s="1791"/>
      <c r="K10" s="1792"/>
      <c r="L10" s="1791"/>
      <c r="M10" s="1791"/>
      <c r="N10" s="1791"/>
      <c r="O10" s="1791"/>
      <c r="P10" s="1793"/>
      <c r="Q10" s="1773"/>
      <c r="R10" s="1768"/>
      <c r="S10" s="1768"/>
    </row>
    <row r="11" spans="1:19" ht="15">
      <c r="A11" s="1770" t="s">
        <v>31</v>
      </c>
      <c r="B11" s="1771" t="s">
        <v>32</v>
      </c>
      <c r="C11" s="1798"/>
      <c r="D11" s="1799"/>
      <c r="E11" s="1772"/>
      <c r="F11" s="1798"/>
      <c r="G11" s="1799">
        <v>57</v>
      </c>
      <c r="H11" s="1790"/>
      <c r="I11" s="1791"/>
      <c r="J11" s="1791">
        <v>36</v>
      </c>
      <c r="K11" s="1792">
        <v>2</v>
      </c>
      <c r="L11" s="1791">
        <v>13</v>
      </c>
      <c r="M11" s="1791"/>
      <c r="N11" s="1791"/>
      <c r="O11" s="1791">
        <v>4</v>
      </c>
      <c r="P11" s="1793">
        <v>2</v>
      </c>
      <c r="Q11" s="1773"/>
      <c r="R11" s="1768"/>
      <c r="S11" s="1768"/>
    </row>
    <row r="12" spans="1:19" ht="15">
      <c r="A12" s="1770" t="s">
        <v>31</v>
      </c>
      <c r="B12" s="1771" t="s">
        <v>33</v>
      </c>
      <c r="C12" s="1798"/>
      <c r="D12" s="1799"/>
      <c r="E12" s="1772"/>
      <c r="F12" s="1798"/>
      <c r="G12" s="1799">
        <v>93</v>
      </c>
      <c r="H12" s="1790">
        <v>23</v>
      </c>
      <c r="I12" s="1791">
        <v>1</v>
      </c>
      <c r="J12" s="1791"/>
      <c r="K12" s="1792">
        <v>20</v>
      </c>
      <c r="L12" s="1791">
        <v>39</v>
      </c>
      <c r="M12" s="1791"/>
      <c r="N12" s="1791"/>
      <c r="O12" s="1791">
        <v>10</v>
      </c>
      <c r="P12" s="1793">
        <v>0</v>
      </c>
      <c r="Q12" s="1773"/>
      <c r="R12" s="1768"/>
      <c r="S12" s="1768"/>
    </row>
    <row r="13" spans="1:19" ht="15">
      <c r="A13" s="1770" t="s">
        <v>34</v>
      </c>
      <c r="B13" s="1771" t="s">
        <v>341</v>
      </c>
      <c r="C13" s="1798">
        <v>33</v>
      </c>
      <c r="D13" s="1799">
        <v>28</v>
      </c>
      <c r="E13" s="1772">
        <v>0.8484848484848485</v>
      </c>
      <c r="F13" s="1798">
        <v>0</v>
      </c>
      <c r="G13" s="1799">
        <v>28</v>
      </c>
      <c r="H13" s="1790"/>
      <c r="I13" s="1791"/>
      <c r="J13" s="1791"/>
      <c r="K13" s="1792">
        <v>9</v>
      </c>
      <c r="L13" s="1791">
        <v>11</v>
      </c>
      <c r="M13" s="1791"/>
      <c r="N13" s="1791"/>
      <c r="O13" s="1791">
        <v>7</v>
      </c>
      <c r="P13" s="1793">
        <v>1</v>
      </c>
      <c r="Q13" s="1773"/>
      <c r="R13" s="1768"/>
      <c r="S13" s="1768"/>
    </row>
    <row r="14" spans="1:19" ht="25.5">
      <c r="A14" s="1770" t="s">
        <v>34</v>
      </c>
      <c r="B14" s="1771" t="s">
        <v>342</v>
      </c>
      <c r="C14" s="1798">
        <v>26</v>
      </c>
      <c r="D14" s="1799">
        <v>11</v>
      </c>
      <c r="E14" s="1772">
        <v>0.4230769230769231</v>
      </c>
      <c r="F14" s="1798">
        <v>0</v>
      </c>
      <c r="G14" s="1799">
        <v>11</v>
      </c>
      <c r="H14" s="1790">
        <v>2</v>
      </c>
      <c r="I14" s="1791"/>
      <c r="J14" s="1791"/>
      <c r="K14" s="1792">
        <v>3</v>
      </c>
      <c r="L14" s="1791"/>
      <c r="M14" s="1791">
        <v>6</v>
      </c>
      <c r="N14" s="1791"/>
      <c r="O14" s="1791"/>
      <c r="P14" s="1793"/>
      <c r="Q14" s="1773"/>
      <c r="R14" s="1768"/>
      <c r="S14" s="1768"/>
    </row>
    <row r="15" spans="1:19" ht="15">
      <c r="A15" s="1769" t="s">
        <v>37</v>
      </c>
      <c r="B15" s="1771" t="s">
        <v>324</v>
      </c>
      <c r="C15" s="1798">
        <v>198</v>
      </c>
      <c r="D15" s="1799">
        <v>118</v>
      </c>
      <c r="E15" s="1772">
        <v>0.5959595959595959</v>
      </c>
      <c r="F15" s="1798">
        <v>6</v>
      </c>
      <c r="G15" s="1799">
        <v>112</v>
      </c>
      <c r="H15" s="1790">
        <v>7</v>
      </c>
      <c r="I15" s="1791">
        <v>2</v>
      </c>
      <c r="J15" s="1791"/>
      <c r="K15" s="1792">
        <v>18</v>
      </c>
      <c r="L15" s="1791">
        <v>51</v>
      </c>
      <c r="M15" s="1791">
        <v>2</v>
      </c>
      <c r="N15" s="1791">
        <v>5</v>
      </c>
      <c r="O15" s="1791">
        <v>27</v>
      </c>
      <c r="P15" s="1793"/>
      <c r="Q15" s="1773"/>
      <c r="R15" s="1768"/>
      <c r="S15" s="1768"/>
    </row>
    <row r="16" spans="1:19" ht="26.25" thickBot="1">
      <c r="A16" s="1774" t="s">
        <v>37</v>
      </c>
      <c r="B16" s="1784" t="s">
        <v>62</v>
      </c>
      <c r="C16" s="1805">
        <v>59</v>
      </c>
      <c r="D16" s="1806">
        <v>52</v>
      </c>
      <c r="E16" s="1785">
        <v>0.8813559322033898</v>
      </c>
      <c r="F16" s="1805">
        <v>7</v>
      </c>
      <c r="G16" s="1806">
        <v>45</v>
      </c>
      <c r="H16" s="1794">
        <v>6</v>
      </c>
      <c r="I16" s="1795">
        <v>1</v>
      </c>
      <c r="J16" s="1795">
        <v>1</v>
      </c>
      <c r="K16" s="1796">
        <v>4</v>
      </c>
      <c r="L16" s="1795">
        <v>12</v>
      </c>
      <c r="M16" s="1795">
        <v>11</v>
      </c>
      <c r="N16" s="1795">
        <v>5</v>
      </c>
      <c r="O16" s="1795">
        <v>4</v>
      </c>
      <c r="P16" s="1797">
        <v>1</v>
      </c>
      <c r="Q16" s="1773"/>
      <c r="R16" s="1768"/>
      <c r="S16" s="1768"/>
    </row>
    <row r="17" spans="1:19" ht="15">
      <c r="A17" s="1775"/>
      <c r="B17" s="1776"/>
      <c r="C17" s="1800"/>
      <c r="D17" s="1800"/>
      <c r="E17" s="1779"/>
      <c r="F17" s="1800"/>
      <c r="G17" s="1800"/>
      <c r="H17" s="1801"/>
      <c r="I17" s="1801"/>
      <c r="J17" s="1801"/>
      <c r="K17" s="1802"/>
      <c r="L17" s="1801"/>
      <c r="M17" s="1801"/>
      <c r="N17" s="1801"/>
      <c r="O17" s="1801"/>
      <c r="P17" s="1801"/>
      <c r="Q17" s="1778"/>
      <c r="R17" s="1768"/>
      <c r="S17" s="1768"/>
    </row>
    <row r="18" spans="1:19" ht="15">
      <c r="A18" s="1775"/>
      <c r="B18" s="1776"/>
      <c r="C18" s="1800"/>
      <c r="D18" s="1800"/>
      <c r="E18" s="1779"/>
      <c r="F18" s="1800"/>
      <c r="G18" s="1800"/>
      <c r="H18" s="1801"/>
      <c r="I18" s="1801"/>
      <c r="J18" s="1801"/>
      <c r="K18" s="1802"/>
      <c r="L18" s="1801"/>
      <c r="M18" s="1801"/>
      <c r="N18" s="1801"/>
      <c r="O18" s="1801"/>
      <c r="P18" s="1801"/>
      <c r="Q18" s="1777"/>
      <c r="R18" s="1768"/>
      <c r="S18" s="1768"/>
    </row>
    <row r="19" spans="1:19" ht="15.75" thickBot="1">
      <c r="A19" s="1775"/>
      <c r="B19" s="1776"/>
      <c r="C19" s="1800"/>
      <c r="D19" s="1800"/>
      <c r="E19" s="1779"/>
      <c r="F19" s="1800"/>
      <c r="G19" s="1800"/>
      <c r="H19" s="1801"/>
      <c r="I19" s="1801"/>
      <c r="J19" s="1801"/>
      <c r="K19" s="1802"/>
      <c r="L19" s="1801"/>
      <c r="M19" s="1801"/>
      <c r="N19" s="1801"/>
      <c r="O19" s="1801"/>
      <c r="P19" s="1801"/>
      <c r="Q19" s="1778"/>
      <c r="R19" s="1767"/>
      <c r="S19" s="1767"/>
    </row>
    <row r="20" spans="1:19" ht="15.75" thickBot="1">
      <c r="A20" s="1775" t="s">
        <v>41</v>
      </c>
      <c r="B20" s="1780"/>
      <c r="C20" s="1800"/>
      <c r="D20" s="1800"/>
      <c r="E20" s="1779"/>
      <c r="F20" s="1800"/>
      <c r="G20" s="1811" t="s">
        <v>42</v>
      </c>
      <c r="H20" s="1816" t="s">
        <v>11</v>
      </c>
      <c r="I20" s="1817" t="s">
        <v>12</v>
      </c>
      <c r="J20" s="1817" t="s">
        <v>13</v>
      </c>
      <c r="K20" s="1818" t="s">
        <v>14</v>
      </c>
      <c r="L20" s="1817" t="s">
        <v>15</v>
      </c>
      <c r="M20" s="1817" t="s">
        <v>16</v>
      </c>
      <c r="N20" s="1819" t="s">
        <v>17</v>
      </c>
      <c r="O20" s="1817" t="s">
        <v>18</v>
      </c>
      <c r="P20" s="1820" t="s">
        <v>19</v>
      </c>
      <c r="Q20" s="1777"/>
      <c r="R20" s="1767"/>
      <c r="S20" s="1767"/>
    </row>
    <row r="21" spans="1:19" ht="15.75" thickBot="1">
      <c r="A21" s="1775"/>
      <c r="B21" s="1776"/>
      <c r="C21" s="1800"/>
      <c r="D21" s="1800"/>
      <c r="E21" s="1779"/>
      <c r="F21" s="1800"/>
      <c r="G21" s="1807">
        <v>1723</v>
      </c>
      <c r="H21" s="1808">
        <v>87</v>
      </c>
      <c r="I21" s="1809">
        <v>26</v>
      </c>
      <c r="J21" s="1809">
        <v>51</v>
      </c>
      <c r="K21" s="1821">
        <v>285</v>
      </c>
      <c r="L21" s="1809">
        <v>254</v>
      </c>
      <c r="M21" s="1809">
        <v>641</v>
      </c>
      <c r="N21" s="1809">
        <v>108</v>
      </c>
      <c r="O21" s="1809">
        <v>235</v>
      </c>
      <c r="P21" s="1810">
        <v>36</v>
      </c>
      <c r="Q21" s="1778"/>
      <c r="R21" s="1767"/>
      <c r="S21" s="1767"/>
    </row>
    <row r="22" spans="1:19" ht="15.75" thickBot="1">
      <c r="A22" s="1775"/>
      <c r="B22" s="1776"/>
      <c r="C22" s="1800"/>
      <c r="D22" s="1800"/>
      <c r="E22" s="1779"/>
      <c r="F22" s="1800"/>
      <c r="G22" s="1800"/>
      <c r="H22" s="1813">
        <v>0.05049332559489263</v>
      </c>
      <c r="I22" s="1814">
        <v>0.015089959373186303</v>
      </c>
      <c r="J22" s="1814">
        <v>0.02959953569355775</v>
      </c>
      <c r="K22" s="1822">
        <v>0.16540917005223446</v>
      </c>
      <c r="L22" s="1814">
        <v>0.1474172954149739</v>
      </c>
      <c r="M22" s="1814">
        <v>0.3720255368543239</v>
      </c>
      <c r="N22" s="1814">
        <v>0.06268136970400465</v>
      </c>
      <c r="O22" s="1814">
        <v>0.1363900174114916</v>
      </c>
      <c r="P22" s="1815">
        <v>0.02089378990133488</v>
      </c>
      <c r="Q22" s="1778"/>
      <c r="R22" s="1812"/>
      <c r="S22" s="1767"/>
    </row>
    <row r="23" spans="1:19" ht="15">
      <c r="A23" s="50"/>
      <c r="B23" s="56"/>
      <c r="C23" s="91"/>
      <c r="D23" s="91"/>
      <c r="E23" s="55"/>
      <c r="F23" s="91"/>
      <c r="G23" s="91"/>
      <c r="H23" s="92"/>
      <c r="I23" s="92"/>
      <c r="J23" s="92"/>
      <c r="K23" s="93"/>
      <c r="L23" s="92"/>
      <c r="M23" s="92"/>
      <c r="N23" s="92"/>
      <c r="O23" s="92"/>
      <c r="P23" s="92"/>
      <c r="Q23" s="54"/>
      <c r="R23" s="35"/>
      <c r="S23" s="35"/>
    </row>
    <row r="24" ht="15">
      <c r="S24" s="28"/>
    </row>
    <row r="25" ht="15">
      <c r="S25" s="28"/>
    </row>
    <row r="26" ht="15">
      <c r="S26" s="102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343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824"/>
      <c r="R1" s="1824"/>
      <c r="S1" s="1824"/>
    </row>
    <row r="2" spans="1:19" ht="27" thickBot="1">
      <c r="A2" s="1826"/>
      <c r="B2" s="1834"/>
      <c r="C2" s="1825"/>
      <c r="D2" s="1825"/>
      <c r="E2" s="1825"/>
      <c r="F2" s="1825"/>
      <c r="G2" s="1825"/>
      <c r="H2" s="1827"/>
      <c r="I2" s="1827"/>
      <c r="J2" s="1827"/>
      <c r="K2" s="1828"/>
      <c r="L2" s="1827"/>
      <c r="M2" s="1827"/>
      <c r="N2" s="1827"/>
      <c r="O2" s="1827"/>
      <c r="P2" s="1827"/>
      <c r="Q2" s="1825"/>
      <c r="R2" s="4222"/>
      <c r="S2" s="4222"/>
    </row>
    <row r="3" spans="1:19" ht="46.5" customHeight="1" thickBot="1" thickTop="1">
      <c r="A3" s="4610" t="s">
        <v>2</v>
      </c>
      <c r="B3" s="4610" t="s">
        <v>3</v>
      </c>
      <c r="C3" s="4624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825"/>
      <c r="R3" s="4223"/>
      <c r="S3" s="4224" t="s">
        <v>10</v>
      </c>
    </row>
    <row r="4" spans="1:19" ht="15.75" thickBot="1">
      <c r="A4" s="4611"/>
      <c r="B4" s="4611"/>
      <c r="C4" s="4638"/>
      <c r="D4" s="4627"/>
      <c r="E4" s="4628"/>
      <c r="F4" s="4627"/>
      <c r="G4" s="4629"/>
      <c r="H4" s="1829" t="s">
        <v>11</v>
      </c>
      <c r="I4" s="1830" t="s">
        <v>12</v>
      </c>
      <c r="J4" s="1830" t="s">
        <v>13</v>
      </c>
      <c r="K4" s="1831" t="s">
        <v>14</v>
      </c>
      <c r="L4" s="1830" t="s">
        <v>15</v>
      </c>
      <c r="M4" s="1830" t="s">
        <v>16</v>
      </c>
      <c r="N4" s="1833" t="s">
        <v>17</v>
      </c>
      <c r="O4" s="1830" t="s">
        <v>18</v>
      </c>
      <c r="P4" s="1832" t="s">
        <v>19</v>
      </c>
      <c r="Q4" s="1825"/>
      <c r="R4" s="1823"/>
      <c r="S4" s="1823"/>
    </row>
    <row r="5" spans="1:19" ht="15">
      <c r="A5" s="1847" t="s">
        <v>20</v>
      </c>
      <c r="B5" s="1850" t="s">
        <v>344</v>
      </c>
      <c r="C5" s="1874">
        <v>209</v>
      </c>
      <c r="D5" s="1871">
        <v>144</v>
      </c>
      <c r="E5" s="1848">
        <v>0.6889952153110048</v>
      </c>
      <c r="F5" s="1870">
        <v>6</v>
      </c>
      <c r="G5" s="1871">
        <v>138</v>
      </c>
      <c r="H5" s="1853">
        <v>58</v>
      </c>
      <c r="I5" s="1854"/>
      <c r="J5" s="1854"/>
      <c r="K5" s="1855"/>
      <c r="L5" s="1854">
        <v>11</v>
      </c>
      <c r="M5" s="1854">
        <v>69</v>
      </c>
      <c r="N5" s="1854"/>
      <c r="O5" s="1854"/>
      <c r="P5" s="1856"/>
      <c r="Q5" s="1839"/>
      <c r="R5" s="1836"/>
      <c r="S5" s="1836"/>
    </row>
    <row r="6" spans="1:19" ht="15">
      <c r="A6" s="1837" t="s">
        <v>23</v>
      </c>
      <c r="B6" s="1851" t="s">
        <v>345</v>
      </c>
      <c r="C6" s="1875">
        <v>55</v>
      </c>
      <c r="D6" s="1866">
        <v>52</v>
      </c>
      <c r="E6" s="1838">
        <v>0.9454545454545454</v>
      </c>
      <c r="F6" s="1865">
        <v>1</v>
      </c>
      <c r="G6" s="1866">
        <v>51</v>
      </c>
      <c r="H6" s="1857">
        <v>11</v>
      </c>
      <c r="I6" s="1858">
        <v>0</v>
      </c>
      <c r="J6" s="1858">
        <v>1</v>
      </c>
      <c r="K6" s="1859">
        <v>17</v>
      </c>
      <c r="L6" s="1858">
        <v>21</v>
      </c>
      <c r="M6" s="1858"/>
      <c r="N6" s="1858"/>
      <c r="O6" s="1858">
        <v>1</v>
      </c>
      <c r="P6" s="1860"/>
      <c r="Q6" s="1839"/>
      <c r="R6" s="1836"/>
      <c r="S6" s="1836"/>
    </row>
    <row r="7" spans="1:19" ht="25.5">
      <c r="A7" s="1837" t="s">
        <v>23</v>
      </c>
      <c r="B7" s="1851" t="s">
        <v>346</v>
      </c>
      <c r="C7" s="1875">
        <v>50</v>
      </c>
      <c r="D7" s="1866">
        <v>48</v>
      </c>
      <c r="E7" s="1838">
        <v>0.96</v>
      </c>
      <c r="F7" s="1865">
        <v>2</v>
      </c>
      <c r="G7" s="1866">
        <v>46</v>
      </c>
      <c r="H7" s="1857">
        <v>3</v>
      </c>
      <c r="I7" s="1858">
        <v>0</v>
      </c>
      <c r="J7" s="1858">
        <v>1.5</v>
      </c>
      <c r="K7" s="1859">
        <v>7</v>
      </c>
      <c r="L7" s="1858">
        <v>33</v>
      </c>
      <c r="M7" s="1858"/>
      <c r="N7" s="1858"/>
      <c r="O7" s="1858">
        <v>1.5</v>
      </c>
      <c r="P7" s="1860"/>
      <c r="Q7" s="1839"/>
      <c r="R7" s="1836"/>
      <c r="S7" s="1836"/>
    </row>
    <row r="8" spans="1:19" ht="15">
      <c r="A8" s="1837" t="s">
        <v>26</v>
      </c>
      <c r="B8" s="1851" t="s">
        <v>27</v>
      </c>
      <c r="C8" s="1875">
        <v>747</v>
      </c>
      <c r="D8" s="1866">
        <v>651</v>
      </c>
      <c r="E8" s="1838">
        <v>0.8714859437751004</v>
      </c>
      <c r="F8" s="1865">
        <v>3</v>
      </c>
      <c r="G8" s="1866">
        <v>651</v>
      </c>
      <c r="H8" s="1857">
        <v>97</v>
      </c>
      <c r="I8" s="1858"/>
      <c r="J8" s="1858"/>
      <c r="K8" s="1859">
        <v>242</v>
      </c>
      <c r="L8" s="1858">
        <v>108</v>
      </c>
      <c r="M8" s="1858"/>
      <c r="N8" s="1858">
        <v>204</v>
      </c>
      <c r="O8" s="1858"/>
      <c r="P8" s="1860"/>
      <c r="Q8" s="1839"/>
      <c r="R8" s="1836"/>
      <c r="S8" s="1836"/>
    </row>
    <row r="9" spans="1:19" ht="15">
      <c r="A9" s="1837" t="s">
        <v>28</v>
      </c>
      <c r="B9" s="1851" t="s">
        <v>29</v>
      </c>
      <c r="C9" s="1875">
        <v>5344</v>
      </c>
      <c r="D9" s="1866">
        <v>2225</v>
      </c>
      <c r="E9" s="1838">
        <v>0.4163547904191617</v>
      </c>
      <c r="F9" s="1865">
        <v>80</v>
      </c>
      <c r="G9" s="1866">
        <v>2145</v>
      </c>
      <c r="H9" s="1857">
        <v>182</v>
      </c>
      <c r="I9" s="1858"/>
      <c r="J9" s="1858"/>
      <c r="K9" s="1859">
        <v>105</v>
      </c>
      <c r="L9" s="1858">
        <v>102</v>
      </c>
      <c r="M9" s="1858">
        <v>1067</v>
      </c>
      <c r="N9" s="1858">
        <v>56</v>
      </c>
      <c r="O9" s="1858">
        <v>570</v>
      </c>
      <c r="P9" s="1860">
        <v>63</v>
      </c>
      <c r="Q9" s="1839"/>
      <c r="R9" s="1836"/>
      <c r="S9" s="1836"/>
    </row>
    <row r="10" spans="1:19" ht="15">
      <c r="A10" s="1837" t="s">
        <v>28</v>
      </c>
      <c r="B10" s="1851" t="s">
        <v>30</v>
      </c>
      <c r="C10" s="1875"/>
      <c r="D10" s="1866"/>
      <c r="E10" s="1838"/>
      <c r="F10" s="1865"/>
      <c r="G10" s="1866"/>
      <c r="H10" s="1857"/>
      <c r="I10" s="1858"/>
      <c r="J10" s="1858"/>
      <c r="K10" s="1859"/>
      <c r="L10" s="1858"/>
      <c r="M10" s="1858"/>
      <c r="N10" s="1858"/>
      <c r="O10" s="1858"/>
      <c r="P10" s="1860"/>
      <c r="Q10" s="1839"/>
      <c r="R10" s="1836"/>
      <c r="S10" s="1836"/>
    </row>
    <row r="11" spans="1:19" ht="15">
      <c r="A11" s="1837" t="s">
        <v>31</v>
      </c>
      <c r="B11" s="1851" t="s">
        <v>347</v>
      </c>
      <c r="C11" s="1875"/>
      <c r="D11" s="1866"/>
      <c r="E11" s="1838"/>
      <c r="F11" s="1865"/>
      <c r="G11" s="1866">
        <v>310</v>
      </c>
      <c r="H11" s="1857"/>
      <c r="I11" s="1858">
        <v>2</v>
      </c>
      <c r="J11" s="1858">
        <v>187</v>
      </c>
      <c r="K11" s="1859">
        <v>6</v>
      </c>
      <c r="L11" s="1858">
        <v>81</v>
      </c>
      <c r="M11" s="1858"/>
      <c r="N11" s="1858"/>
      <c r="O11" s="1858">
        <v>29</v>
      </c>
      <c r="P11" s="1860">
        <v>5</v>
      </c>
      <c r="Q11" s="1839"/>
      <c r="R11" s="1836"/>
      <c r="S11" s="1836"/>
    </row>
    <row r="12" spans="1:19" ht="15">
      <c r="A12" s="1837" t="s">
        <v>31</v>
      </c>
      <c r="B12" s="1851" t="s">
        <v>348</v>
      </c>
      <c r="C12" s="1875"/>
      <c r="D12" s="1866"/>
      <c r="E12" s="1838"/>
      <c r="F12" s="1865"/>
      <c r="G12" s="1866">
        <v>187</v>
      </c>
      <c r="H12" s="1857">
        <v>20</v>
      </c>
      <c r="I12" s="1858">
        <v>3</v>
      </c>
      <c r="J12" s="1858"/>
      <c r="K12" s="1859">
        <v>22</v>
      </c>
      <c r="L12" s="1858">
        <v>71</v>
      </c>
      <c r="M12" s="1858"/>
      <c r="N12" s="1858"/>
      <c r="O12" s="1858">
        <v>71</v>
      </c>
      <c r="P12" s="1860">
        <v>0</v>
      </c>
      <c r="Q12" s="1839"/>
      <c r="R12" s="1836"/>
      <c r="S12" s="1836"/>
    </row>
    <row r="13" spans="1:19" ht="15">
      <c r="A13" s="1837" t="s">
        <v>34</v>
      </c>
      <c r="B13" s="1851" t="s">
        <v>349</v>
      </c>
      <c r="C13" s="1875">
        <v>153</v>
      </c>
      <c r="D13" s="1866">
        <v>130</v>
      </c>
      <c r="E13" s="1838">
        <v>0.8496732026143791</v>
      </c>
      <c r="F13" s="1865">
        <v>1</v>
      </c>
      <c r="G13" s="1866">
        <v>129</v>
      </c>
      <c r="H13" s="1857"/>
      <c r="I13" s="1858"/>
      <c r="J13" s="1858">
        <v>1</v>
      </c>
      <c r="K13" s="1859">
        <v>1</v>
      </c>
      <c r="L13" s="1858">
        <v>70</v>
      </c>
      <c r="M13" s="1858"/>
      <c r="N13" s="1858"/>
      <c r="O13" s="1858">
        <v>41</v>
      </c>
      <c r="P13" s="1860">
        <v>16</v>
      </c>
      <c r="Q13" s="1839"/>
      <c r="R13" s="1836"/>
      <c r="S13" s="1836"/>
    </row>
    <row r="14" spans="1:19" ht="15">
      <c r="A14" s="1837" t="s">
        <v>34</v>
      </c>
      <c r="B14" s="1851" t="s">
        <v>350</v>
      </c>
      <c r="C14" s="1875">
        <v>51</v>
      </c>
      <c r="D14" s="1866">
        <v>39</v>
      </c>
      <c r="E14" s="1838">
        <v>0.7647058823529411</v>
      </c>
      <c r="F14" s="1865">
        <v>1</v>
      </c>
      <c r="G14" s="1866">
        <v>38</v>
      </c>
      <c r="H14" s="1857"/>
      <c r="I14" s="1858"/>
      <c r="J14" s="1858">
        <v>2</v>
      </c>
      <c r="K14" s="1859">
        <v>1</v>
      </c>
      <c r="L14" s="1858">
        <v>14</v>
      </c>
      <c r="M14" s="1858"/>
      <c r="N14" s="1858"/>
      <c r="O14" s="1858">
        <v>20</v>
      </c>
      <c r="P14" s="1860">
        <v>1</v>
      </c>
      <c r="Q14" s="1839"/>
      <c r="R14" s="1836"/>
      <c r="S14" s="1836"/>
    </row>
    <row r="15" spans="1:19" ht="15">
      <c r="A15" s="1837" t="s">
        <v>34</v>
      </c>
      <c r="B15" s="1851" t="s">
        <v>351</v>
      </c>
      <c r="C15" s="1875">
        <v>37</v>
      </c>
      <c r="D15" s="1866">
        <v>28</v>
      </c>
      <c r="E15" s="1838">
        <v>0.7567567567567568</v>
      </c>
      <c r="F15" s="1865"/>
      <c r="G15" s="1866">
        <v>28</v>
      </c>
      <c r="H15" s="1857">
        <v>2</v>
      </c>
      <c r="I15" s="1858"/>
      <c r="J15" s="1858"/>
      <c r="K15" s="1859">
        <v>12</v>
      </c>
      <c r="L15" s="1858">
        <v>5</v>
      </c>
      <c r="M15" s="1858">
        <v>8</v>
      </c>
      <c r="N15" s="1858"/>
      <c r="O15" s="1858">
        <v>1</v>
      </c>
      <c r="P15" s="1860"/>
      <c r="Q15" s="1839"/>
      <c r="R15" s="1836"/>
      <c r="S15" s="1836"/>
    </row>
    <row r="16" spans="1:19" ht="15">
      <c r="A16" s="1837" t="s">
        <v>37</v>
      </c>
      <c r="B16" s="1851" t="s">
        <v>324</v>
      </c>
      <c r="C16" s="1875">
        <v>268</v>
      </c>
      <c r="D16" s="1866">
        <v>205</v>
      </c>
      <c r="E16" s="1838">
        <v>0.7649253731343284</v>
      </c>
      <c r="F16" s="1865">
        <v>5</v>
      </c>
      <c r="G16" s="1866">
        <v>200</v>
      </c>
      <c r="H16" s="1857">
        <v>14</v>
      </c>
      <c r="I16" s="1858">
        <v>1</v>
      </c>
      <c r="J16" s="1858">
        <v>1</v>
      </c>
      <c r="K16" s="1859">
        <v>71</v>
      </c>
      <c r="L16" s="1858">
        <v>50</v>
      </c>
      <c r="M16" s="1858">
        <v>13</v>
      </c>
      <c r="N16" s="1858">
        <v>2</v>
      </c>
      <c r="O16" s="1858">
        <v>48</v>
      </c>
      <c r="P16" s="1860"/>
      <c r="Q16" s="1839"/>
      <c r="R16" s="1836"/>
      <c r="S16" s="1836"/>
    </row>
    <row r="17" spans="1:19" ht="26.25" thickBot="1">
      <c r="A17" s="1840" t="s">
        <v>37</v>
      </c>
      <c r="B17" s="1852" t="s">
        <v>62</v>
      </c>
      <c r="C17" s="1876">
        <v>128</v>
      </c>
      <c r="D17" s="1873">
        <v>79</v>
      </c>
      <c r="E17" s="1849">
        <v>0.6171875</v>
      </c>
      <c r="F17" s="1872">
        <v>2</v>
      </c>
      <c r="G17" s="1873">
        <v>77</v>
      </c>
      <c r="H17" s="1861">
        <v>6</v>
      </c>
      <c r="I17" s="1862">
        <v>5</v>
      </c>
      <c r="J17" s="1862">
        <v>1</v>
      </c>
      <c r="K17" s="1863">
        <v>4</v>
      </c>
      <c r="L17" s="1862">
        <v>30</v>
      </c>
      <c r="M17" s="1862">
        <v>7</v>
      </c>
      <c r="N17" s="1862">
        <v>5</v>
      </c>
      <c r="O17" s="1862">
        <v>11</v>
      </c>
      <c r="P17" s="1864">
        <v>8</v>
      </c>
      <c r="Q17" s="1839"/>
      <c r="R17" s="1836"/>
      <c r="S17" s="1836"/>
    </row>
    <row r="18" spans="1:19" ht="15">
      <c r="A18" s="1841"/>
      <c r="B18" s="1842"/>
      <c r="C18" s="1867"/>
      <c r="D18" s="1867"/>
      <c r="E18" s="1845"/>
      <c r="F18" s="1867"/>
      <c r="G18" s="1867"/>
      <c r="H18" s="1868"/>
      <c r="I18" s="1868"/>
      <c r="J18" s="1868"/>
      <c r="K18" s="1869"/>
      <c r="L18" s="1868"/>
      <c r="M18" s="1868"/>
      <c r="N18" s="1868"/>
      <c r="O18" s="1868"/>
      <c r="P18" s="1868"/>
      <c r="Q18" s="1844"/>
      <c r="R18" s="1836"/>
      <c r="S18" s="1836"/>
    </row>
    <row r="19" spans="1:19" ht="15.75" thickBot="1">
      <c r="A19" s="1841"/>
      <c r="B19" s="1846"/>
      <c r="C19" s="1867"/>
      <c r="D19" s="1867"/>
      <c r="E19" s="1845"/>
      <c r="F19" s="1867"/>
      <c r="G19" s="1867"/>
      <c r="H19" s="1868"/>
      <c r="I19" s="1868"/>
      <c r="J19" s="1868"/>
      <c r="K19" s="1869"/>
      <c r="L19" s="1868"/>
      <c r="M19" s="1868"/>
      <c r="N19" s="1868"/>
      <c r="O19" s="1868"/>
      <c r="P19" s="1868"/>
      <c r="Q19" s="1844"/>
      <c r="R19" s="1835"/>
      <c r="S19" s="1835"/>
    </row>
    <row r="20" spans="1:19" ht="15.75" thickBot="1">
      <c r="A20" s="1841" t="s">
        <v>41</v>
      </c>
      <c r="B20" s="1846"/>
      <c r="C20" s="1867"/>
      <c r="D20" s="1867"/>
      <c r="E20" s="1845"/>
      <c r="F20" s="1867"/>
      <c r="G20" s="1881" t="s">
        <v>42</v>
      </c>
      <c r="H20" s="1886" t="s">
        <v>11</v>
      </c>
      <c r="I20" s="1887" t="s">
        <v>12</v>
      </c>
      <c r="J20" s="1887" t="s">
        <v>13</v>
      </c>
      <c r="K20" s="1888" t="s">
        <v>14</v>
      </c>
      <c r="L20" s="1887" t="s">
        <v>15</v>
      </c>
      <c r="M20" s="1887" t="s">
        <v>16</v>
      </c>
      <c r="N20" s="1889" t="s">
        <v>17</v>
      </c>
      <c r="O20" s="1887" t="s">
        <v>18</v>
      </c>
      <c r="P20" s="1890" t="s">
        <v>19</v>
      </c>
      <c r="Q20" s="1843"/>
      <c r="R20" s="1835"/>
      <c r="S20" s="1835"/>
    </row>
    <row r="21" spans="1:19" ht="15.75" thickBot="1">
      <c r="A21" s="1841"/>
      <c r="B21" s="1842"/>
      <c r="C21" s="1867"/>
      <c r="D21" s="1867"/>
      <c r="E21" s="1845"/>
      <c r="F21" s="1867"/>
      <c r="G21" s="1877">
        <v>4000</v>
      </c>
      <c r="H21" s="1878">
        <v>393</v>
      </c>
      <c r="I21" s="1879">
        <v>11</v>
      </c>
      <c r="J21" s="1879">
        <v>194.5</v>
      </c>
      <c r="K21" s="1891">
        <v>488</v>
      </c>
      <c r="L21" s="1879">
        <v>596</v>
      </c>
      <c r="M21" s="1879">
        <v>1164</v>
      </c>
      <c r="N21" s="1879">
        <v>267</v>
      </c>
      <c r="O21" s="1879">
        <v>793.5</v>
      </c>
      <c r="P21" s="1880">
        <v>93</v>
      </c>
      <c r="Q21" s="1844"/>
      <c r="R21" s="1835"/>
      <c r="S21" s="1835"/>
    </row>
    <row r="22" spans="1:19" ht="15.75" thickBot="1">
      <c r="A22" s="1841"/>
      <c r="B22" s="1842"/>
      <c r="C22" s="1867"/>
      <c r="D22" s="1867"/>
      <c r="E22" s="1845"/>
      <c r="F22" s="1867"/>
      <c r="G22" s="1867"/>
      <c r="H22" s="1883">
        <v>0.09825</v>
      </c>
      <c r="I22" s="1884">
        <v>0.00275</v>
      </c>
      <c r="J22" s="1884">
        <v>0.048625</v>
      </c>
      <c r="K22" s="1892">
        <v>0.122</v>
      </c>
      <c r="L22" s="1884">
        <v>0.149</v>
      </c>
      <c r="M22" s="1884">
        <v>0.291</v>
      </c>
      <c r="N22" s="1884">
        <v>0.06675</v>
      </c>
      <c r="O22" s="1884">
        <v>0.198375</v>
      </c>
      <c r="P22" s="1885">
        <v>0.02325</v>
      </c>
      <c r="Q22" s="1844"/>
      <c r="R22" s="1882"/>
      <c r="S22" s="1835"/>
    </row>
    <row r="23" ht="15">
      <c r="S23" s="35"/>
    </row>
    <row r="24" ht="15">
      <c r="S24" s="28"/>
    </row>
    <row r="25" ht="15">
      <c r="S25" s="28"/>
    </row>
    <row r="26" ht="15">
      <c r="S26" s="102"/>
    </row>
  </sheetData>
  <mergeCells count="9">
    <mergeCell ref="A1:P1"/>
    <mergeCell ref="A3:A4"/>
    <mergeCell ref="B3:B4"/>
    <mergeCell ref="C3:C4"/>
    <mergeCell ref="D3:D4"/>
    <mergeCell ref="H3:P3"/>
    <mergeCell ref="E3:E4"/>
    <mergeCell ref="F3:F4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 topLeftCell="A13">
      <selection activeCell="R46" sqref="B45:R46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352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895"/>
      <c r="R1" s="1895"/>
      <c r="S1" s="1895"/>
    </row>
    <row r="2" spans="1:19" ht="27" thickBot="1">
      <c r="A2" s="1897"/>
      <c r="B2" s="1906"/>
      <c r="C2" s="1896"/>
      <c r="D2" s="1896"/>
      <c r="E2" s="1896"/>
      <c r="F2" s="1896"/>
      <c r="G2" s="1898"/>
      <c r="H2" s="1899"/>
      <c r="I2" s="1899"/>
      <c r="J2" s="1899"/>
      <c r="K2" s="1900"/>
      <c r="L2" s="1899"/>
      <c r="M2" s="1899"/>
      <c r="N2" s="1899"/>
      <c r="O2" s="1899"/>
      <c r="P2" s="1899"/>
      <c r="Q2" s="1896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896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1901" t="s">
        <v>11</v>
      </c>
      <c r="I4" s="1902" t="s">
        <v>12</v>
      </c>
      <c r="J4" s="1902" t="s">
        <v>13</v>
      </c>
      <c r="K4" s="1903" t="s">
        <v>14</v>
      </c>
      <c r="L4" s="1902" t="s">
        <v>15</v>
      </c>
      <c r="M4" s="1902" t="s">
        <v>16</v>
      </c>
      <c r="N4" s="1905" t="s">
        <v>17</v>
      </c>
      <c r="O4" s="1902" t="s">
        <v>18</v>
      </c>
      <c r="P4" s="1904" t="s">
        <v>19</v>
      </c>
      <c r="Q4" s="1896"/>
      <c r="R4" s="1894"/>
      <c r="S4" s="1894"/>
    </row>
    <row r="5" spans="1:19" ht="25.5">
      <c r="A5" s="1923" t="s">
        <v>20</v>
      </c>
      <c r="B5" s="1924" t="s">
        <v>353</v>
      </c>
      <c r="C5" s="1949">
        <v>95</v>
      </c>
      <c r="D5" s="1950">
        <v>85</v>
      </c>
      <c r="E5" s="1925">
        <v>0.8947368421052632</v>
      </c>
      <c r="F5" s="1949">
        <v>12</v>
      </c>
      <c r="G5" s="1950">
        <v>73</v>
      </c>
      <c r="H5" s="1931">
        <v>13</v>
      </c>
      <c r="I5" s="1932">
        <v>1</v>
      </c>
      <c r="J5" s="1932">
        <v>2</v>
      </c>
      <c r="K5" s="1933">
        <v>6</v>
      </c>
      <c r="L5" s="1932">
        <v>19</v>
      </c>
      <c r="M5" s="1932">
        <v>6</v>
      </c>
      <c r="N5" s="1932"/>
      <c r="O5" s="1932">
        <v>19</v>
      </c>
      <c r="P5" s="1934">
        <v>7</v>
      </c>
      <c r="Q5" s="1914"/>
      <c r="R5" s="1909"/>
      <c r="S5" s="1909"/>
    </row>
    <row r="6" spans="1:19" ht="15">
      <c r="A6" s="1911" t="s">
        <v>20</v>
      </c>
      <c r="B6" s="1912" t="s">
        <v>354</v>
      </c>
      <c r="C6" s="1943">
        <v>142</v>
      </c>
      <c r="D6" s="1944">
        <v>87</v>
      </c>
      <c r="E6" s="1913">
        <v>0.6126760563380281</v>
      </c>
      <c r="F6" s="1943">
        <v>2</v>
      </c>
      <c r="G6" s="1944">
        <v>85</v>
      </c>
      <c r="H6" s="1935">
        <v>54</v>
      </c>
      <c r="I6" s="1936"/>
      <c r="J6" s="1936"/>
      <c r="K6" s="1937"/>
      <c r="L6" s="1936">
        <v>7</v>
      </c>
      <c r="M6" s="1936">
        <v>24</v>
      </c>
      <c r="N6" s="1936"/>
      <c r="O6" s="1936"/>
      <c r="P6" s="1938"/>
      <c r="Q6" s="1914"/>
      <c r="R6" s="1909"/>
      <c r="S6" s="1909"/>
    </row>
    <row r="7" spans="1:19" ht="15">
      <c r="A7" s="1911" t="s">
        <v>20</v>
      </c>
      <c r="B7" s="1912" t="s">
        <v>355</v>
      </c>
      <c r="C7" s="1943">
        <v>75</v>
      </c>
      <c r="D7" s="1944">
        <v>38</v>
      </c>
      <c r="E7" s="1913">
        <v>0.5066666666666667</v>
      </c>
      <c r="F7" s="1943">
        <v>0</v>
      </c>
      <c r="G7" s="1944">
        <v>38</v>
      </c>
      <c r="H7" s="1935">
        <v>9</v>
      </c>
      <c r="I7" s="1936"/>
      <c r="J7" s="1936"/>
      <c r="K7" s="1937"/>
      <c r="L7" s="1936">
        <v>1</v>
      </c>
      <c r="M7" s="1936">
        <v>28</v>
      </c>
      <c r="N7" s="1936"/>
      <c r="O7" s="1936"/>
      <c r="P7" s="1938"/>
      <c r="Q7" s="1914"/>
      <c r="R7" s="1909"/>
      <c r="S7" s="1909"/>
    </row>
    <row r="8" spans="1:19" ht="15">
      <c r="A8" s="1911" t="s">
        <v>20</v>
      </c>
      <c r="B8" s="1912" t="s">
        <v>356</v>
      </c>
      <c r="C8" s="1943">
        <v>542</v>
      </c>
      <c r="D8" s="1944">
        <v>400</v>
      </c>
      <c r="E8" s="1913">
        <v>0.7380073800738007</v>
      </c>
      <c r="F8" s="1943">
        <v>19</v>
      </c>
      <c r="G8" s="1944">
        <v>381</v>
      </c>
      <c r="H8" s="1935"/>
      <c r="I8" s="1936"/>
      <c r="J8" s="1936"/>
      <c r="K8" s="1937">
        <v>100</v>
      </c>
      <c r="L8" s="1936">
        <v>91</v>
      </c>
      <c r="M8" s="1936"/>
      <c r="N8" s="1936">
        <v>190</v>
      </c>
      <c r="O8" s="1936"/>
      <c r="P8" s="1938"/>
      <c r="Q8" s="1914"/>
      <c r="R8" s="1909"/>
      <c r="S8" s="1909"/>
    </row>
    <row r="9" spans="1:19" ht="25.5">
      <c r="A9" s="1911" t="s">
        <v>65</v>
      </c>
      <c r="B9" s="1912" t="s">
        <v>357</v>
      </c>
      <c r="C9" s="1943">
        <v>74</v>
      </c>
      <c r="D9" s="1944">
        <v>63</v>
      </c>
      <c r="E9" s="1913">
        <v>0.8513513513513513</v>
      </c>
      <c r="F9" s="1943">
        <v>1</v>
      </c>
      <c r="G9" s="1944">
        <v>60</v>
      </c>
      <c r="H9" s="1935">
        <v>10</v>
      </c>
      <c r="I9" s="1936">
        <v>2</v>
      </c>
      <c r="J9" s="1936">
        <v>1</v>
      </c>
      <c r="K9" s="1937">
        <v>28</v>
      </c>
      <c r="L9" s="1936">
        <v>1</v>
      </c>
      <c r="M9" s="1936">
        <v>6</v>
      </c>
      <c r="N9" s="1936">
        <v>10</v>
      </c>
      <c r="O9" s="1936">
        <v>2</v>
      </c>
      <c r="P9" s="1938"/>
      <c r="Q9" s="1914"/>
      <c r="R9" s="1909"/>
      <c r="S9" s="1909"/>
    </row>
    <row r="10" spans="1:19" ht="15">
      <c r="A10" s="1911" t="s">
        <v>23</v>
      </c>
      <c r="B10" s="1912" t="s">
        <v>358</v>
      </c>
      <c r="C10" s="1943">
        <v>369</v>
      </c>
      <c r="D10" s="1944">
        <v>267</v>
      </c>
      <c r="E10" s="1913">
        <v>0.7235772357723578</v>
      </c>
      <c r="F10" s="1943">
        <v>6</v>
      </c>
      <c r="G10" s="1944">
        <v>261</v>
      </c>
      <c r="H10" s="1935">
        <v>77</v>
      </c>
      <c r="I10" s="1936">
        <v>12</v>
      </c>
      <c r="J10" s="1936">
        <v>27</v>
      </c>
      <c r="K10" s="1937">
        <v>32</v>
      </c>
      <c r="L10" s="1936">
        <v>86</v>
      </c>
      <c r="M10" s="1936"/>
      <c r="N10" s="1936"/>
      <c r="O10" s="1936">
        <v>27</v>
      </c>
      <c r="P10" s="1938"/>
      <c r="Q10" s="1914"/>
      <c r="R10" s="1909"/>
      <c r="S10" s="1909"/>
    </row>
    <row r="11" spans="1:19" ht="15">
      <c r="A11" s="1911" t="s">
        <v>23</v>
      </c>
      <c r="B11" s="1912" t="s">
        <v>359</v>
      </c>
      <c r="C11" s="1943">
        <v>95</v>
      </c>
      <c r="D11" s="1944">
        <v>85</v>
      </c>
      <c r="E11" s="1913">
        <v>0.8947368421052632</v>
      </c>
      <c r="F11" s="1943">
        <v>5</v>
      </c>
      <c r="G11" s="1944">
        <v>80</v>
      </c>
      <c r="H11" s="1935">
        <v>3</v>
      </c>
      <c r="I11" s="1936">
        <v>4</v>
      </c>
      <c r="J11" s="1936">
        <v>4</v>
      </c>
      <c r="K11" s="1937">
        <v>30</v>
      </c>
      <c r="L11" s="1936">
        <v>35</v>
      </c>
      <c r="M11" s="1936"/>
      <c r="N11" s="1936"/>
      <c r="O11" s="1936">
        <v>4</v>
      </c>
      <c r="P11" s="1938"/>
      <c r="Q11" s="1914"/>
      <c r="R11" s="1909"/>
      <c r="S11" s="1909"/>
    </row>
    <row r="12" spans="1:19" ht="25.5">
      <c r="A12" s="1911" t="s">
        <v>55</v>
      </c>
      <c r="B12" s="1912" t="s">
        <v>360</v>
      </c>
      <c r="C12" s="1943">
        <v>233</v>
      </c>
      <c r="D12" s="1944">
        <v>191</v>
      </c>
      <c r="E12" s="1913">
        <v>0.8197424892703863</v>
      </c>
      <c r="F12" s="1943">
        <v>3</v>
      </c>
      <c r="G12" s="1944">
        <v>188</v>
      </c>
      <c r="H12" s="1935">
        <v>23</v>
      </c>
      <c r="I12" s="1936">
        <v>5</v>
      </c>
      <c r="J12" s="1936">
        <v>2</v>
      </c>
      <c r="K12" s="1937">
        <v>9</v>
      </c>
      <c r="L12" s="1936">
        <v>67</v>
      </c>
      <c r="M12" s="1936">
        <v>25</v>
      </c>
      <c r="N12" s="1936">
        <v>25</v>
      </c>
      <c r="O12" s="1936">
        <v>32</v>
      </c>
      <c r="P12" s="1938"/>
      <c r="Q12" s="1914"/>
      <c r="R12" s="1909"/>
      <c r="S12" s="1909"/>
    </row>
    <row r="13" spans="1:19" ht="15">
      <c r="A13" s="1911" t="s">
        <v>26</v>
      </c>
      <c r="B13" s="1912" t="s">
        <v>361</v>
      </c>
      <c r="C13" s="1943">
        <v>102</v>
      </c>
      <c r="D13" s="1944"/>
      <c r="E13" s="1913"/>
      <c r="F13" s="1943"/>
      <c r="G13" s="1944">
        <v>72</v>
      </c>
      <c r="H13" s="1935">
        <v>18</v>
      </c>
      <c r="I13" s="1936"/>
      <c r="J13" s="1936"/>
      <c r="K13" s="1937">
        <v>18</v>
      </c>
      <c r="L13" s="1936"/>
      <c r="M13" s="1936"/>
      <c r="N13" s="1936">
        <v>36</v>
      </c>
      <c r="O13" s="1936"/>
      <c r="P13" s="1938"/>
      <c r="Q13" s="1914"/>
      <c r="R13" s="1909"/>
      <c r="S13" s="1909"/>
    </row>
    <row r="14" spans="1:19" ht="25.5">
      <c r="A14" s="1911" t="s">
        <v>26</v>
      </c>
      <c r="B14" s="1912" t="s">
        <v>362</v>
      </c>
      <c r="C14" s="1943">
        <v>298</v>
      </c>
      <c r="D14" s="1944"/>
      <c r="E14" s="1913"/>
      <c r="F14" s="1943"/>
      <c r="G14" s="1944">
        <v>210</v>
      </c>
      <c r="H14" s="1935">
        <v>59</v>
      </c>
      <c r="I14" s="1936">
        <v>7</v>
      </c>
      <c r="J14" s="1936"/>
      <c r="K14" s="1937">
        <v>72</v>
      </c>
      <c r="L14" s="1936">
        <v>15</v>
      </c>
      <c r="M14" s="1936"/>
      <c r="N14" s="1936">
        <v>31</v>
      </c>
      <c r="O14" s="1936">
        <v>26</v>
      </c>
      <c r="P14" s="1938"/>
      <c r="Q14" s="1914"/>
      <c r="R14" s="1909"/>
      <c r="S14" s="1909"/>
    </row>
    <row r="15" spans="1:19" ht="15">
      <c r="A15" s="1911" t="s">
        <v>26</v>
      </c>
      <c r="B15" s="1912" t="s">
        <v>27</v>
      </c>
      <c r="C15" s="1943">
        <v>858</v>
      </c>
      <c r="D15" s="1944"/>
      <c r="E15" s="1913"/>
      <c r="F15" s="1943"/>
      <c r="G15" s="1944">
        <v>726</v>
      </c>
      <c r="H15" s="1935">
        <v>52</v>
      </c>
      <c r="I15" s="1936">
        <v>43.2</v>
      </c>
      <c r="J15" s="1936"/>
      <c r="K15" s="1937">
        <v>165</v>
      </c>
      <c r="L15" s="1936">
        <v>170</v>
      </c>
      <c r="M15" s="1936"/>
      <c r="N15" s="1936">
        <v>291</v>
      </c>
      <c r="O15" s="1936">
        <v>4.8</v>
      </c>
      <c r="P15" s="1938"/>
      <c r="Q15" s="1914"/>
      <c r="R15" s="1909"/>
      <c r="S15" s="1909"/>
    </row>
    <row r="16" spans="1:19" ht="15">
      <c r="A16" s="1911" t="s">
        <v>28</v>
      </c>
      <c r="B16" s="1912" t="s">
        <v>29</v>
      </c>
      <c r="C16" s="1943">
        <v>8524</v>
      </c>
      <c r="D16" s="1944">
        <v>3773</v>
      </c>
      <c r="E16" s="1913">
        <v>0.44263256687001407</v>
      </c>
      <c r="F16" s="1943">
        <v>144</v>
      </c>
      <c r="G16" s="1944">
        <v>3629</v>
      </c>
      <c r="H16" s="1935">
        <v>635</v>
      </c>
      <c r="I16" s="1936"/>
      <c r="J16" s="1936"/>
      <c r="K16" s="1937">
        <v>122</v>
      </c>
      <c r="L16" s="1936">
        <v>260</v>
      </c>
      <c r="M16" s="1936">
        <v>1650</v>
      </c>
      <c r="N16" s="1936">
        <v>177</v>
      </c>
      <c r="O16" s="1936">
        <v>661</v>
      </c>
      <c r="P16" s="1938">
        <v>124</v>
      </c>
      <c r="Q16" s="1914"/>
      <c r="R16" s="1909"/>
      <c r="S16" s="1909"/>
    </row>
    <row r="17" spans="1:19" ht="15">
      <c r="A17" s="1911" t="s">
        <v>28</v>
      </c>
      <c r="B17" s="1912" t="s">
        <v>30</v>
      </c>
      <c r="C17" s="1943"/>
      <c r="D17" s="1944"/>
      <c r="E17" s="1913"/>
      <c r="F17" s="1943"/>
      <c r="G17" s="1944"/>
      <c r="H17" s="1935"/>
      <c r="I17" s="1936"/>
      <c r="J17" s="1936"/>
      <c r="K17" s="1937"/>
      <c r="L17" s="1936"/>
      <c r="M17" s="1936"/>
      <c r="N17" s="1936"/>
      <c r="O17" s="1936"/>
      <c r="P17" s="1938"/>
      <c r="Q17" s="1914"/>
      <c r="R17" s="1909"/>
      <c r="S17" s="1909"/>
    </row>
    <row r="18" spans="1:19" ht="15">
      <c r="A18" s="1911" t="s">
        <v>82</v>
      </c>
      <c r="B18" s="1912" t="s">
        <v>363</v>
      </c>
      <c r="C18" s="1943">
        <v>838</v>
      </c>
      <c r="D18" s="1944"/>
      <c r="E18" s="1913"/>
      <c r="F18" s="1943"/>
      <c r="G18" s="1944">
        <v>838</v>
      </c>
      <c r="H18" s="1935">
        <v>172</v>
      </c>
      <c r="I18" s="1936"/>
      <c r="J18" s="1936"/>
      <c r="K18" s="1937">
        <v>183</v>
      </c>
      <c r="L18" s="1936"/>
      <c r="M18" s="1936">
        <v>144</v>
      </c>
      <c r="N18" s="1936">
        <v>119</v>
      </c>
      <c r="O18" s="1936">
        <v>220</v>
      </c>
      <c r="P18" s="1938">
        <v>0</v>
      </c>
      <c r="Q18" s="1914"/>
      <c r="R18" s="1909"/>
      <c r="S18" s="1909"/>
    </row>
    <row r="19" spans="1:19" ht="25.5">
      <c r="A19" s="1911" t="s">
        <v>82</v>
      </c>
      <c r="B19" s="1912" t="s">
        <v>364</v>
      </c>
      <c r="C19" s="1943"/>
      <c r="D19" s="1944"/>
      <c r="E19" s="1913"/>
      <c r="F19" s="1943"/>
      <c r="G19" s="1944">
        <v>112</v>
      </c>
      <c r="H19" s="1935"/>
      <c r="I19" s="1936"/>
      <c r="J19" s="1936"/>
      <c r="K19" s="1937"/>
      <c r="L19" s="1936"/>
      <c r="M19" s="1936">
        <v>22</v>
      </c>
      <c r="N19" s="1936">
        <v>22</v>
      </c>
      <c r="O19" s="1936">
        <v>68</v>
      </c>
      <c r="P19" s="1938">
        <v>0</v>
      </c>
      <c r="Q19" s="1914"/>
      <c r="R19" s="1909"/>
      <c r="S19" s="1909"/>
    </row>
    <row r="20" spans="1:19" ht="15">
      <c r="A20" s="1911" t="s">
        <v>82</v>
      </c>
      <c r="B20" s="1912" t="s">
        <v>365</v>
      </c>
      <c r="C20" s="1943"/>
      <c r="D20" s="1944"/>
      <c r="E20" s="1913"/>
      <c r="F20" s="1943"/>
      <c r="G20" s="1944">
        <v>31</v>
      </c>
      <c r="H20" s="1935">
        <v>13</v>
      </c>
      <c r="I20" s="1936">
        <v>0.3299999999999983</v>
      </c>
      <c r="J20" s="1936"/>
      <c r="K20" s="1937">
        <v>11</v>
      </c>
      <c r="L20" s="1936">
        <v>2</v>
      </c>
      <c r="M20" s="1936"/>
      <c r="N20" s="1936"/>
      <c r="O20" s="1936">
        <v>4</v>
      </c>
      <c r="P20" s="1938">
        <v>0.6699999999999875</v>
      </c>
      <c r="Q20" s="1914"/>
      <c r="R20" s="1909"/>
      <c r="S20" s="1909"/>
    </row>
    <row r="21" spans="1:19" ht="15">
      <c r="A21" s="1911" t="s">
        <v>31</v>
      </c>
      <c r="B21" s="1912" t="s">
        <v>203</v>
      </c>
      <c r="C21" s="1943"/>
      <c r="D21" s="1944"/>
      <c r="E21" s="1913"/>
      <c r="F21" s="1943"/>
      <c r="G21" s="1944">
        <v>597</v>
      </c>
      <c r="H21" s="1935"/>
      <c r="I21" s="1936">
        <v>3</v>
      </c>
      <c r="J21" s="1936">
        <v>272</v>
      </c>
      <c r="K21" s="1937">
        <v>12</v>
      </c>
      <c r="L21" s="1936">
        <v>231</v>
      </c>
      <c r="M21" s="1936"/>
      <c r="N21" s="1936"/>
      <c r="O21" s="1936">
        <v>79</v>
      </c>
      <c r="P21" s="1938">
        <v>0</v>
      </c>
      <c r="Q21" s="1914"/>
      <c r="R21" s="1909"/>
      <c r="S21" s="1909"/>
    </row>
    <row r="22" spans="1:19" ht="15">
      <c r="A22" s="1911" t="s">
        <v>31</v>
      </c>
      <c r="B22" s="1912" t="s">
        <v>33</v>
      </c>
      <c r="C22" s="1943"/>
      <c r="D22" s="1944"/>
      <c r="E22" s="1913"/>
      <c r="F22" s="1943"/>
      <c r="G22" s="1944">
        <v>227</v>
      </c>
      <c r="H22" s="1935">
        <v>62</v>
      </c>
      <c r="I22" s="1936">
        <v>7</v>
      </c>
      <c r="J22" s="1936"/>
      <c r="K22" s="1937">
        <v>54</v>
      </c>
      <c r="L22" s="1936">
        <v>93</v>
      </c>
      <c r="M22" s="1936"/>
      <c r="N22" s="1936"/>
      <c r="O22" s="1936">
        <v>11</v>
      </c>
      <c r="P22" s="1938">
        <v>0</v>
      </c>
      <c r="Q22" s="1914"/>
      <c r="R22" s="1909"/>
      <c r="S22" s="1909"/>
    </row>
    <row r="23" spans="1:19" ht="15">
      <c r="A23" s="1911" t="s">
        <v>34</v>
      </c>
      <c r="B23" s="1912" t="s">
        <v>366</v>
      </c>
      <c r="C23" s="1943">
        <v>45</v>
      </c>
      <c r="D23" s="1944">
        <v>33</v>
      </c>
      <c r="E23" s="1913">
        <v>0.7333333333333333</v>
      </c>
      <c r="F23" s="1943">
        <v>0</v>
      </c>
      <c r="G23" s="1944">
        <v>33</v>
      </c>
      <c r="H23" s="1935">
        <v>5</v>
      </c>
      <c r="I23" s="1936"/>
      <c r="J23" s="1936"/>
      <c r="K23" s="1937">
        <v>16</v>
      </c>
      <c r="L23" s="1936"/>
      <c r="M23" s="1936">
        <v>9</v>
      </c>
      <c r="N23" s="1936"/>
      <c r="O23" s="1936">
        <v>3</v>
      </c>
      <c r="P23" s="1938"/>
      <c r="Q23" s="1914"/>
      <c r="R23" s="1909"/>
      <c r="S23" s="1909"/>
    </row>
    <row r="24" spans="1:19" ht="15">
      <c r="A24" s="1911" t="s">
        <v>34</v>
      </c>
      <c r="B24" s="1912" t="s">
        <v>367</v>
      </c>
      <c r="C24" s="1943">
        <v>121</v>
      </c>
      <c r="D24" s="1944">
        <v>103</v>
      </c>
      <c r="E24" s="1913">
        <v>0.8512396694214877</v>
      </c>
      <c r="F24" s="1943">
        <v>2</v>
      </c>
      <c r="G24" s="1944">
        <v>101</v>
      </c>
      <c r="H24" s="1935">
        <v>5</v>
      </c>
      <c r="I24" s="1936"/>
      <c r="J24" s="1936">
        <v>1</v>
      </c>
      <c r="K24" s="1937">
        <v>29</v>
      </c>
      <c r="L24" s="1936">
        <v>16</v>
      </c>
      <c r="M24" s="1936"/>
      <c r="N24" s="1936"/>
      <c r="O24" s="1936">
        <v>49</v>
      </c>
      <c r="P24" s="1938">
        <v>1</v>
      </c>
      <c r="Q24" s="1914"/>
      <c r="R24" s="1909"/>
      <c r="S24" s="1909"/>
    </row>
    <row r="25" spans="1:19" ht="15">
      <c r="A25" s="1911" t="s">
        <v>34</v>
      </c>
      <c r="B25" s="1912" t="s">
        <v>368</v>
      </c>
      <c r="C25" s="1943">
        <v>32</v>
      </c>
      <c r="D25" s="1944">
        <v>28</v>
      </c>
      <c r="E25" s="1913">
        <v>0.875</v>
      </c>
      <c r="F25" s="1943">
        <v>0</v>
      </c>
      <c r="G25" s="1944">
        <v>28</v>
      </c>
      <c r="H25" s="1935"/>
      <c r="I25" s="1936"/>
      <c r="J25" s="1936"/>
      <c r="K25" s="1937">
        <v>16</v>
      </c>
      <c r="L25" s="1936">
        <v>6</v>
      </c>
      <c r="M25" s="1936"/>
      <c r="N25" s="1936"/>
      <c r="O25" s="1936">
        <v>6</v>
      </c>
      <c r="P25" s="1938"/>
      <c r="Q25" s="1914"/>
      <c r="R25" s="1909"/>
      <c r="S25" s="1909"/>
    </row>
    <row r="26" spans="1:19" ht="15">
      <c r="A26" s="1911" t="s">
        <v>34</v>
      </c>
      <c r="B26" s="1912" t="s">
        <v>94</v>
      </c>
      <c r="C26" s="1943">
        <v>128</v>
      </c>
      <c r="D26" s="1944">
        <v>67</v>
      </c>
      <c r="E26" s="1913">
        <v>0.5234375</v>
      </c>
      <c r="F26" s="1943">
        <v>0</v>
      </c>
      <c r="G26" s="1944">
        <v>67</v>
      </c>
      <c r="H26" s="1935">
        <v>13</v>
      </c>
      <c r="I26" s="1936"/>
      <c r="J26" s="1936"/>
      <c r="K26" s="1937">
        <v>17</v>
      </c>
      <c r="L26" s="1936"/>
      <c r="M26" s="1936">
        <v>29</v>
      </c>
      <c r="N26" s="1936"/>
      <c r="O26" s="1936">
        <v>8</v>
      </c>
      <c r="P26" s="1938"/>
      <c r="Q26" s="1914"/>
      <c r="R26" s="1909"/>
      <c r="S26" s="1909"/>
    </row>
    <row r="27" spans="1:19" ht="15">
      <c r="A27" s="1911" t="s">
        <v>34</v>
      </c>
      <c r="B27" s="1912" t="s">
        <v>369</v>
      </c>
      <c r="C27" s="1943">
        <v>350</v>
      </c>
      <c r="D27" s="1944">
        <v>292</v>
      </c>
      <c r="E27" s="1913">
        <v>0.8343</v>
      </c>
      <c r="F27" s="1943">
        <v>8</v>
      </c>
      <c r="G27" s="1944">
        <v>284</v>
      </c>
      <c r="H27" s="1935">
        <v>21</v>
      </c>
      <c r="I27" s="1936"/>
      <c r="J27" s="1936"/>
      <c r="K27" s="1937">
        <v>42</v>
      </c>
      <c r="L27" s="1936"/>
      <c r="M27" s="1936"/>
      <c r="N27" s="1936"/>
      <c r="O27" s="1936">
        <v>162</v>
      </c>
      <c r="P27" s="1938">
        <v>59</v>
      </c>
      <c r="Q27" s="1914"/>
      <c r="R27" s="1909"/>
      <c r="S27" s="1909"/>
    </row>
    <row r="28" spans="1:19" ht="15">
      <c r="A28" s="1911" t="s">
        <v>179</v>
      </c>
      <c r="B28" s="1912" t="s">
        <v>370</v>
      </c>
      <c r="C28" s="1943">
        <v>19</v>
      </c>
      <c r="D28" s="1944">
        <v>19</v>
      </c>
      <c r="E28" s="1913">
        <v>0.8421052631578947</v>
      </c>
      <c r="F28" s="1943">
        <v>0</v>
      </c>
      <c r="G28" s="1944">
        <v>16</v>
      </c>
      <c r="H28" s="1935">
        <v>3</v>
      </c>
      <c r="I28" s="1936"/>
      <c r="J28" s="1936"/>
      <c r="K28" s="1937"/>
      <c r="L28" s="1936"/>
      <c r="M28" s="1936">
        <v>11</v>
      </c>
      <c r="N28" s="1936"/>
      <c r="O28" s="1936"/>
      <c r="P28" s="1938">
        <v>2</v>
      </c>
      <c r="Q28" s="1914"/>
      <c r="R28" s="1909"/>
      <c r="S28" s="1909"/>
    </row>
    <row r="29" spans="1:19" ht="25.5">
      <c r="A29" s="1911" t="s">
        <v>181</v>
      </c>
      <c r="B29" s="1912" t="s">
        <v>371</v>
      </c>
      <c r="C29" s="1943">
        <v>190</v>
      </c>
      <c r="D29" s="1944"/>
      <c r="E29" s="1913">
        <v>0.9421052631578948</v>
      </c>
      <c r="F29" s="1943"/>
      <c r="G29" s="1944">
        <v>179</v>
      </c>
      <c r="H29" s="1935">
        <v>25</v>
      </c>
      <c r="I29" s="1936"/>
      <c r="J29" s="1936"/>
      <c r="K29" s="1937">
        <v>16</v>
      </c>
      <c r="L29" s="1936">
        <v>61</v>
      </c>
      <c r="M29" s="1936"/>
      <c r="N29" s="1936"/>
      <c r="O29" s="1936">
        <v>69</v>
      </c>
      <c r="P29" s="1938"/>
      <c r="Q29" s="1914"/>
      <c r="R29" s="1909"/>
      <c r="S29" s="1909"/>
    </row>
    <row r="30" spans="1:19" ht="25.5">
      <c r="A30" s="1911" t="s">
        <v>37</v>
      </c>
      <c r="B30" s="1912" t="s">
        <v>183</v>
      </c>
      <c r="C30" s="1943">
        <v>84</v>
      </c>
      <c r="D30" s="1944">
        <v>55</v>
      </c>
      <c r="E30" s="1913"/>
      <c r="F30" s="1943">
        <v>1</v>
      </c>
      <c r="G30" s="1944">
        <v>54</v>
      </c>
      <c r="H30" s="1935">
        <v>13</v>
      </c>
      <c r="I30" s="1936"/>
      <c r="J30" s="1936"/>
      <c r="K30" s="1937">
        <v>8</v>
      </c>
      <c r="L30" s="1936">
        <v>2</v>
      </c>
      <c r="M30" s="1936">
        <v>1</v>
      </c>
      <c r="N30" s="1936"/>
      <c r="O30" s="1936">
        <v>30</v>
      </c>
      <c r="P30" s="1938"/>
      <c r="Q30" s="1914"/>
      <c r="R30" s="1909"/>
      <c r="S30" s="1909"/>
    </row>
    <row r="31" spans="1:19" ht="15">
      <c r="A31" s="1910" t="s">
        <v>37</v>
      </c>
      <c r="B31" s="1912" t="s">
        <v>324</v>
      </c>
      <c r="C31" s="1943">
        <v>251</v>
      </c>
      <c r="D31" s="1944">
        <v>201</v>
      </c>
      <c r="E31" s="1913">
        <v>0.8007968127490039</v>
      </c>
      <c r="F31" s="1943">
        <v>5</v>
      </c>
      <c r="G31" s="1944">
        <v>196</v>
      </c>
      <c r="H31" s="1935">
        <v>48</v>
      </c>
      <c r="I31" s="1936">
        <v>1</v>
      </c>
      <c r="J31" s="1936">
        <v>2</v>
      </c>
      <c r="K31" s="1937">
        <v>35</v>
      </c>
      <c r="L31" s="1936">
        <v>52</v>
      </c>
      <c r="M31" s="1936">
        <v>7</v>
      </c>
      <c r="N31" s="1936">
        <v>6</v>
      </c>
      <c r="O31" s="1936">
        <v>45</v>
      </c>
      <c r="P31" s="1938"/>
      <c r="Q31" s="1914"/>
      <c r="R31" s="1909"/>
      <c r="S31" s="1909"/>
    </row>
    <row r="32" spans="1:19" ht="25.5">
      <c r="A32" s="1910" t="s">
        <v>37</v>
      </c>
      <c r="B32" s="1912" t="s">
        <v>62</v>
      </c>
      <c r="C32" s="1943">
        <v>88</v>
      </c>
      <c r="D32" s="1944">
        <v>70</v>
      </c>
      <c r="E32" s="1913">
        <v>0.7954545454545454</v>
      </c>
      <c r="F32" s="1943">
        <v>2</v>
      </c>
      <c r="G32" s="1944">
        <v>68</v>
      </c>
      <c r="H32" s="1935">
        <v>13</v>
      </c>
      <c r="I32" s="1936">
        <v>3</v>
      </c>
      <c r="J32" s="1936">
        <v>2</v>
      </c>
      <c r="K32" s="1937">
        <v>9</v>
      </c>
      <c r="L32" s="1936">
        <v>10</v>
      </c>
      <c r="M32" s="1936">
        <v>3</v>
      </c>
      <c r="N32" s="1936">
        <v>3</v>
      </c>
      <c r="O32" s="1936">
        <v>17</v>
      </c>
      <c r="P32" s="1938">
        <v>8</v>
      </c>
      <c r="Q32" s="1914"/>
      <c r="R32" s="1909"/>
      <c r="S32" s="1909"/>
    </row>
    <row r="33" spans="1:19" ht="15.75" thickBot="1">
      <c r="A33" s="1915" t="s">
        <v>37</v>
      </c>
      <c r="B33" s="1926" t="s">
        <v>372</v>
      </c>
      <c r="C33" s="1951"/>
      <c r="D33" s="1952"/>
      <c r="E33" s="1927"/>
      <c r="F33" s="1951"/>
      <c r="G33" s="1952">
        <v>209</v>
      </c>
      <c r="H33" s="1939">
        <v>33</v>
      </c>
      <c r="I33" s="1940">
        <v>2</v>
      </c>
      <c r="J33" s="1940">
        <v>5</v>
      </c>
      <c r="K33" s="1941">
        <v>70</v>
      </c>
      <c r="L33" s="1940">
        <v>46</v>
      </c>
      <c r="M33" s="1940">
        <v>32</v>
      </c>
      <c r="N33" s="1940">
        <v>6</v>
      </c>
      <c r="O33" s="1940">
        <v>15</v>
      </c>
      <c r="P33" s="1942">
        <v>0</v>
      </c>
      <c r="Q33" s="1914"/>
      <c r="R33" s="1909"/>
      <c r="S33" s="1909"/>
    </row>
    <row r="34" spans="1:19" ht="15">
      <c r="A34" s="1916"/>
      <c r="B34" s="1917"/>
      <c r="C34" s="1946"/>
      <c r="D34" s="1946"/>
      <c r="E34" s="1920"/>
      <c r="F34" s="1946"/>
      <c r="G34" s="1945"/>
      <c r="H34" s="1947"/>
      <c r="I34" s="1947"/>
      <c r="J34" s="1947"/>
      <c r="K34" s="1948"/>
      <c r="L34" s="1947"/>
      <c r="M34" s="1947"/>
      <c r="N34" s="1947"/>
      <c r="O34" s="1947"/>
      <c r="P34" s="1947"/>
      <c r="Q34" s="1919"/>
      <c r="R34" s="1908"/>
      <c r="S34" s="1908"/>
    </row>
    <row r="35" spans="1:19" ht="15.75" thickBot="1">
      <c r="A35" s="1916"/>
      <c r="B35" s="1917"/>
      <c r="C35" s="1946"/>
      <c r="D35" s="1946"/>
      <c r="E35" s="1920"/>
      <c r="F35" s="1946"/>
      <c r="G35" s="1945"/>
      <c r="H35" s="1947"/>
      <c r="I35" s="1947"/>
      <c r="J35" s="1947"/>
      <c r="K35" s="1948"/>
      <c r="L35" s="1947"/>
      <c r="M35" s="1947"/>
      <c r="N35" s="1947"/>
      <c r="O35" s="1947"/>
      <c r="P35" s="1947"/>
      <c r="Q35" s="1919"/>
      <c r="R35" s="1908"/>
      <c r="S35" s="1908"/>
    </row>
    <row r="36" spans="1:19" ht="15.75" thickBot="1">
      <c r="A36" s="1930" t="s">
        <v>185</v>
      </c>
      <c r="B36" s="1929" t="s">
        <v>373</v>
      </c>
      <c r="C36" s="1953"/>
      <c r="D36" s="1953"/>
      <c r="E36" s="1907"/>
      <c r="F36" s="1953"/>
      <c r="G36" s="1953">
        <v>1431</v>
      </c>
      <c r="H36" s="1953">
        <v>219</v>
      </c>
      <c r="I36" s="1953">
        <v>184</v>
      </c>
      <c r="J36" s="1953">
        <v>13</v>
      </c>
      <c r="K36" s="1954">
        <v>299</v>
      </c>
      <c r="L36" s="1953">
        <v>218</v>
      </c>
      <c r="M36" s="1953"/>
      <c r="N36" s="1953">
        <v>469</v>
      </c>
      <c r="O36" s="1953">
        <v>13</v>
      </c>
      <c r="P36" s="1955">
        <v>16</v>
      </c>
      <c r="Q36" s="1928"/>
      <c r="R36" s="1928"/>
      <c r="S36" s="1928"/>
    </row>
    <row r="37" spans="1:19" ht="15">
      <c r="A37" s="1916"/>
      <c r="B37" s="1917"/>
      <c r="C37" s="1946"/>
      <c r="D37" s="1946"/>
      <c r="E37" s="1920"/>
      <c r="F37" s="1946"/>
      <c r="G37" s="1945"/>
      <c r="H37" s="1947"/>
      <c r="I37" s="1947"/>
      <c r="J37" s="1947"/>
      <c r="K37" s="1948"/>
      <c r="L37" s="1947"/>
      <c r="M37" s="1947"/>
      <c r="N37" s="1947"/>
      <c r="O37" s="1947"/>
      <c r="P37" s="1947"/>
      <c r="Q37" s="1919"/>
      <c r="R37" s="1908"/>
      <c r="S37" s="1908"/>
    </row>
    <row r="38" spans="1:19" ht="15.75" thickBot="1">
      <c r="A38" s="1916"/>
      <c r="B38" s="1917"/>
      <c r="C38" s="1946"/>
      <c r="D38" s="1946"/>
      <c r="E38" s="1920"/>
      <c r="F38" s="1946"/>
      <c r="G38" s="1946"/>
      <c r="H38" s="1947"/>
      <c r="I38" s="1947"/>
      <c r="J38" s="1947"/>
      <c r="K38" s="1948"/>
      <c r="L38" s="1947"/>
      <c r="M38" s="1947"/>
      <c r="N38" s="1947"/>
      <c r="O38" s="1947"/>
      <c r="P38" s="1947"/>
      <c r="Q38" s="1919"/>
      <c r="R38" s="1908"/>
      <c r="S38" s="1908"/>
    </row>
    <row r="39" spans="1:19" ht="15.75" thickBot="1">
      <c r="A39" s="1916" t="s">
        <v>41</v>
      </c>
      <c r="B39" s="1921"/>
      <c r="C39" s="1946"/>
      <c r="D39" s="1946"/>
      <c r="E39" s="1920"/>
      <c r="F39" s="1946"/>
      <c r="G39" s="1960" t="s">
        <v>42</v>
      </c>
      <c r="H39" s="1965" t="s">
        <v>11</v>
      </c>
      <c r="I39" s="1966" t="s">
        <v>12</v>
      </c>
      <c r="J39" s="1966" t="s">
        <v>13</v>
      </c>
      <c r="K39" s="1967" t="s">
        <v>14</v>
      </c>
      <c r="L39" s="1966" t="s">
        <v>15</v>
      </c>
      <c r="M39" s="1966" t="s">
        <v>16</v>
      </c>
      <c r="N39" s="1968" t="s">
        <v>17</v>
      </c>
      <c r="O39" s="1966" t="s">
        <v>18</v>
      </c>
      <c r="P39" s="1969" t="s">
        <v>19</v>
      </c>
      <c r="Q39" s="1918"/>
      <c r="R39" s="1908"/>
      <c r="S39" s="1908"/>
    </row>
    <row r="40" spans="1:19" ht="15.75" thickBot="1">
      <c r="A40" s="1916"/>
      <c r="B40" s="1917" t="s">
        <v>212</v>
      </c>
      <c r="C40" s="1946"/>
      <c r="D40" s="1946"/>
      <c r="E40" s="1920"/>
      <c r="F40" s="1946"/>
      <c r="G40" s="1956">
        <v>8843</v>
      </c>
      <c r="H40" s="1957">
        <v>1379</v>
      </c>
      <c r="I40" s="1958">
        <v>90.53</v>
      </c>
      <c r="J40" s="1958">
        <v>318</v>
      </c>
      <c r="K40" s="1970">
        <v>1100</v>
      </c>
      <c r="L40" s="1958">
        <v>1271</v>
      </c>
      <c r="M40" s="1958">
        <v>1997</v>
      </c>
      <c r="N40" s="1958">
        <v>916</v>
      </c>
      <c r="O40" s="1958">
        <v>1561.8</v>
      </c>
      <c r="P40" s="1959">
        <v>201.67</v>
      </c>
      <c r="Q40" s="1919"/>
      <c r="R40" s="1908"/>
      <c r="S40" s="1908"/>
    </row>
    <row r="41" spans="1:19" ht="15.75" thickBot="1">
      <c r="A41" s="1916"/>
      <c r="B41" s="1917"/>
      <c r="C41" s="1946"/>
      <c r="D41" s="1946"/>
      <c r="E41" s="1920"/>
      <c r="F41" s="1946"/>
      <c r="G41" s="1946"/>
      <c r="H41" s="1962">
        <v>0.15594255343209318</v>
      </c>
      <c r="I41" s="1963">
        <v>0.010237475969693544</v>
      </c>
      <c r="J41" s="1963">
        <v>0.03596064683930793</v>
      </c>
      <c r="K41" s="1971">
        <v>0.12439217460137962</v>
      </c>
      <c r="L41" s="1963">
        <v>0.14372950356213954</v>
      </c>
      <c r="M41" s="1963">
        <v>0.2258283387990501</v>
      </c>
      <c r="N41" s="1963">
        <v>0.10358475630442157</v>
      </c>
      <c r="O41" s="1963">
        <v>0.17661427117494063</v>
      </c>
      <c r="P41" s="1964">
        <v>0.02280560895623657</v>
      </c>
      <c r="Q41" s="1919"/>
      <c r="R41" s="1961"/>
      <c r="S41" s="1908"/>
    </row>
    <row r="42" spans="1:19" ht="15.75" thickBot="1">
      <c r="A42" s="1916"/>
      <c r="B42" s="1917"/>
      <c r="C42" s="1946"/>
      <c r="D42" s="1946"/>
      <c r="E42" s="1920"/>
      <c r="F42" s="1946"/>
      <c r="G42" s="1945"/>
      <c r="H42" s="1947"/>
      <c r="I42" s="1947"/>
      <c r="J42" s="1947"/>
      <c r="K42" s="1948"/>
      <c r="L42" s="1947"/>
      <c r="M42" s="1947"/>
      <c r="N42" s="1947"/>
      <c r="O42" s="1947"/>
      <c r="P42" s="1947"/>
      <c r="Q42" s="1919"/>
      <c r="R42" s="1908"/>
      <c r="S42" s="1908"/>
    </row>
    <row r="43" spans="1:19" ht="15.75" thickBot="1">
      <c r="A43" s="1916"/>
      <c r="B43" s="1917" t="s">
        <v>213</v>
      </c>
      <c r="C43" s="1946"/>
      <c r="D43" s="1946"/>
      <c r="E43" s="1920"/>
      <c r="F43" s="1946"/>
      <c r="G43" s="1956">
        <v>10274</v>
      </c>
      <c r="H43" s="1957">
        <v>1598</v>
      </c>
      <c r="I43" s="1958">
        <v>274.53</v>
      </c>
      <c r="J43" s="1958">
        <v>331</v>
      </c>
      <c r="K43" s="1970">
        <v>1399</v>
      </c>
      <c r="L43" s="1958">
        <v>1489</v>
      </c>
      <c r="M43" s="1958">
        <v>1997</v>
      </c>
      <c r="N43" s="1958">
        <v>1385</v>
      </c>
      <c r="O43" s="1958">
        <v>1574.8</v>
      </c>
      <c r="P43" s="1959">
        <v>217.67</v>
      </c>
      <c r="Q43" s="1919"/>
      <c r="R43" s="1922"/>
      <c r="S43" s="1908"/>
    </row>
    <row r="44" spans="1:19" ht="15.75" thickBot="1">
      <c r="A44" s="1916"/>
      <c r="B44" s="1917"/>
      <c r="C44" s="1946"/>
      <c r="D44" s="1946"/>
      <c r="E44" s="1920"/>
      <c r="F44" s="1946"/>
      <c r="G44" s="1946"/>
      <c r="H44" s="1962">
        <v>0.15553825189799494</v>
      </c>
      <c r="I44" s="1963">
        <v>0.026720848744403346</v>
      </c>
      <c r="J44" s="1963">
        <v>0.03221724742067354</v>
      </c>
      <c r="K44" s="1971">
        <v>0.13616897021607943</v>
      </c>
      <c r="L44" s="1963">
        <v>0.14492894685614172</v>
      </c>
      <c r="M44" s="1963">
        <v>0.19437414833560443</v>
      </c>
      <c r="N44" s="1963">
        <v>0.13480630718318085</v>
      </c>
      <c r="O44" s="1963">
        <v>0.15328012458633444</v>
      </c>
      <c r="P44" s="1964">
        <v>0.021186490169359546</v>
      </c>
      <c r="Q44" s="1919"/>
      <c r="R44" s="1961"/>
      <c r="S44" s="1908"/>
    </row>
  </sheetData>
  <mergeCells count="9">
    <mergeCell ref="G3:G4"/>
    <mergeCell ref="H3:P3"/>
    <mergeCell ref="A1:P1"/>
    <mergeCell ref="A3:A4"/>
    <mergeCell ref="B3:B4"/>
    <mergeCell ref="C3:C4"/>
    <mergeCell ref="D3:D4"/>
    <mergeCell ref="E3:E4"/>
    <mergeCell ref="F3:F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374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973"/>
      <c r="R1" s="1973"/>
      <c r="S1" s="1973"/>
    </row>
    <row r="2" spans="1:19" ht="27" thickBot="1">
      <c r="A2" s="1975"/>
      <c r="B2" s="1983"/>
      <c r="C2" s="1974"/>
      <c r="D2" s="1974"/>
      <c r="E2" s="1974"/>
      <c r="F2" s="1974"/>
      <c r="G2" s="1974"/>
      <c r="H2" s="1976"/>
      <c r="I2" s="1976"/>
      <c r="J2" s="1976"/>
      <c r="K2" s="1977"/>
      <c r="L2" s="1976"/>
      <c r="M2" s="1976"/>
      <c r="N2" s="1976"/>
      <c r="O2" s="1976"/>
      <c r="P2" s="1976"/>
      <c r="Q2" s="1974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974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1978" t="s">
        <v>11</v>
      </c>
      <c r="I4" s="1979" t="s">
        <v>12</v>
      </c>
      <c r="J4" s="1979" t="s">
        <v>13</v>
      </c>
      <c r="K4" s="1980" t="s">
        <v>14</v>
      </c>
      <c r="L4" s="1979" t="s">
        <v>15</v>
      </c>
      <c r="M4" s="1979" t="s">
        <v>16</v>
      </c>
      <c r="N4" s="1982" t="s">
        <v>17</v>
      </c>
      <c r="O4" s="1979" t="s">
        <v>18</v>
      </c>
      <c r="P4" s="1981" t="s">
        <v>19</v>
      </c>
      <c r="Q4" s="1974"/>
      <c r="R4" s="1972"/>
      <c r="S4" s="1972"/>
    </row>
    <row r="5" spans="1:19" ht="15">
      <c r="A5" s="1998" t="s">
        <v>20</v>
      </c>
      <c r="B5" s="1999" t="s">
        <v>375</v>
      </c>
      <c r="C5" s="2020">
        <v>91</v>
      </c>
      <c r="D5" s="2021">
        <v>51</v>
      </c>
      <c r="E5" s="2000">
        <v>0.5604395604395604</v>
      </c>
      <c r="F5" s="2020">
        <v>3</v>
      </c>
      <c r="G5" s="2021">
        <v>48</v>
      </c>
      <c r="H5" s="2003">
        <v>2</v>
      </c>
      <c r="I5" s="2004"/>
      <c r="J5" s="2004"/>
      <c r="K5" s="2005">
        <v>5</v>
      </c>
      <c r="L5" s="2004">
        <v>4</v>
      </c>
      <c r="M5" s="2004">
        <v>29</v>
      </c>
      <c r="N5" s="2004">
        <v>7</v>
      </c>
      <c r="O5" s="2004">
        <v>3</v>
      </c>
      <c r="P5" s="2006"/>
      <c r="Q5" s="1990"/>
      <c r="R5" s="1985"/>
      <c r="S5" s="1985"/>
    </row>
    <row r="6" spans="1:19" ht="15">
      <c r="A6" s="1987" t="s">
        <v>20</v>
      </c>
      <c r="B6" s="1988" t="s">
        <v>376</v>
      </c>
      <c r="C6" s="2015">
        <v>130</v>
      </c>
      <c r="D6" s="2016">
        <v>72</v>
      </c>
      <c r="E6" s="1989">
        <v>0.5538461538461539</v>
      </c>
      <c r="F6" s="2015">
        <v>3</v>
      </c>
      <c r="G6" s="2016">
        <v>69</v>
      </c>
      <c r="H6" s="2007">
        <v>5</v>
      </c>
      <c r="I6" s="2008"/>
      <c r="J6" s="2008"/>
      <c r="K6" s="2009">
        <v>4</v>
      </c>
      <c r="L6" s="2008">
        <v>5</v>
      </c>
      <c r="M6" s="2008">
        <v>31</v>
      </c>
      <c r="N6" s="2008">
        <v>6</v>
      </c>
      <c r="O6" s="2008">
        <v>18</v>
      </c>
      <c r="P6" s="2010"/>
      <c r="Q6" s="1990"/>
      <c r="R6" s="1985"/>
      <c r="S6" s="1985"/>
    </row>
    <row r="7" spans="1:19" ht="15">
      <c r="A7" s="1987" t="s">
        <v>23</v>
      </c>
      <c r="B7" s="1988" t="s">
        <v>377</v>
      </c>
      <c r="C7" s="2015">
        <v>163</v>
      </c>
      <c r="D7" s="2016">
        <v>145</v>
      </c>
      <c r="E7" s="1989">
        <v>0.8895705521472392</v>
      </c>
      <c r="F7" s="2015">
        <v>2</v>
      </c>
      <c r="G7" s="2016">
        <v>143</v>
      </c>
      <c r="H7" s="2007">
        <v>27</v>
      </c>
      <c r="I7" s="2008">
        <v>5</v>
      </c>
      <c r="J7" s="2008">
        <v>19</v>
      </c>
      <c r="K7" s="2009">
        <v>6</v>
      </c>
      <c r="L7" s="2008">
        <v>67</v>
      </c>
      <c r="M7" s="2008"/>
      <c r="N7" s="2008"/>
      <c r="O7" s="2008">
        <v>19</v>
      </c>
      <c r="P7" s="2010"/>
      <c r="Q7" s="1990"/>
      <c r="R7" s="1985"/>
      <c r="S7" s="1985"/>
    </row>
    <row r="8" spans="1:19" ht="15">
      <c r="A8" s="1987" t="s">
        <v>26</v>
      </c>
      <c r="B8" s="1988" t="s">
        <v>27</v>
      </c>
      <c r="C8" s="2015">
        <v>784</v>
      </c>
      <c r="D8" s="2016"/>
      <c r="E8" s="1989"/>
      <c r="F8" s="2015"/>
      <c r="G8" s="2016">
        <v>687</v>
      </c>
      <c r="H8" s="2007">
        <v>158</v>
      </c>
      <c r="I8" s="2008">
        <v>51.3</v>
      </c>
      <c r="J8" s="2008"/>
      <c r="K8" s="2009">
        <v>191</v>
      </c>
      <c r="L8" s="2008">
        <v>118</v>
      </c>
      <c r="M8" s="2008"/>
      <c r="N8" s="2008">
        <v>166</v>
      </c>
      <c r="O8" s="2008">
        <v>2.7</v>
      </c>
      <c r="P8" s="2010"/>
      <c r="Q8" s="1990"/>
      <c r="R8" s="1985"/>
      <c r="S8" s="1985"/>
    </row>
    <row r="9" spans="1:19" ht="15">
      <c r="A9" s="1987" t="s">
        <v>28</v>
      </c>
      <c r="B9" s="1988" t="s">
        <v>29</v>
      </c>
      <c r="C9" s="2015">
        <v>6853</v>
      </c>
      <c r="D9" s="2016">
        <v>2867</v>
      </c>
      <c r="E9" s="1989">
        <v>0.4183569239749015</v>
      </c>
      <c r="F9" s="2015">
        <v>92</v>
      </c>
      <c r="G9" s="2016">
        <v>2775</v>
      </c>
      <c r="H9" s="2007">
        <v>408</v>
      </c>
      <c r="I9" s="2008"/>
      <c r="J9" s="2008"/>
      <c r="K9" s="2009">
        <v>90</v>
      </c>
      <c r="L9" s="2008">
        <v>153</v>
      </c>
      <c r="M9" s="2008">
        <v>1655</v>
      </c>
      <c r="N9" s="2008">
        <v>146</v>
      </c>
      <c r="O9" s="2008">
        <v>243</v>
      </c>
      <c r="P9" s="2010">
        <v>80</v>
      </c>
      <c r="Q9" s="1990"/>
      <c r="R9" s="1985"/>
      <c r="S9" s="1985"/>
    </row>
    <row r="10" spans="1:19" ht="15">
      <c r="A10" s="1987" t="s">
        <v>28</v>
      </c>
      <c r="B10" s="1988" t="s">
        <v>30</v>
      </c>
      <c r="C10" s="2015"/>
      <c r="D10" s="2016"/>
      <c r="E10" s="1989"/>
      <c r="F10" s="2015"/>
      <c r="G10" s="2016"/>
      <c r="H10" s="2007"/>
      <c r="I10" s="2008"/>
      <c r="J10" s="2008"/>
      <c r="K10" s="2009"/>
      <c r="L10" s="2008"/>
      <c r="M10" s="2008"/>
      <c r="N10" s="2008"/>
      <c r="O10" s="2008"/>
      <c r="P10" s="2010"/>
      <c r="Q10" s="1990"/>
      <c r="R10" s="1985"/>
      <c r="S10" s="1985"/>
    </row>
    <row r="11" spans="1:19" ht="15">
      <c r="A11" s="1987" t="s">
        <v>31</v>
      </c>
      <c r="B11" s="1988" t="s">
        <v>32</v>
      </c>
      <c r="C11" s="2015"/>
      <c r="D11" s="2016"/>
      <c r="E11" s="1989"/>
      <c r="F11" s="2015"/>
      <c r="G11" s="2016">
        <v>371</v>
      </c>
      <c r="H11" s="2007"/>
      <c r="I11" s="2008">
        <v>9</v>
      </c>
      <c r="J11" s="2008">
        <v>195</v>
      </c>
      <c r="K11" s="2009">
        <v>3</v>
      </c>
      <c r="L11" s="2008">
        <v>111</v>
      </c>
      <c r="M11" s="2008"/>
      <c r="N11" s="2008"/>
      <c r="O11" s="2008">
        <v>53</v>
      </c>
      <c r="P11" s="2010">
        <v>0</v>
      </c>
      <c r="Q11" s="1990"/>
      <c r="R11" s="1985"/>
      <c r="S11" s="1985"/>
    </row>
    <row r="12" spans="1:19" ht="15">
      <c r="A12" s="1987" t="s">
        <v>31</v>
      </c>
      <c r="B12" s="1988" t="s">
        <v>33</v>
      </c>
      <c r="C12" s="2015"/>
      <c r="D12" s="2016"/>
      <c r="E12" s="1989"/>
      <c r="F12" s="2015"/>
      <c r="G12" s="2016">
        <v>165</v>
      </c>
      <c r="H12" s="2007">
        <v>80</v>
      </c>
      <c r="I12" s="2008">
        <v>4</v>
      </c>
      <c r="J12" s="2008"/>
      <c r="K12" s="2009">
        <v>8</v>
      </c>
      <c r="L12" s="2008">
        <v>40</v>
      </c>
      <c r="M12" s="2008"/>
      <c r="N12" s="2008"/>
      <c r="O12" s="2008">
        <v>33</v>
      </c>
      <c r="P12" s="2010">
        <v>0</v>
      </c>
      <c r="Q12" s="1990"/>
      <c r="R12" s="1985"/>
      <c r="S12" s="1985"/>
    </row>
    <row r="13" spans="1:19" ht="15">
      <c r="A13" s="1987" t="s">
        <v>34</v>
      </c>
      <c r="B13" s="1988" t="s">
        <v>378</v>
      </c>
      <c r="C13" s="2015">
        <v>71</v>
      </c>
      <c r="D13" s="2016">
        <v>67</v>
      </c>
      <c r="E13" s="1989">
        <v>0.9436619718309859</v>
      </c>
      <c r="F13" s="2015">
        <v>10</v>
      </c>
      <c r="G13" s="2016">
        <v>57</v>
      </c>
      <c r="H13" s="2007"/>
      <c r="I13" s="2008"/>
      <c r="J13" s="2008"/>
      <c r="K13" s="2009">
        <v>2</v>
      </c>
      <c r="L13" s="2008">
        <v>17</v>
      </c>
      <c r="M13" s="2008"/>
      <c r="N13" s="2008"/>
      <c r="O13" s="2008">
        <v>38</v>
      </c>
      <c r="P13" s="2010"/>
      <c r="Q13" s="1990"/>
      <c r="R13" s="1985"/>
      <c r="S13" s="1985"/>
    </row>
    <row r="14" spans="1:19" ht="25.5">
      <c r="A14" s="1987" t="s">
        <v>34</v>
      </c>
      <c r="B14" s="1988" t="s">
        <v>379</v>
      </c>
      <c r="C14" s="2015">
        <v>25</v>
      </c>
      <c r="D14" s="2016">
        <v>23</v>
      </c>
      <c r="E14" s="1989">
        <v>0.92</v>
      </c>
      <c r="F14" s="2015"/>
      <c r="G14" s="2016">
        <v>23</v>
      </c>
      <c r="H14" s="2007">
        <v>4</v>
      </c>
      <c r="I14" s="2008"/>
      <c r="J14" s="2008"/>
      <c r="K14" s="2009">
        <v>8</v>
      </c>
      <c r="L14" s="2008"/>
      <c r="M14" s="2008">
        <v>8</v>
      </c>
      <c r="N14" s="2008"/>
      <c r="O14" s="2008">
        <v>3</v>
      </c>
      <c r="P14" s="2010"/>
      <c r="Q14" s="1990"/>
      <c r="R14" s="1985"/>
      <c r="S14" s="1985"/>
    </row>
    <row r="15" spans="1:19" ht="15">
      <c r="A15" s="1987" t="s">
        <v>34</v>
      </c>
      <c r="B15" s="1988" t="s">
        <v>94</v>
      </c>
      <c r="C15" s="2015">
        <v>74</v>
      </c>
      <c r="D15" s="2016">
        <v>46</v>
      </c>
      <c r="E15" s="1989">
        <v>0.6216216216216216</v>
      </c>
      <c r="F15" s="2015">
        <v>0</v>
      </c>
      <c r="G15" s="2016">
        <v>46</v>
      </c>
      <c r="H15" s="2007">
        <v>7</v>
      </c>
      <c r="I15" s="2008"/>
      <c r="J15" s="2008"/>
      <c r="K15" s="2009">
        <v>14</v>
      </c>
      <c r="L15" s="2008"/>
      <c r="M15" s="2008">
        <v>20</v>
      </c>
      <c r="N15" s="2008"/>
      <c r="O15" s="2008">
        <v>5</v>
      </c>
      <c r="P15" s="2010"/>
      <c r="Q15" s="1990"/>
      <c r="R15" s="1985"/>
      <c r="S15" s="1985"/>
    </row>
    <row r="16" spans="1:19" ht="15">
      <c r="A16" s="1986" t="s">
        <v>37</v>
      </c>
      <c r="B16" s="1988" t="s">
        <v>324</v>
      </c>
      <c r="C16" s="2015">
        <v>292</v>
      </c>
      <c r="D16" s="2016">
        <v>218</v>
      </c>
      <c r="E16" s="1989">
        <v>0.7465753424657534</v>
      </c>
      <c r="F16" s="2015">
        <v>11</v>
      </c>
      <c r="G16" s="2016">
        <v>207</v>
      </c>
      <c r="H16" s="2007">
        <v>49</v>
      </c>
      <c r="I16" s="2008">
        <v>1</v>
      </c>
      <c r="J16" s="2008">
        <v>2</v>
      </c>
      <c r="K16" s="2009">
        <v>59</v>
      </c>
      <c r="L16" s="2008">
        <v>64</v>
      </c>
      <c r="M16" s="2008">
        <v>2</v>
      </c>
      <c r="N16" s="2008">
        <v>5</v>
      </c>
      <c r="O16" s="2008">
        <v>25</v>
      </c>
      <c r="P16" s="2010"/>
      <c r="Q16" s="1990"/>
      <c r="R16" s="1985"/>
      <c r="S16" s="1985"/>
    </row>
    <row r="17" spans="1:19" ht="15">
      <c r="A17" s="1986" t="s">
        <v>37</v>
      </c>
      <c r="B17" s="1988" t="s">
        <v>40</v>
      </c>
      <c r="C17" s="2015">
        <v>47</v>
      </c>
      <c r="D17" s="2016">
        <v>34</v>
      </c>
      <c r="E17" s="1989">
        <v>0.723404255319149</v>
      </c>
      <c r="F17" s="2015">
        <v>2</v>
      </c>
      <c r="G17" s="2016">
        <v>32</v>
      </c>
      <c r="H17" s="2007">
        <v>6</v>
      </c>
      <c r="I17" s="2008"/>
      <c r="J17" s="2008"/>
      <c r="K17" s="2009">
        <v>1</v>
      </c>
      <c r="L17" s="2008">
        <v>5</v>
      </c>
      <c r="M17" s="2008">
        <v>9</v>
      </c>
      <c r="N17" s="2008">
        <v>1</v>
      </c>
      <c r="O17" s="2008">
        <v>10</v>
      </c>
      <c r="P17" s="2010"/>
      <c r="Q17" s="1990"/>
      <c r="R17" s="1985"/>
      <c r="S17" s="1985"/>
    </row>
    <row r="18" spans="1:19" ht="15.75" thickBot="1">
      <c r="A18" s="1991" t="s">
        <v>37</v>
      </c>
      <c r="B18" s="2001" t="s">
        <v>39</v>
      </c>
      <c r="C18" s="2022">
        <v>66</v>
      </c>
      <c r="D18" s="2023">
        <v>59</v>
      </c>
      <c r="E18" s="2002">
        <v>0.8939393939393939</v>
      </c>
      <c r="F18" s="2022">
        <v>1</v>
      </c>
      <c r="G18" s="2023">
        <v>58</v>
      </c>
      <c r="H18" s="2011">
        <v>15</v>
      </c>
      <c r="I18" s="2012"/>
      <c r="J18" s="2012">
        <v>1</v>
      </c>
      <c r="K18" s="2013">
        <v>5</v>
      </c>
      <c r="L18" s="2012">
        <v>20</v>
      </c>
      <c r="M18" s="2012"/>
      <c r="N18" s="2012">
        <v>13</v>
      </c>
      <c r="O18" s="2012"/>
      <c r="P18" s="2014">
        <v>4</v>
      </c>
      <c r="Q18" s="1990"/>
      <c r="R18" s="1985"/>
      <c r="S18" s="1985"/>
    </row>
    <row r="19" spans="1:19" ht="15">
      <c r="A19" s="1992"/>
      <c r="B19" s="1993"/>
      <c r="C19" s="2017"/>
      <c r="D19" s="2017"/>
      <c r="E19" s="1996"/>
      <c r="F19" s="2017"/>
      <c r="G19" s="2017"/>
      <c r="H19" s="2018"/>
      <c r="I19" s="2018"/>
      <c r="J19" s="2018"/>
      <c r="K19" s="2019"/>
      <c r="L19" s="2018"/>
      <c r="M19" s="2018"/>
      <c r="N19" s="2018"/>
      <c r="O19" s="2018"/>
      <c r="P19" s="2018"/>
      <c r="Q19" s="1995"/>
      <c r="R19" s="1985"/>
      <c r="S19" s="1985"/>
    </row>
    <row r="20" spans="1:19" ht="15.75" thickBot="1">
      <c r="A20" s="1992"/>
      <c r="B20" s="1993"/>
      <c r="C20" s="2017"/>
      <c r="D20" s="2017"/>
      <c r="E20" s="1996"/>
      <c r="F20" s="2017"/>
      <c r="G20" s="2017"/>
      <c r="H20" s="2018"/>
      <c r="I20" s="2018"/>
      <c r="J20" s="2018"/>
      <c r="K20" s="2019"/>
      <c r="L20" s="2018"/>
      <c r="M20" s="2018"/>
      <c r="N20" s="2018"/>
      <c r="O20" s="2018"/>
      <c r="P20" s="2018"/>
      <c r="Q20" s="1995"/>
      <c r="R20" s="1984"/>
      <c r="S20" s="1984"/>
    </row>
    <row r="21" spans="1:19" ht="15.75" thickBot="1">
      <c r="A21" s="1992" t="s">
        <v>41</v>
      </c>
      <c r="B21" s="1997"/>
      <c r="C21" s="2017"/>
      <c r="D21" s="2017"/>
      <c r="E21" s="1996"/>
      <c r="F21" s="2017"/>
      <c r="G21" s="2028" t="s">
        <v>42</v>
      </c>
      <c r="H21" s="2030" t="s">
        <v>11</v>
      </c>
      <c r="I21" s="2031" t="s">
        <v>12</v>
      </c>
      <c r="J21" s="2031" t="s">
        <v>13</v>
      </c>
      <c r="K21" s="2032" t="s">
        <v>14</v>
      </c>
      <c r="L21" s="2031" t="s">
        <v>15</v>
      </c>
      <c r="M21" s="2031" t="s">
        <v>16</v>
      </c>
      <c r="N21" s="2033" t="s">
        <v>17</v>
      </c>
      <c r="O21" s="2031" t="s">
        <v>18</v>
      </c>
      <c r="P21" s="2034" t="s">
        <v>19</v>
      </c>
      <c r="Q21" s="1994"/>
      <c r="R21" s="1984"/>
      <c r="S21" s="1984"/>
    </row>
    <row r="22" spans="1:19" ht="15.75" thickBot="1">
      <c r="A22" s="1992"/>
      <c r="B22" s="1993"/>
      <c r="C22" s="2017"/>
      <c r="D22" s="2017"/>
      <c r="E22" s="1996"/>
      <c r="F22" s="2017"/>
      <c r="G22" s="2024">
        <v>4681</v>
      </c>
      <c r="H22" s="2025">
        <v>761</v>
      </c>
      <c r="I22" s="2026">
        <v>70.3</v>
      </c>
      <c r="J22" s="2026">
        <v>217</v>
      </c>
      <c r="K22" s="2035">
        <v>396</v>
      </c>
      <c r="L22" s="2026">
        <v>604</v>
      </c>
      <c r="M22" s="2026">
        <v>1754</v>
      </c>
      <c r="N22" s="2026">
        <v>344</v>
      </c>
      <c r="O22" s="2026">
        <v>452.7</v>
      </c>
      <c r="P22" s="2027">
        <v>84</v>
      </c>
      <c r="Q22" s="1995"/>
      <c r="R22" s="1984"/>
      <c r="S22" s="1984"/>
    </row>
    <row r="23" spans="1:19" ht="15">
      <c r="A23" s="1992"/>
      <c r="B23" s="1993"/>
      <c r="C23" s="2017"/>
      <c r="D23" s="2017"/>
      <c r="E23" s="1996"/>
      <c r="F23" s="2017"/>
      <c r="G23" s="2017"/>
      <c r="H23" s="4526">
        <v>0.16257209997863703</v>
      </c>
      <c r="I23" s="4527">
        <v>0.015018158513138218</v>
      </c>
      <c r="J23" s="4527">
        <v>0.046357615894039736</v>
      </c>
      <c r="K23" s="4528">
        <v>0.08459730826746421</v>
      </c>
      <c r="L23" s="4527">
        <v>0.12903225806451613</v>
      </c>
      <c r="M23" s="4527">
        <v>0.37470625934629354</v>
      </c>
      <c r="N23" s="4527">
        <v>0.07348857081820125</v>
      </c>
      <c r="O23" s="4527">
        <v>0.0967101046784875</v>
      </c>
      <c r="P23" s="4529">
        <v>0.01794488357188635</v>
      </c>
      <c r="Q23" s="1995"/>
      <c r="R23" s="2029"/>
      <c r="S23" s="1984"/>
    </row>
    <row r="24" spans="1:19" ht="15">
      <c r="A24" s="4530"/>
      <c r="B24" s="4531"/>
      <c r="C24" s="4532"/>
      <c r="D24" s="4532"/>
      <c r="E24" s="4250"/>
      <c r="F24" s="4532"/>
      <c r="G24" s="4533"/>
      <c r="H24" s="4533"/>
      <c r="I24" s="4533"/>
      <c r="J24" s="4533"/>
      <c r="K24" s="4534"/>
      <c r="L24" s="4533"/>
      <c r="M24" s="4533"/>
      <c r="N24" s="4535"/>
      <c r="O24" s="4533"/>
      <c r="P24" s="4533"/>
      <c r="Q24" s="4536"/>
      <c r="R24" s="4537"/>
      <c r="S24" s="28"/>
    </row>
    <row r="25" spans="1:19" ht="15">
      <c r="A25" s="4530"/>
      <c r="B25" s="4538"/>
      <c r="C25" s="4532"/>
      <c r="D25" s="4532"/>
      <c r="E25" s="4250"/>
      <c r="F25" s="4532"/>
      <c r="G25" s="4532"/>
      <c r="H25" s="4532"/>
      <c r="I25" s="4532"/>
      <c r="J25" s="4532"/>
      <c r="K25" s="4539"/>
      <c r="L25" s="4532"/>
      <c r="M25" s="4532"/>
      <c r="N25" s="4532"/>
      <c r="O25" s="4532"/>
      <c r="P25" s="4532"/>
      <c r="Q25" s="4540"/>
      <c r="R25" s="4537"/>
      <c r="S25" s="28"/>
    </row>
    <row r="26" spans="1:19" ht="15">
      <c r="A26" s="4530"/>
      <c r="B26" s="4538"/>
      <c r="C26" s="4532"/>
      <c r="D26" s="4532"/>
      <c r="E26" s="4250"/>
      <c r="F26" s="4532"/>
      <c r="G26" s="4532"/>
      <c r="H26" s="4541"/>
      <c r="I26" s="4541"/>
      <c r="J26" s="4541"/>
      <c r="K26" s="4542"/>
      <c r="L26" s="4541"/>
      <c r="M26" s="4541"/>
      <c r="N26" s="4541"/>
      <c r="O26" s="4541"/>
      <c r="P26" s="4541"/>
      <c r="Q26" s="4540"/>
      <c r="R26" s="4543"/>
      <c r="S26" s="102"/>
    </row>
    <row r="27" spans="1:18" ht="15">
      <c r="A27" s="4544"/>
      <c r="B27" s="4544"/>
      <c r="C27" s="4544"/>
      <c r="D27" s="4544"/>
      <c r="E27" s="4544"/>
      <c r="F27" s="4544"/>
      <c r="G27" s="4544"/>
      <c r="H27" s="4544"/>
      <c r="I27" s="4544"/>
      <c r="J27" s="4544"/>
      <c r="K27" s="4544"/>
      <c r="L27" s="4544"/>
      <c r="M27" s="4544"/>
      <c r="N27" s="4544"/>
      <c r="O27" s="4544"/>
      <c r="P27" s="4544"/>
      <c r="Q27" s="4544"/>
      <c r="R27" s="4544"/>
    </row>
    <row r="28" spans="1:18" ht="15">
      <c r="A28" s="4544"/>
      <c r="B28" s="4544"/>
      <c r="C28" s="4544"/>
      <c r="D28" s="4544"/>
      <c r="E28" s="4544"/>
      <c r="F28" s="4544"/>
      <c r="G28" s="4544"/>
      <c r="H28" s="4544"/>
      <c r="I28" s="4544"/>
      <c r="J28" s="4544"/>
      <c r="K28" s="4544"/>
      <c r="L28" s="4544"/>
      <c r="M28" s="4544"/>
      <c r="N28" s="4544"/>
      <c r="O28" s="4544"/>
      <c r="P28" s="4544"/>
      <c r="Q28" s="4544"/>
      <c r="R28" s="4544"/>
    </row>
    <row r="29" spans="1:18" ht="15">
      <c r="A29" s="4544"/>
      <c r="B29" s="4544"/>
      <c r="C29" s="4544"/>
      <c r="D29" s="4544"/>
      <c r="E29" s="4544"/>
      <c r="F29" s="4544"/>
      <c r="G29" s="4544"/>
      <c r="H29" s="4544"/>
      <c r="I29" s="4544"/>
      <c r="J29" s="4544"/>
      <c r="K29" s="4544"/>
      <c r="L29" s="4544"/>
      <c r="M29" s="4544"/>
      <c r="N29" s="4544"/>
      <c r="O29" s="4544"/>
      <c r="P29" s="4544"/>
      <c r="Q29" s="4544"/>
      <c r="R29" s="454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1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2"/>
      <c r="R1" s="12"/>
      <c r="S1" s="12"/>
    </row>
    <row r="2" spans="1:19" ht="15" customHeight="1" thickBot="1">
      <c r="A2" s="15"/>
      <c r="B2" s="24"/>
      <c r="C2" s="16"/>
      <c r="D2" s="16"/>
      <c r="E2" s="16"/>
      <c r="F2" s="16"/>
      <c r="G2" s="16"/>
      <c r="H2" s="17"/>
      <c r="I2" s="17"/>
      <c r="J2" s="17"/>
      <c r="K2" s="18"/>
      <c r="L2" s="17"/>
      <c r="M2" s="17"/>
      <c r="N2" s="17"/>
      <c r="O2" s="17"/>
      <c r="P2" s="17"/>
      <c r="Q2" s="14"/>
      <c r="R2" s="12"/>
      <c r="S2" s="12"/>
    </row>
    <row r="3" spans="1:19" ht="31.5" customHeight="1" thickBot="1" thickTop="1">
      <c r="A3" s="4610" t="s">
        <v>2</v>
      </c>
      <c r="B3" s="4610" t="s">
        <v>3</v>
      </c>
      <c r="C3" s="4606" t="s">
        <v>4</v>
      </c>
      <c r="D3" s="4606" t="s">
        <v>5</v>
      </c>
      <c r="E3" s="4604" t="s">
        <v>6</v>
      </c>
      <c r="F3" s="4606" t="s">
        <v>7</v>
      </c>
      <c r="G3" s="4606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4"/>
      <c r="R3" s="13"/>
      <c r="S3" s="4224" t="s">
        <v>10</v>
      </c>
    </row>
    <row r="4" spans="1:19" ht="15" customHeight="1" thickBot="1">
      <c r="A4" s="4611"/>
      <c r="B4" s="4611"/>
      <c r="C4" s="4607"/>
      <c r="D4" s="4607"/>
      <c r="E4" s="4605"/>
      <c r="F4" s="4607"/>
      <c r="G4" s="4608"/>
      <c r="H4" s="19" t="s">
        <v>11</v>
      </c>
      <c r="I4" s="20" t="s">
        <v>12</v>
      </c>
      <c r="J4" s="20" t="s">
        <v>13</v>
      </c>
      <c r="K4" s="21" t="s">
        <v>14</v>
      </c>
      <c r="L4" s="20" t="s">
        <v>15</v>
      </c>
      <c r="M4" s="20" t="s">
        <v>16</v>
      </c>
      <c r="N4" s="23" t="s">
        <v>17</v>
      </c>
      <c r="O4" s="20" t="s">
        <v>18</v>
      </c>
      <c r="P4" s="22" t="s">
        <v>19</v>
      </c>
      <c r="Q4" s="14"/>
      <c r="R4" s="11"/>
      <c r="S4" s="11"/>
    </row>
    <row r="5" spans="1:19" ht="15" customHeight="1">
      <c r="A5" s="25" t="s">
        <v>20</v>
      </c>
      <c r="B5" s="26" t="s">
        <v>21</v>
      </c>
      <c r="C5" s="61">
        <v>116</v>
      </c>
      <c r="D5" s="61">
        <v>59</v>
      </c>
      <c r="E5" s="27">
        <v>0.5086206896551724</v>
      </c>
      <c r="F5" s="61">
        <v>7</v>
      </c>
      <c r="G5" s="62">
        <v>52</v>
      </c>
      <c r="H5" s="63">
        <v>6</v>
      </c>
      <c r="I5" s="64"/>
      <c r="J5" s="64"/>
      <c r="K5" s="65">
        <v>1</v>
      </c>
      <c r="L5" s="64">
        <v>11</v>
      </c>
      <c r="M5" s="64">
        <v>12</v>
      </c>
      <c r="N5" s="64">
        <v>7</v>
      </c>
      <c r="O5" s="64">
        <v>15</v>
      </c>
      <c r="P5" s="66"/>
      <c r="Q5" s="28"/>
      <c r="R5" s="28"/>
      <c r="S5" s="28"/>
    </row>
    <row r="6" spans="1:19" ht="15" customHeight="1">
      <c r="A6" s="29" t="s">
        <v>20</v>
      </c>
      <c r="B6" s="30" t="s">
        <v>22</v>
      </c>
      <c r="C6" s="67">
        <v>94</v>
      </c>
      <c r="D6" s="67">
        <v>61</v>
      </c>
      <c r="E6" s="31">
        <v>0.648936170212766</v>
      </c>
      <c r="F6" s="67">
        <v>6</v>
      </c>
      <c r="G6" s="68">
        <v>55</v>
      </c>
      <c r="H6" s="69">
        <v>12</v>
      </c>
      <c r="I6" s="70"/>
      <c r="J6" s="70"/>
      <c r="K6" s="71"/>
      <c r="L6" s="70">
        <v>2</v>
      </c>
      <c r="M6" s="70">
        <v>16</v>
      </c>
      <c r="N6" s="70">
        <v>2</v>
      </c>
      <c r="O6" s="70">
        <v>23</v>
      </c>
      <c r="P6" s="72"/>
      <c r="Q6" s="28"/>
      <c r="R6" s="28"/>
      <c r="S6" s="28"/>
    </row>
    <row r="7" spans="1:19" ht="15" customHeight="1">
      <c r="A7" s="32" t="s">
        <v>23</v>
      </c>
      <c r="B7" s="33" t="s">
        <v>24</v>
      </c>
      <c r="C7" s="68">
        <v>143</v>
      </c>
      <c r="D7" s="68">
        <v>109</v>
      </c>
      <c r="E7" s="34">
        <v>0.7622377622377622</v>
      </c>
      <c r="F7" s="68">
        <v>8</v>
      </c>
      <c r="G7" s="68">
        <v>101</v>
      </c>
      <c r="H7" s="73">
        <v>41</v>
      </c>
      <c r="I7" s="74">
        <v>3</v>
      </c>
      <c r="J7" s="74">
        <v>9</v>
      </c>
      <c r="K7" s="75">
        <v>6</v>
      </c>
      <c r="L7" s="74">
        <v>33</v>
      </c>
      <c r="M7" s="74"/>
      <c r="N7" s="74"/>
      <c r="O7" s="74">
        <v>9</v>
      </c>
      <c r="P7" s="76"/>
      <c r="Q7" s="35"/>
      <c r="R7" s="28"/>
      <c r="S7" s="28"/>
    </row>
    <row r="8" spans="1:19" ht="15" customHeight="1">
      <c r="A8" s="32" t="s">
        <v>23</v>
      </c>
      <c r="B8" s="33" t="s">
        <v>25</v>
      </c>
      <c r="C8" s="68">
        <v>167</v>
      </c>
      <c r="D8" s="68">
        <v>146</v>
      </c>
      <c r="E8" s="34">
        <v>0.874251497005988</v>
      </c>
      <c r="F8" s="68">
        <v>6</v>
      </c>
      <c r="G8" s="68">
        <v>140</v>
      </c>
      <c r="H8" s="73">
        <v>41</v>
      </c>
      <c r="I8" s="74">
        <v>10</v>
      </c>
      <c r="J8" s="74">
        <v>16.5</v>
      </c>
      <c r="K8" s="75">
        <v>20</v>
      </c>
      <c r="L8" s="74">
        <v>36</v>
      </c>
      <c r="M8" s="74"/>
      <c r="N8" s="74"/>
      <c r="O8" s="74">
        <v>16.5</v>
      </c>
      <c r="P8" s="76"/>
      <c r="Q8" s="35"/>
      <c r="R8" s="28"/>
      <c r="S8" s="28"/>
    </row>
    <row r="9" spans="1:19" ht="15" customHeight="1">
      <c r="A9" s="36" t="s">
        <v>26</v>
      </c>
      <c r="B9" s="37" t="s">
        <v>27</v>
      </c>
      <c r="C9" s="68">
        <v>804</v>
      </c>
      <c r="D9" s="77"/>
      <c r="E9" s="38"/>
      <c r="F9" s="77"/>
      <c r="G9" s="77">
        <v>714</v>
      </c>
      <c r="H9" s="73">
        <v>0</v>
      </c>
      <c r="I9" s="74">
        <v>68.4</v>
      </c>
      <c r="J9" s="74">
        <v>0</v>
      </c>
      <c r="K9" s="75">
        <v>209</v>
      </c>
      <c r="L9" s="74">
        <v>126</v>
      </c>
      <c r="M9" s="74">
        <v>0</v>
      </c>
      <c r="N9" s="74">
        <v>307</v>
      </c>
      <c r="O9" s="74">
        <v>3.6</v>
      </c>
      <c r="P9" s="76">
        <v>0</v>
      </c>
      <c r="Q9" s="28"/>
      <c r="R9" s="28"/>
      <c r="S9" s="28"/>
    </row>
    <row r="10" spans="1:19" ht="15" customHeight="1">
      <c r="A10" s="39" t="s">
        <v>28</v>
      </c>
      <c r="B10" s="30" t="s">
        <v>29</v>
      </c>
      <c r="C10" s="77">
        <v>8444</v>
      </c>
      <c r="D10" s="77">
        <v>3358</v>
      </c>
      <c r="E10" s="40">
        <v>0.397678825201326</v>
      </c>
      <c r="F10" s="77">
        <v>144</v>
      </c>
      <c r="G10" s="77">
        <v>3214</v>
      </c>
      <c r="H10" s="78">
        <v>243</v>
      </c>
      <c r="I10" s="79"/>
      <c r="J10" s="79"/>
      <c r="K10" s="80">
        <v>200</v>
      </c>
      <c r="L10" s="79">
        <v>480</v>
      </c>
      <c r="M10" s="79">
        <v>1373</v>
      </c>
      <c r="N10" s="79">
        <v>134</v>
      </c>
      <c r="O10" s="79">
        <v>674</v>
      </c>
      <c r="P10" s="81">
        <v>110</v>
      </c>
      <c r="Q10" s="35"/>
      <c r="R10" s="28"/>
      <c r="S10" s="28"/>
    </row>
    <row r="11" spans="1:19" ht="15" customHeight="1">
      <c r="A11" s="39" t="s">
        <v>28</v>
      </c>
      <c r="B11" s="41" t="s">
        <v>30</v>
      </c>
      <c r="C11" s="82"/>
      <c r="D11" s="83"/>
      <c r="E11" s="42"/>
      <c r="F11" s="82"/>
      <c r="G11" s="83"/>
      <c r="H11" s="57"/>
      <c r="I11" s="58"/>
      <c r="J11" s="58"/>
      <c r="K11" s="59"/>
      <c r="L11" s="58"/>
      <c r="M11" s="58"/>
      <c r="N11" s="58"/>
      <c r="O11" s="58"/>
      <c r="P11" s="60"/>
      <c r="Q11" s="43"/>
      <c r="R11" s="35"/>
      <c r="S11" s="35"/>
    </row>
    <row r="12" spans="1:19" ht="15" customHeight="1">
      <c r="A12" s="29" t="s">
        <v>31</v>
      </c>
      <c r="B12" s="30" t="s">
        <v>32</v>
      </c>
      <c r="C12" s="67"/>
      <c r="D12" s="67"/>
      <c r="E12" s="44"/>
      <c r="F12" s="67"/>
      <c r="G12" s="67">
        <v>233</v>
      </c>
      <c r="H12" s="69"/>
      <c r="I12" s="70">
        <v>1</v>
      </c>
      <c r="J12" s="70">
        <v>94</v>
      </c>
      <c r="K12" s="71">
        <v>8</v>
      </c>
      <c r="L12" s="70">
        <v>102</v>
      </c>
      <c r="M12" s="70"/>
      <c r="N12" s="70"/>
      <c r="O12" s="70">
        <v>28</v>
      </c>
      <c r="P12" s="72">
        <v>0</v>
      </c>
      <c r="Q12" s="35"/>
      <c r="R12" s="28"/>
      <c r="S12" s="28"/>
    </row>
    <row r="13" spans="1:19" ht="15" customHeight="1">
      <c r="A13" s="29" t="s">
        <v>31</v>
      </c>
      <c r="B13" s="30" t="s">
        <v>33</v>
      </c>
      <c r="C13" s="67"/>
      <c r="D13" s="67"/>
      <c r="E13" s="44"/>
      <c r="F13" s="67"/>
      <c r="G13" s="67">
        <v>176</v>
      </c>
      <c r="H13" s="69">
        <v>80</v>
      </c>
      <c r="I13" s="70">
        <v>1</v>
      </c>
      <c r="J13" s="70"/>
      <c r="K13" s="71">
        <v>62</v>
      </c>
      <c r="L13" s="70">
        <v>20</v>
      </c>
      <c r="M13" s="70"/>
      <c r="N13" s="70"/>
      <c r="O13" s="70">
        <v>13</v>
      </c>
      <c r="P13" s="72">
        <v>0</v>
      </c>
      <c r="Q13" s="35"/>
      <c r="R13" s="28"/>
      <c r="S13" s="28"/>
    </row>
    <row r="14" spans="1:19" ht="15" customHeight="1">
      <c r="A14" s="39" t="s">
        <v>34</v>
      </c>
      <c r="B14" s="41" t="s">
        <v>35</v>
      </c>
      <c r="C14" s="82">
        <v>241</v>
      </c>
      <c r="D14" s="83">
        <v>141</v>
      </c>
      <c r="E14" s="42">
        <v>0.5850622406639004</v>
      </c>
      <c r="F14" s="82">
        <v>1</v>
      </c>
      <c r="G14" s="83">
        <v>140</v>
      </c>
      <c r="H14" s="57"/>
      <c r="I14" s="58"/>
      <c r="J14" s="58">
        <v>1</v>
      </c>
      <c r="K14" s="59">
        <v>4</v>
      </c>
      <c r="L14" s="58">
        <v>32</v>
      </c>
      <c r="M14" s="58"/>
      <c r="N14" s="58"/>
      <c r="O14" s="58">
        <v>103</v>
      </c>
      <c r="P14" s="60"/>
      <c r="Q14" s="43"/>
      <c r="R14" s="28"/>
      <c r="S14" s="28"/>
    </row>
    <row r="15" spans="1:19" ht="15" customHeight="1">
      <c r="A15" s="39" t="s">
        <v>34</v>
      </c>
      <c r="B15" s="41" t="s">
        <v>36</v>
      </c>
      <c r="C15" s="82">
        <v>37</v>
      </c>
      <c r="D15" s="83">
        <v>22</v>
      </c>
      <c r="E15" s="42">
        <v>0.5945945945945946</v>
      </c>
      <c r="F15" s="82"/>
      <c r="G15" s="83">
        <v>22</v>
      </c>
      <c r="H15" s="57"/>
      <c r="I15" s="58"/>
      <c r="J15" s="58"/>
      <c r="K15" s="59">
        <v>10</v>
      </c>
      <c r="L15" s="58">
        <v>1</v>
      </c>
      <c r="M15" s="58">
        <v>5</v>
      </c>
      <c r="N15" s="58"/>
      <c r="O15" s="58">
        <v>6</v>
      </c>
      <c r="P15" s="60"/>
      <c r="Q15" s="43"/>
      <c r="R15" s="35"/>
      <c r="S15" s="35"/>
    </row>
    <row r="16" spans="1:19" ht="15" customHeight="1">
      <c r="A16" s="36" t="s">
        <v>37</v>
      </c>
      <c r="B16" s="45" t="s">
        <v>38</v>
      </c>
      <c r="C16" s="84">
        <v>278</v>
      </c>
      <c r="D16" s="84">
        <v>228</v>
      </c>
      <c r="E16" s="46">
        <v>0.8201438848920863</v>
      </c>
      <c r="F16" s="84">
        <v>6</v>
      </c>
      <c r="G16" s="84">
        <v>222</v>
      </c>
      <c r="H16" s="69">
        <v>26</v>
      </c>
      <c r="I16" s="70">
        <v>0</v>
      </c>
      <c r="J16" s="70">
        <v>3</v>
      </c>
      <c r="K16" s="71">
        <v>56</v>
      </c>
      <c r="L16" s="70">
        <v>79</v>
      </c>
      <c r="M16" s="70">
        <v>0</v>
      </c>
      <c r="N16" s="70">
        <v>2</v>
      </c>
      <c r="O16" s="70">
        <v>56</v>
      </c>
      <c r="P16" s="72">
        <v>0</v>
      </c>
      <c r="Q16" s="35"/>
      <c r="R16" s="35"/>
      <c r="S16" s="35"/>
    </row>
    <row r="17" spans="1:19" ht="15" customHeight="1">
      <c r="A17" s="36" t="s">
        <v>37</v>
      </c>
      <c r="B17" s="45" t="s">
        <v>39</v>
      </c>
      <c r="C17" s="84">
        <v>70</v>
      </c>
      <c r="D17" s="84">
        <v>58</v>
      </c>
      <c r="E17" s="46">
        <v>0.8285714285714286</v>
      </c>
      <c r="F17" s="84">
        <v>1</v>
      </c>
      <c r="G17" s="84">
        <v>57</v>
      </c>
      <c r="H17" s="69">
        <v>5</v>
      </c>
      <c r="I17" s="70">
        <v>0</v>
      </c>
      <c r="J17" s="70">
        <v>1</v>
      </c>
      <c r="K17" s="71">
        <v>17</v>
      </c>
      <c r="L17" s="70">
        <v>12</v>
      </c>
      <c r="M17" s="70">
        <v>3</v>
      </c>
      <c r="N17" s="70">
        <v>7</v>
      </c>
      <c r="O17" s="70">
        <v>8</v>
      </c>
      <c r="P17" s="72">
        <v>4</v>
      </c>
      <c r="Q17" s="35"/>
      <c r="R17" s="35"/>
      <c r="S17" s="35"/>
    </row>
    <row r="18" spans="1:19" ht="15" customHeight="1" thickBot="1">
      <c r="A18" s="47" t="s">
        <v>37</v>
      </c>
      <c r="B18" s="48" t="s">
        <v>40</v>
      </c>
      <c r="C18" s="85">
        <v>45</v>
      </c>
      <c r="D18" s="85">
        <v>38</v>
      </c>
      <c r="E18" s="49">
        <v>0.8444444444444444</v>
      </c>
      <c r="F18" s="85">
        <v>1</v>
      </c>
      <c r="G18" s="85">
        <v>37</v>
      </c>
      <c r="H18" s="86">
        <v>13</v>
      </c>
      <c r="I18" s="87">
        <v>1</v>
      </c>
      <c r="J18" s="87">
        <v>1</v>
      </c>
      <c r="K18" s="88">
        <v>7</v>
      </c>
      <c r="L18" s="87">
        <v>0</v>
      </c>
      <c r="M18" s="87">
        <v>4</v>
      </c>
      <c r="N18" s="87">
        <v>0</v>
      </c>
      <c r="O18" s="87">
        <v>11</v>
      </c>
      <c r="P18" s="89">
        <v>0</v>
      </c>
      <c r="Q18" s="35"/>
      <c r="R18" s="35"/>
      <c r="S18" s="35"/>
    </row>
    <row r="19" spans="1:19" ht="15" customHeight="1">
      <c r="A19" s="50"/>
      <c r="B19" s="51"/>
      <c r="C19" s="90"/>
      <c r="D19" s="90"/>
      <c r="E19" s="52"/>
      <c r="F19" s="90"/>
      <c r="G19" s="90"/>
      <c r="H19" s="92"/>
      <c r="I19" s="92"/>
      <c r="J19" s="92"/>
      <c r="K19" s="93"/>
      <c r="L19" s="92"/>
      <c r="M19" s="92"/>
      <c r="N19" s="92"/>
      <c r="O19" s="92"/>
      <c r="P19" s="92"/>
      <c r="Q19" s="54"/>
      <c r="R19" s="35"/>
      <c r="S19" s="35"/>
    </row>
    <row r="20" spans="1:19" ht="15" customHeight="1">
      <c r="A20" s="50"/>
      <c r="B20" s="51"/>
      <c r="C20" s="90"/>
      <c r="D20" s="90"/>
      <c r="E20" s="52"/>
      <c r="F20" s="90"/>
      <c r="G20" s="90"/>
      <c r="H20" s="92"/>
      <c r="I20" s="92"/>
      <c r="J20" s="92"/>
      <c r="K20" s="93"/>
      <c r="L20" s="92"/>
      <c r="M20" s="92"/>
      <c r="N20" s="92"/>
      <c r="O20" s="92"/>
      <c r="P20" s="92"/>
      <c r="Q20" s="54"/>
      <c r="R20" s="35"/>
      <c r="S20" s="35"/>
    </row>
    <row r="21" spans="1:19" ht="15" customHeight="1">
      <c r="A21" s="11"/>
      <c r="B21" s="11"/>
      <c r="C21" s="94"/>
      <c r="D21" s="94"/>
      <c r="E21" s="11"/>
      <c r="F21" s="94"/>
      <c r="G21" s="94"/>
      <c r="H21" s="95"/>
      <c r="I21" s="95"/>
      <c r="J21" s="95"/>
      <c r="K21" s="96"/>
      <c r="L21" s="95"/>
      <c r="M21" s="95"/>
      <c r="N21" s="95"/>
      <c r="O21" s="95"/>
      <c r="P21" s="95"/>
      <c r="Q21" s="11"/>
      <c r="R21" s="11"/>
      <c r="S21" s="11"/>
    </row>
    <row r="22" spans="1:19" ht="15" customHeight="1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  <row r="23" spans="1:19" ht="15" customHeight="1" thickBot="1">
      <c r="A23" s="50"/>
      <c r="B23" s="56"/>
      <c r="C23" s="91"/>
      <c r="D23" s="91"/>
      <c r="E23" s="55"/>
      <c r="F23" s="91"/>
      <c r="G23" s="91"/>
      <c r="H23" s="92"/>
      <c r="I23" s="92"/>
      <c r="J23" s="92"/>
      <c r="K23" s="93"/>
      <c r="L23" s="92"/>
      <c r="M23" s="92"/>
      <c r="N23" s="92"/>
      <c r="O23" s="92"/>
      <c r="P23" s="92"/>
      <c r="Q23" s="54"/>
      <c r="R23" s="35"/>
      <c r="S23" s="35"/>
    </row>
    <row r="24" spans="1:19" ht="15" customHeight="1" thickBot="1">
      <c r="A24" s="50" t="s">
        <v>41</v>
      </c>
      <c r="B24" s="56"/>
      <c r="C24" s="91"/>
      <c r="D24" s="91"/>
      <c r="E24" s="55"/>
      <c r="F24" s="91"/>
      <c r="G24" s="101" t="s">
        <v>42</v>
      </c>
      <c r="H24" s="106" t="s">
        <v>11</v>
      </c>
      <c r="I24" s="107" t="s">
        <v>12</v>
      </c>
      <c r="J24" s="107" t="s">
        <v>13</v>
      </c>
      <c r="K24" s="108" t="s">
        <v>14</v>
      </c>
      <c r="L24" s="107" t="s">
        <v>15</v>
      </c>
      <c r="M24" s="107" t="s">
        <v>16</v>
      </c>
      <c r="N24" s="109" t="s">
        <v>17</v>
      </c>
      <c r="O24" s="107" t="s">
        <v>18</v>
      </c>
      <c r="P24" s="110" t="s">
        <v>19</v>
      </c>
      <c r="Q24" s="53"/>
      <c r="R24" s="28"/>
      <c r="S24" s="28"/>
    </row>
    <row r="25" spans="1:19" ht="15" customHeight="1" thickBot="1">
      <c r="A25" s="50"/>
      <c r="B25" s="51"/>
      <c r="C25" s="91"/>
      <c r="D25" s="91"/>
      <c r="E25" s="55"/>
      <c r="F25" s="91"/>
      <c r="G25" s="97">
        <v>5163</v>
      </c>
      <c r="H25" s="98">
        <v>467</v>
      </c>
      <c r="I25" s="99">
        <v>84.4</v>
      </c>
      <c r="J25" s="99">
        <v>125.5</v>
      </c>
      <c r="K25" s="111">
        <v>600</v>
      </c>
      <c r="L25" s="99">
        <v>934</v>
      </c>
      <c r="M25" s="99">
        <v>1413</v>
      </c>
      <c r="N25" s="99">
        <v>459</v>
      </c>
      <c r="O25" s="99">
        <v>966.1</v>
      </c>
      <c r="P25" s="100">
        <v>114</v>
      </c>
      <c r="Q25" s="54"/>
      <c r="R25" s="28"/>
      <c r="S25" s="28"/>
    </row>
    <row r="26" spans="1:19" ht="15" customHeight="1" thickBot="1">
      <c r="A26" s="50"/>
      <c r="B26" s="51"/>
      <c r="C26" s="91"/>
      <c r="D26" s="91"/>
      <c r="E26" s="55"/>
      <c r="F26" s="91"/>
      <c r="G26" s="91"/>
      <c r="H26" s="103">
        <v>0.09045128801084641</v>
      </c>
      <c r="I26" s="104">
        <v>0.01634708502808445</v>
      </c>
      <c r="J26" s="104">
        <v>0.02430757311640519</v>
      </c>
      <c r="K26" s="112">
        <v>0.11621150493898896</v>
      </c>
      <c r="L26" s="104">
        <v>0.18090257602169282</v>
      </c>
      <c r="M26" s="104">
        <v>0.273678094131319</v>
      </c>
      <c r="N26" s="104">
        <v>0.08890180127832656</v>
      </c>
      <c r="O26" s="104">
        <v>0.18711989153592873</v>
      </c>
      <c r="P26" s="105">
        <v>0.022080185938407902</v>
      </c>
      <c r="Q26" s="54"/>
      <c r="R26" s="102"/>
      <c r="S26" s="102"/>
    </row>
    <row r="27" ht="15" customHeight="1"/>
    <row r="28" ht="15" customHeight="1"/>
    <row r="29" ht="15" customHeight="1"/>
  </sheetData>
  <mergeCells count="9">
    <mergeCell ref="H3:P3"/>
    <mergeCell ref="E3:E4"/>
    <mergeCell ref="F3:F4"/>
    <mergeCell ref="G3:G4"/>
    <mergeCell ref="A1:P1"/>
    <mergeCell ref="A3:A4"/>
    <mergeCell ref="B3:B4"/>
    <mergeCell ref="C3:C4"/>
    <mergeCell ref="D3:D4"/>
  </mergeCells>
  <hyperlinks>
    <hyperlink ref="S3" location="'Carte de France'!L1C1" display="Retour aux département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380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037"/>
      <c r="R1" s="2037"/>
      <c r="S1" s="2037"/>
    </row>
    <row r="2" spans="1:19" ht="27" thickBot="1">
      <c r="A2" s="2039"/>
      <c r="B2" s="2047"/>
      <c r="C2" s="2038"/>
      <c r="D2" s="2038"/>
      <c r="E2" s="2038"/>
      <c r="F2" s="2038"/>
      <c r="G2" s="2038"/>
      <c r="H2" s="2040"/>
      <c r="I2" s="2040"/>
      <c r="J2" s="2040"/>
      <c r="K2" s="2041"/>
      <c r="L2" s="2040"/>
      <c r="M2" s="2040"/>
      <c r="N2" s="2040"/>
      <c r="O2" s="2040"/>
      <c r="P2" s="2040"/>
      <c r="Q2" s="2038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038"/>
      <c r="R3" s="4223"/>
      <c r="S3" s="4224" t="s">
        <v>10</v>
      </c>
    </row>
    <row r="4" spans="1:19" ht="15.75" thickBot="1">
      <c r="A4" s="4611"/>
      <c r="B4" s="4637"/>
      <c r="C4" s="4627"/>
      <c r="D4" s="4627"/>
      <c r="E4" s="4628"/>
      <c r="F4" s="4627"/>
      <c r="G4" s="4629"/>
      <c r="H4" s="2042" t="s">
        <v>11</v>
      </c>
      <c r="I4" s="2043" t="s">
        <v>12</v>
      </c>
      <c r="J4" s="2043" t="s">
        <v>13</v>
      </c>
      <c r="K4" s="2044" t="s">
        <v>14</v>
      </c>
      <c r="L4" s="2043" t="s">
        <v>15</v>
      </c>
      <c r="M4" s="2043" t="s">
        <v>16</v>
      </c>
      <c r="N4" s="2046" t="s">
        <v>17</v>
      </c>
      <c r="O4" s="2043" t="s">
        <v>18</v>
      </c>
      <c r="P4" s="2045" t="s">
        <v>19</v>
      </c>
      <c r="Q4" s="2038"/>
      <c r="R4" s="2036"/>
      <c r="S4" s="2036"/>
    </row>
    <row r="5" spans="1:19" ht="15">
      <c r="A5" s="2060" t="s">
        <v>20</v>
      </c>
      <c r="B5" s="2064" t="s">
        <v>381</v>
      </c>
      <c r="C5" s="2080">
        <v>68</v>
      </c>
      <c r="D5" s="2081">
        <v>39</v>
      </c>
      <c r="E5" s="2061">
        <v>0.5735294117647058</v>
      </c>
      <c r="F5" s="2080">
        <v>1</v>
      </c>
      <c r="G5" s="2081">
        <v>38</v>
      </c>
      <c r="H5" s="2087">
        <v>1</v>
      </c>
      <c r="I5" s="2066"/>
      <c r="J5" s="2066"/>
      <c r="K5" s="2067">
        <v>4</v>
      </c>
      <c r="L5" s="2066"/>
      <c r="M5" s="2066">
        <v>9</v>
      </c>
      <c r="N5" s="2066">
        <v>24</v>
      </c>
      <c r="O5" s="2066"/>
      <c r="P5" s="2068"/>
      <c r="Q5" s="2052"/>
      <c r="R5" s="2049"/>
      <c r="S5" s="2049"/>
    </row>
    <row r="6" spans="1:19" ht="15">
      <c r="A6" s="2050" t="s">
        <v>20</v>
      </c>
      <c r="B6" s="2063" t="s">
        <v>382</v>
      </c>
      <c r="C6" s="2075">
        <v>136</v>
      </c>
      <c r="D6" s="2076">
        <v>76</v>
      </c>
      <c r="E6" s="2051">
        <v>0.5588235294117647</v>
      </c>
      <c r="F6" s="2075">
        <v>4</v>
      </c>
      <c r="G6" s="2076">
        <v>72</v>
      </c>
      <c r="H6" s="2084">
        <v>3</v>
      </c>
      <c r="I6" s="2069"/>
      <c r="J6" s="2069"/>
      <c r="K6" s="2070">
        <v>8</v>
      </c>
      <c r="L6" s="2069"/>
      <c r="M6" s="2069">
        <v>57</v>
      </c>
      <c r="N6" s="2069">
        <v>4</v>
      </c>
      <c r="O6" s="2069"/>
      <c r="P6" s="2071"/>
      <c r="Q6" s="2052"/>
      <c r="R6" s="2049"/>
      <c r="S6" s="2049"/>
    </row>
    <row r="7" spans="1:19" ht="15">
      <c r="A7" s="2050" t="s">
        <v>23</v>
      </c>
      <c r="B7" s="2063" t="s">
        <v>383</v>
      </c>
      <c r="C7" s="2075">
        <v>333</v>
      </c>
      <c r="D7" s="2076">
        <v>257</v>
      </c>
      <c r="E7" s="2051">
        <v>0.7717717717717718</v>
      </c>
      <c r="F7" s="2075">
        <v>5</v>
      </c>
      <c r="G7" s="2076">
        <v>252</v>
      </c>
      <c r="H7" s="2084">
        <v>55</v>
      </c>
      <c r="I7" s="2069">
        <v>4</v>
      </c>
      <c r="J7" s="2069">
        <v>15.5</v>
      </c>
      <c r="K7" s="2070">
        <v>29</v>
      </c>
      <c r="L7" s="2069">
        <v>133</v>
      </c>
      <c r="M7" s="2069"/>
      <c r="N7" s="2069"/>
      <c r="O7" s="2069">
        <v>15.5</v>
      </c>
      <c r="P7" s="2071"/>
      <c r="Q7" s="2052"/>
      <c r="R7" s="2049"/>
      <c r="S7" s="2049"/>
    </row>
    <row r="8" spans="1:19" ht="15">
      <c r="A8" s="2050" t="s">
        <v>23</v>
      </c>
      <c r="B8" s="2063" t="s">
        <v>384</v>
      </c>
      <c r="C8" s="2075">
        <v>170</v>
      </c>
      <c r="D8" s="2076">
        <v>126</v>
      </c>
      <c r="E8" s="2051">
        <v>0.7411764705882353</v>
      </c>
      <c r="F8" s="2075">
        <v>1</v>
      </c>
      <c r="G8" s="2076">
        <v>125</v>
      </c>
      <c r="H8" s="2084">
        <v>39</v>
      </c>
      <c r="I8" s="2069">
        <v>4</v>
      </c>
      <c r="J8" s="2069">
        <v>16</v>
      </c>
      <c r="K8" s="2070">
        <v>43</v>
      </c>
      <c r="L8" s="2069">
        <v>7</v>
      </c>
      <c r="M8" s="2069"/>
      <c r="N8" s="2069"/>
      <c r="O8" s="2069">
        <v>16</v>
      </c>
      <c r="P8" s="2071"/>
      <c r="Q8" s="2052"/>
      <c r="R8" s="2049"/>
      <c r="S8" s="2049"/>
    </row>
    <row r="9" spans="1:19" ht="15">
      <c r="A9" s="2050" t="s">
        <v>26</v>
      </c>
      <c r="B9" s="2063" t="s">
        <v>27</v>
      </c>
      <c r="C9" s="2075">
        <v>850</v>
      </c>
      <c r="D9" s="2076"/>
      <c r="E9" s="2051"/>
      <c r="F9" s="2075"/>
      <c r="G9" s="2076">
        <v>724</v>
      </c>
      <c r="H9" s="2084"/>
      <c r="I9" s="2069"/>
      <c r="J9" s="2069"/>
      <c r="K9" s="2070">
        <v>256</v>
      </c>
      <c r="L9" s="2069">
        <v>200</v>
      </c>
      <c r="M9" s="2069"/>
      <c r="N9" s="2069">
        <v>268</v>
      </c>
      <c r="O9" s="2069"/>
      <c r="P9" s="2071"/>
      <c r="Q9" s="2052"/>
      <c r="R9" s="2049"/>
      <c r="S9" s="2049"/>
    </row>
    <row r="10" spans="1:19" ht="15">
      <c r="A10" s="2050" t="s">
        <v>28</v>
      </c>
      <c r="B10" s="2063" t="s">
        <v>29</v>
      </c>
      <c r="C10" s="2075">
        <v>9243</v>
      </c>
      <c r="D10" s="2076">
        <v>3413</v>
      </c>
      <c r="E10" s="2051">
        <v>0.3692524072270908</v>
      </c>
      <c r="F10" s="2075">
        <v>144</v>
      </c>
      <c r="G10" s="2076">
        <v>3269</v>
      </c>
      <c r="H10" s="2084">
        <v>174</v>
      </c>
      <c r="I10" s="2069"/>
      <c r="J10" s="2069"/>
      <c r="K10" s="2070">
        <v>181</v>
      </c>
      <c r="L10" s="2069">
        <v>929</v>
      </c>
      <c r="M10" s="2069">
        <v>1151</v>
      </c>
      <c r="N10" s="2069">
        <v>141</v>
      </c>
      <c r="O10" s="2069">
        <v>615</v>
      </c>
      <c r="P10" s="2071">
        <v>78</v>
      </c>
      <c r="Q10" s="2052"/>
      <c r="R10" s="2049"/>
      <c r="S10" s="2049"/>
    </row>
    <row r="11" spans="1:19" ht="15">
      <c r="A11" s="2050" t="s">
        <v>28</v>
      </c>
      <c r="B11" s="2063" t="s">
        <v>30</v>
      </c>
      <c r="C11" s="2075"/>
      <c r="D11" s="2076"/>
      <c r="E11" s="2051"/>
      <c r="F11" s="2075"/>
      <c r="G11" s="2076"/>
      <c r="H11" s="2084"/>
      <c r="I11" s="2069"/>
      <c r="J11" s="2069"/>
      <c r="K11" s="2070"/>
      <c r="L11" s="2069"/>
      <c r="M11" s="2069"/>
      <c r="N11" s="2069"/>
      <c r="O11" s="2069"/>
      <c r="P11" s="2071"/>
      <c r="Q11" s="2052"/>
      <c r="R11" s="2049"/>
      <c r="S11" s="2049"/>
    </row>
    <row r="12" spans="1:19" ht="15">
      <c r="A12" s="2050" t="s">
        <v>31</v>
      </c>
      <c r="B12" s="2063" t="s">
        <v>203</v>
      </c>
      <c r="C12" s="2075"/>
      <c r="D12" s="2076"/>
      <c r="E12" s="2051"/>
      <c r="F12" s="2075"/>
      <c r="G12" s="2076">
        <v>304</v>
      </c>
      <c r="H12" s="2084"/>
      <c r="I12" s="2069">
        <v>3</v>
      </c>
      <c r="J12" s="2069">
        <v>111</v>
      </c>
      <c r="K12" s="2070">
        <v>7</v>
      </c>
      <c r="L12" s="2069">
        <v>137</v>
      </c>
      <c r="M12" s="2069"/>
      <c r="N12" s="2069"/>
      <c r="O12" s="2069">
        <v>31</v>
      </c>
      <c r="P12" s="2071">
        <v>15</v>
      </c>
      <c r="Q12" s="2052"/>
      <c r="R12" s="2049"/>
      <c r="S12" s="2049"/>
    </row>
    <row r="13" spans="1:19" ht="15">
      <c r="A13" s="2050" t="s">
        <v>31</v>
      </c>
      <c r="B13" s="2063" t="s">
        <v>33</v>
      </c>
      <c r="C13" s="2075"/>
      <c r="D13" s="2076"/>
      <c r="E13" s="2051"/>
      <c r="F13" s="2075"/>
      <c r="G13" s="2076">
        <v>155</v>
      </c>
      <c r="H13" s="2084">
        <v>84</v>
      </c>
      <c r="I13" s="2069">
        <v>7</v>
      </c>
      <c r="J13" s="2069"/>
      <c r="K13" s="2070"/>
      <c r="L13" s="2069">
        <v>52</v>
      </c>
      <c r="M13" s="2069"/>
      <c r="N13" s="2069"/>
      <c r="O13" s="2069">
        <v>12</v>
      </c>
      <c r="P13" s="2071">
        <v>0</v>
      </c>
      <c r="Q13" s="2052"/>
      <c r="R13" s="2049"/>
      <c r="S13" s="2049"/>
    </row>
    <row r="14" spans="1:19" ht="15">
      <c r="A14" s="2050" t="s">
        <v>34</v>
      </c>
      <c r="B14" s="2063" t="s">
        <v>385</v>
      </c>
      <c r="C14" s="2075">
        <v>341</v>
      </c>
      <c r="D14" s="2076">
        <v>248</v>
      </c>
      <c r="E14" s="2051">
        <v>0.7272727272727273</v>
      </c>
      <c r="F14" s="2075">
        <v>2</v>
      </c>
      <c r="G14" s="2076">
        <v>246</v>
      </c>
      <c r="H14" s="2084">
        <v>1</v>
      </c>
      <c r="I14" s="2069"/>
      <c r="J14" s="2069">
        <v>2</v>
      </c>
      <c r="K14" s="2070">
        <v>2</v>
      </c>
      <c r="L14" s="2069">
        <v>48</v>
      </c>
      <c r="M14" s="2069">
        <v>1</v>
      </c>
      <c r="N14" s="2069">
        <v>3</v>
      </c>
      <c r="O14" s="2069">
        <v>181</v>
      </c>
      <c r="P14" s="2071">
        <v>8</v>
      </c>
      <c r="Q14" s="2052"/>
      <c r="R14" s="2049"/>
      <c r="S14" s="2049"/>
    </row>
    <row r="15" spans="1:19" ht="15">
      <c r="A15" s="2050" t="s">
        <v>34</v>
      </c>
      <c r="B15" s="2063" t="s">
        <v>386</v>
      </c>
      <c r="C15" s="2075">
        <v>76</v>
      </c>
      <c r="D15" s="2076">
        <v>64</v>
      </c>
      <c r="E15" s="2051">
        <v>0.8421052631578947</v>
      </c>
      <c r="F15" s="2075">
        <v>2</v>
      </c>
      <c r="G15" s="2076">
        <v>62</v>
      </c>
      <c r="H15" s="2084"/>
      <c r="I15" s="2069"/>
      <c r="J15" s="2069">
        <v>3</v>
      </c>
      <c r="K15" s="2070">
        <v>4</v>
      </c>
      <c r="L15" s="2069">
        <v>26</v>
      </c>
      <c r="M15" s="2069"/>
      <c r="N15" s="2069"/>
      <c r="O15" s="2069">
        <v>29</v>
      </c>
      <c r="P15" s="2071"/>
      <c r="Q15" s="2052"/>
      <c r="R15" s="2049"/>
      <c r="S15" s="2049"/>
    </row>
    <row r="16" spans="1:19" ht="15">
      <c r="A16" s="2050" t="s">
        <v>34</v>
      </c>
      <c r="B16" s="2063" t="s">
        <v>387</v>
      </c>
      <c r="C16" s="2075">
        <v>47</v>
      </c>
      <c r="D16" s="2076">
        <v>23</v>
      </c>
      <c r="E16" s="2051">
        <v>0.48936170212765956</v>
      </c>
      <c r="F16" s="2075">
        <v>1</v>
      </c>
      <c r="G16" s="2076">
        <v>22</v>
      </c>
      <c r="H16" s="2084">
        <v>2</v>
      </c>
      <c r="I16" s="2069"/>
      <c r="J16" s="2069"/>
      <c r="K16" s="2070">
        <v>6</v>
      </c>
      <c r="L16" s="2069">
        <v>4</v>
      </c>
      <c r="M16" s="2069">
        <v>4</v>
      </c>
      <c r="N16" s="2069">
        <v>4</v>
      </c>
      <c r="O16" s="2069">
        <v>1</v>
      </c>
      <c r="P16" s="2071">
        <v>1</v>
      </c>
      <c r="Q16" s="2052"/>
      <c r="R16" s="2049"/>
      <c r="S16" s="2049"/>
    </row>
    <row r="17" spans="1:19" ht="15">
      <c r="A17" s="2050" t="s">
        <v>37</v>
      </c>
      <c r="B17" s="2063" t="s">
        <v>95</v>
      </c>
      <c r="C17" s="2075">
        <v>313</v>
      </c>
      <c r="D17" s="2076">
        <v>209</v>
      </c>
      <c r="E17" s="2051">
        <v>0.6677316293929713</v>
      </c>
      <c r="F17" s="2075">
        <v>9</v>
      </c>
      <c r="G17" s="2076">
        <v>200</v>
      </c>
      <c r="H17" s="2084">
        <v>56</v>
      </c>
      <c r="I17" s="2069">
        <v>4</v>
      </c>
      <c r="J17" s="2069">
        <v>4</v>
      </c>
      <c r="K17" s="2070">
        <v>46</v>
      </c>
      <c r="L17" s="2069">
        <v>51</v>
      </c>
      <c r="M17" s="2069">
        <v>4</v>
      </c>
      <c r="N17" s="2069">
        <v>2</v>
      </c>
      <c r="O17" s="2069">
        <v>33</v>
      </c>
      <c r="P17" s="2071"/>
      <c r="Q17" s="2052"/>
      <c r="R17" s="2049"/>
      <c r="S17" s="2049"/>
    </row>
    <row r="18" spans="1:19" ht="15">
      <c r="A18" s="2050" t="s">
        <v>37</v>
      </c>
      <c r="B18" s="2063" t="s">
        <v>40</v>
      </c>
      <c r="C18" s="2075">
        <v>42</v>
      </c>
      <c r="D18" s="2076">
        <v>41</v>
      </c>
      <c r="E18" s="2051">
        <v>0.9761904761904762</v>
      </c>
      <c r="F18" s="2075">
        <v>0</v>
      </c>
      <c r="G18" s="2076">
        <v>41</v>
      </c>
      <c r="H18" s="2084">
        <v>6</v>
      </c>
      <c r="I18" s="2069"/>
      <c r="J18" s="2069"/>
      <c r="K18" s="2070">
        <v>8</v>
      </c>
      <c r="L18" s="2069">
        <v>4</v>
      </c>
      <c r="M18" s="2069">
        <v>6</v>
      </c>
      <c r="N18" s="2069"/>
      <c r="O18" s="2069">
        <v>17</v>
      </c>
      <c r="P18" s="2071"/>
      <c r="Q18" s="2052"/>
      <c r="R18" s="2049"/>
      <c r="S18" s="2049"/>
    </row>
    <row r="19" spans="1:19" ht="15.75" thickBot="1">
      <c r="A19" s="2053" t="s">
        <v>37</v>
      </c>
      <c r="B19" s="2065" t="s">
        <v>39</v>
      </c>
      <c r="C19" s="2082">
        <v>56</v>
      </c>
      <c r="D19" s="2083">
        <v>54</v>
      </c>
      <c r="E19" s="2062">
        <v>0.9642857142857143</v>
      </c>
      <c r="F19" s="2082">
        <v>1</v>
      </c>
      <c r="G19" s="2083">
        <v>53</v>
      </c>
      <c r="H19" s="2085">
        <v>6</v>
      </c>
      <c r="I19" s="2072"/>
      <c r="J19" s="2072"/>
      <c r="K19" s="2073">
        <v>17</v>
      </c>
      <c r="L19" s="2072">
        <v>18</v>
      </c>
      <c r="M19" s="2072"/>
      <c r="N19" s="2072">
        <v>6</v>
      </c>
      <c r="O19" s="2072">
        <v>3</v>
      </c>
      <c r="P19" s="2074">
        <v>3</v>
      </c>
      <c r="Q19" s="2052"/>
      <c r="R19" s="2049"/>
      <c r="S19" s="2049"/>
    </row>
    <row r="20" spans="1:19" ht="15">
      <c r="A20" s="2054"/>
      <c r="B20" s="2055"/>
      <c r="C20" s="2077"/>
      <c r="D20" s="2077"/>
      <c r="E20" s="2058"/>
      <c r="F20" s="2077"/>
      <c r="G20" s="2077"/>
      <c r="H20" s="2078"/>
      <c r="I20" s="2078"/>
      <c r="J20" s="2078"/>
      <c r="K20" s="2079"/>
      <c r="L20" s="2078"/>
      <c r="M20" s="2078"/>
      <c r="N20" s="2078"/>
      <c r="O20" s="2078"/>
      <c r="P20" s="2078"/>
      <c r="Q20" s="2057"/>
      <c r="R20" s="2049"/>
      <c r="S20" s="2049"/>
    </row>
    <row r="21" spans="1:19" ht="15.75" thickBot="1">
      <c r="A21" s="2054"/>
      <c r="B21" s="2055"/>
      <c r="C21" s="2077"/>
      <c r="D21" s="2077"/>
      <c r="E21" s="2058"/>
      <c r="F21" s="2077"/>
      <c r="G21" s="2077"/>
      <c r="H21" s="2078"/>
      <c r="I21" s="2078"/>
      <c r="J21" s="2078"/>
      <c r="K21" s="2079"/>
      <c r="L21" s="2078"/>
      <c r="M21" s="2078"/>
      <c r="N21" s="2078"/>
      <c r="O21" s="2078"/>
      <c r="P21" s="2078"/>
      <c r="Q21" s="2057"/>
      <c r="R21" s="2048"/>
      <c r="S21" s="2048"/>
    </row>
    <row r="22" spans="1:19" ht="15.75" thickBot="1">
      <c r="A22" s="2054" t="s">
        <v>41</v>
      </c>
      <c r="B22" s="2059"/>
      <c r="C22" s="2077"/>
      <c r="D22" s="2077"/>
      <c r="E22" s="2058"/>
      <c r="F22" s="2077"/>
      <c r="G22" s="2088" t="s">
        <v>42</v>
      </c>
      <c r="H22" s="4294" t="s">
        <v>11</v>
      </c>
      <c r="I22" s="4295" t="s">
        <v>12</v>
      </c>
      <c r="J22" s="4295" t="s">
        <v>13</v>
      </c>
      <c r="K22" s="4296" t="s">
        <v>14</v>
      </c>
      <c r="L22" s="4295" t="s">
        <v>15</v>
      </c>
      <c r="M22" s="4295" t="s">
        <v>16</v>
      </c>
      <c r="N22" s="4297" t="s">
        <v>17</v>
      </c>
      <c r="O22" s="4295" t="s">
        <v>18</v>
      </c>
      <c r="P22" s="4298" t="s">
        <v>19</v>
      </c>
      <c r="Q22" s="2056"/>
      <c r="R22" s="2048"/>
      <c r="S22" s="2048"/>
    </row>
    <row r="23" spans="1:19" ht="15.75" thickBot="1">
      <c r="A23" s="2054"/>
      <c r="B23" s="2055"/>
      <c r="C23" s="2077"/>
      <c r="D23" s="2077"/>
      <c r="E23" s="2058"/>
      <c r="F23" s="2077"/>
      <c r="G23" s="2086">
        <v>5563</v>
      </c>
      <c r="H23" s="4282">
        <v>427</v>
      </c>
      <c r="I23" s="4287">
        <v>22</v>
      </c>
      <c r="J23" s="4287">
        <v>151.5</v>
      </c>
      <c r="K23" s="4299">
        <v>611</v>
      </c>
      <c r="L23" s="4287">
        <v>1609</v>
      </c>
      <c r="M23" s="4287">
        <v>1232</v>
      </c>
      <c r="N23" s="4287">
        <v>452</v>
      </c>
      <c r="O23" s="4287">
        <v>953.5</v>
      </c>
      <c r="P23" s="4288">
        <v>105</v>
      </c>
      <c r="Q23" s="2057"/>
      <c r="R23" s="2048"/>
      <c r="S23" s="2048"/>
    </row>
    <row r="24" spans="1:19" ht="15.75" thickBot="1">
      <c r="A24" s="2054"/>
      <c r="B24" s="2055"/>
      <c r="C24" s="2077"/>
      <c r="D24" s="2077"/>
      <c r="E24" s="2058"/>
      <c r="F24" s="2077"/>
      <c r="G24" s="2077"/>
      <c r="H24" s="4291">
        <v>0.07675714542513032</v>
      </c>
      <c r="I24" s="4292">
        <v>0.003954700701060579</v>
      </c>
      <c r="J24" s="4292">
        <v>0.02723350710048535</v>
      </c>
      <c r="K24" s="4300">
        <v>0.1098328240158188</v>
      </c>
      <c r="L24" s="4292">
        <v>0.2892324285457487</v>
      </c>
      <c r="M24" s="4292">
        <v>0.2214632392593924</v>
      </c>
      <c r="N24" s="4292">
        <v>0.08125112349451735</v>
      </c>
      <c r="O24" s="4292">
        <v>0.171400323566421</v>
      </c>
      <c r="P24" s="4293">
        <v>0.01887470789142549</v>
      </c>
      <c r="Q24" s="2057"/>
      <c r="R24" s="2089"/>
      <c r="S24" s="2048"/>
    </row>
    <row r="25" spans="1:19" ht="15">
      <c r="A25" s="50"/>
      <c r="B25" s="51"/>
      <c r="C25" s="91"/>
      <c r="D25" s="4532"/>
      <c r="E25" s="4250"/>
      <c r="F25" s="4532"/>
      <c r="G25" s="4532"/>
      <c r="H25" s="4532"/>
      <c r="I25" s="4532"/>
      <c r="J25" s="4532"/>
      <c r="K25" s="4539"/>
      <c r="L25" s="4532"/>
      <c r="M25" s="4532"/>
      <c r="N25" s="4532"/>
      <c r="O25" s="4532"/>
      <c r="P25" s="4532"/>
      <c r="Q25" s="4540"/>
      <c r="R25" s="4537"/>
      <c r="S25" s="4537"/>
    </row>
    <row r="26" spans="1:19" ht="15">
      <c r="A26" s="50"/>
      <c r="B26" s="51"/>
      <c r="C26" s="91"/>
      <c r="D26" s="4532"/>
      <c r="E26" s="4250"/>
      <c r="F26" s="4532"/>
      <c r="G26" s="4532"/>
      <c r="H26" s="4541"/>
      <c r="I26" s="4541"/>
      <c r="J26" s="4541"/>
      <c r="K26" s="4542"/>
      <c r="L26" s="4541"/>
      <c r="M26" s="4541"/>
      <c r="N26" s="4541"/>
      <c r="O26" s="4541"/>
      <c r="P26" s="4541"/>
      <c r="Q26" s="4540"/>
      <c r="R26" s="4543"/>
      <c r="S26" s="4543"/>
    </row>
    <row r="27" spans="4:19" ht="15">
      <c r="D27" s="4544"/>
      <c r="E27" s="4544"/>
      <c r="F27" s="4544"/>
      <c r="G27" s="4544"/>
      <c r="H27" s="4544"/>
      <c r="I27" s="4544"/>
      <c r="J27" s="4544"/>
      <c r="K27" s="4544"/>
      <c r="L27" s="4544"/>
      <c r="M27" s="4544"/>
      <c r="N27" s="4544"/>
      <c r="O27" s="4544"/>
      <c r="P27" s="4544"/>
      <c r="Q27" s="4544"/>
      <c r="R27" s="4544"/>
      <c r="S27" s="4544"/>
    </row>
    <row r="28" spans="4:19" ht="15">
      <c r="D28" s="4544"/>
      <c r="E28" s="4544"/>
      <c r="F28" s="4544"/>
      <c r="G28" s="4544"/>
      <c r="H28" s="4544"/>
      <c r="I28" s="4544"/>
      <c r="J28" s="4544"/>
      <c r="K28" s="4544"/>
      <c r="L28" s="4544"/>
      <c r="M28" s="4544"/>
      <c r="N28" s="4544"/>
      <c r="O28" s="4544"/>
      <c r="P28" s="4544"/>
      <c r="Q28" s="4544"/>
      <c r="R28" s="4544"/>
      <c r="S28" s="4544"/>
    </row>
    <row r="29" spans="4:19" ht="15">
      <c r="D29" s="4544"/>
      <c r="E29" s="4544"/>
      <c r="F29" s="4544"/>
      <c r="G29" s="4544"/>
      <c r="H29" s="4544"/>
      <c r="I29" s="4544"/>
      <c r="J29" s="4544"/>
      <c r="K29" s="4544"/>
      <c r="L29" s="4544"/>
      <c r="M29" s="4544"/>
      <c r="N29" s="4544"/>
      <c r="O29" s="4544"/>
      <c r="P29" s="4544"/>
      <c r="Q29" s="4544"/>
      <c r="R29" s="4544"/>
      <c r="S29" s="4544"/>
    </row>
  </sheetData>
  <mergeCells count="9">
    <mergeCell ref="A1:P1"/>
    <mergeCell ref="A3:A4"/>
    <mergeCell ref="B3:B4"/>
    <mergeCell ref="C3:C4"/>
    <mergeCell ref="D3:D4"/>
    <mergeCell ref="H3:P3"/>
    <mergeCell ref="E3:E4"/>
    <mergeCell ref="F3:F4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Q29" sqref="A23:Q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388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091"/>
      <c r="R1" s="2091"/>
      <c r="S1" s="2091"/>
    </row>
    <row r="2" spans="1:19" ht="27" thickBot="1">
      <c r="A2" s="2093"/>
      <c r="B2" s="2103"/>
      <c r="C2" s="2092"/>
      <c r="D2" s="2092"/>
      <c r="E2" s="2092"/>
      <c r="F2" s="2092"/>
      <c r="G2" s="2092"/>
      <c r="H2" s="2094"/>
      <c r="I2" s="2094"/>
      <c r="J2" s="2094"/>
      <c r="K2" s="2095"/>
      <c r="L2" s="2094"/>
      <c r="M2" s="2094"/>
      <c r="N2" s="2094"/>
      <c r="O2" s="2094"/>
      <c r="P2" s="2094"/>
      <c r="Q2" s="2092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092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2096" t="s">
        <v>11</v>
      </c>
      <c r="I4" s="2097" t="s">
        <v>12</v>
      </c>
      <c r="J4" s="2097" t="s">
        <v>13</v>
      </c>
      <c r="K4" s="2098" t="s">
        <v>14</v>
      </c>
      <c r="L4" s="2097" t="s">
        <v>15</v>
      </c>
      <c r="M4" s="2097" t="s">
        <v>16</v>
      </c>
      <c r="N4" s="2100" t="s">
        <v>17</v>
      </c>
      <c r="O4" s="2097" t="s">
        <v>18</v>
      </c>
      <c r="P4" s="2099" t="s">
        <v>19</v>
      </c>
      <c r="Q4" s="2092"/>
      <c r="R4" s="2090"/>
      <c r="S4" s="2090"/>
    </row>
    <row r="5" spans="1:19" ht="15">
      <c r="A5" s="2119" t="s">
        <v>20</v>
      </c>
      <c r="B5" s="2120" t="s">
        <v>389</v>
      </c>
      <c r="C5" s="2141">
        <v>84</v>
      </c>
      <c r="D5" s="2142">
        <v>49</v>
      </c>
      <c r="E5" s="2121">
        <v>0.5833333333333334</v>
      </c>
      <c r="F5" s="2141">
        <v>3</v>
      </c>
      <c r="G5" s="2142">
        <v>46</v>
      </c>
      <c r="H5" s="2124"/>
      <c r="I5" s="2125"/>
      <c r="J5" s="2125"/>
      <c r="K5" s="2126"/>
      <c r="L5" s="2125">
        <v>12</v>
      </c>
      <c r="M5" s="2125">
        <v>32</v>
      </c>
      <c r="N5" s="2125">
        <v>2</v>
      </c>
      <c r="O5" s="2125"/>
      <c r="P5" s="2127"/>
      <c r="Q5" s="2110"/>
      <c r="R5" s="2105"/>
      <c r="S5" s="2105"/>
    </row>
    <row r="6" spans="1:19" ht="15">
      <c r="A6" s="2107" t="s">
        <v>23</v>
      </c>
      <c r="B6" s="2108" t="s">
        <v>390</v>
      </c>
      <c r="C6" s="2136">
        <v>125</v>
      </c>
      <c r="D6" s="2137">
        <v>105</v>
      </c>
      <c r="E6" s="2109">
        <v>0.84</v>
      </c>
      <c r="F6" s="2136">
        <v>4</v>
      </c>
      <c r="G6" s="2137">
        <v>101</v>
      </c>
      <c r="H6" s="2128">
        <v>10</v>
      </c>
      <c r="I6" s="2129">
        <v>4</v>
      </c>
      <c r="J6" s="2129">
        <v>12.5</v>
      </c>
      <c r="K6" s="2130">
        <v>36</v>
      </c>
      <c r="L6" s="2129">
        <v>26</v>
      </c>
      <c r="M6" s="2129"/>
      <c r="N6" s="2129"/>
      <c r="O6" s="2129">
        <v>12.5</v>
      </c>
      <c r="P6" s="2131"/>
      <c r="Q6" s="2110"/>
      <c r="R6" s="2105"/>
      <c r="S6" s="2105"/>
    </row>
    <row r="7" spans="1:19" ht="15">
      <c r="A7" s="2107" t="s">
        <v>26</v>
      </c>
      <c r="B7" s="2108" t="s">
        <v>27</v>
      </c>
      <c r="C7" s="2136">
        <v>660</v>
      </c>
      <c r="D7" s="2137"/>
      <c r="E7" s="2109"/>
      <c r="F7" s="2136"/>
      <c r="G7" s="2137">
        <v>572</v>
      </c>
      <c r="H7" s="2128">
        <v>115</v>
      </c>
      <c r="I7" s="2129"/>
      <c r="J7" s="2129"/>
      <c r="K7" s="2130">
        <v>69</v>
      </c>
      <c r="L7" s="2129">
        <v>143</v>
      </c>
      <c r="M7" s="2129"/>
      <c r="N7" s="2129">
        <v>245</v>
      </c>
      <c r="O7" s="2129"/>
      <c r="P7" s="2131"/>
      <c r="Q7" s="2110"/>
      <c r="R7" s="2105"/>
      <c r="S7" s="2105"/>
    </row>
    <row r="8" spans="1:19" ht="15">
      <c r="A8" s="2107" t="s">
        <v>28</v>
      </c>
      <c r="B8" s="2108" t="s">
        <v>29</v>
      </c>
      <c r="C8" s="2136">
        <v>6129</v>
      </c>
      <c r="D8" s="2137">
        <v>2402</v>
      </c>
      <c r="E8" s="2109">
        <v>0.3919073258280307</v>
      </c>
      <c r="F8" s="2136">
        <v>125</v>
      </c>
      <c r="G8" s="2137">
        <v>2277</v>
      </c>
      <c r="H8" s="2128">
        <v>222</v>
      </c>
      <c r="I8" s="2129"/>
      <c r="J8" s="2129"/>
      <c r="K8" s="2130">
        <v>68</v>
      </c>
      <c r="L8" s="2129">
        <v>136</v>
      </c>
      <c r="M8" s="2129">
        <v>1186</v>
      </c>
      <c r="N8" s="2129">
        <v>64</v>
      </c>
      <c r="O8" s="2129">
        <v>520</v>
      </c>
      <c r="P8" s="2131">
        <v>81</v>
      </c>
      <c r="Q8" s="2110"/>
      <c r="R8" s="2105"/>
      <c r="S8" s="2105"/>
    </row>
    <row r="9" spans="1:19" ht="15">
      <c r="A9" s="2107" t="s">
        <v>28</v>
      </c>
      <c r="B9" s="2108" t="s">
        <v>30</v>
      </c>
      <c r="C9" s="2136"/>
      <c r="D9" s="2137"/>
      <c r="E9" s="2109"/>
      <c r="F9" s="2136"/>
      <c r="G9" s="2137"/>
      <c r="H9" s="2128"/>
      <c r="I9" s="2129"/>
      <c r="J9" s="2129"/>
      <c r="K9" s="2130"/>
      <c r="L9" s="2129"/>
      <c r="M9" s="2129"/>
      <c r="N9" s="2129"/>
      <c r="O9" s="2129"/>
      <c r="P9" s="2131"/>
      <c r="Q9" s="2110"/>
      <c r="R9" s="2105"/>
      <c r="S9" s="2105"/>
    </row>
    <row r="10" spans="1:19" ht="15">
      <c r="A10" s="2107" t="s">
        <v>31</v>
      </c>
      <c r="B10" s="2118" t="s">
        <v>32</v>
      </c>
      <c r="C10" s="2149"/>
      <c r="D10" s="2149"/>
      <c r="E10" s="2102"/>
      <c r="F10" s="2149"/>
      <c r="G10" s="2150">
        <v>218</v>
      </c>
      <c r="H10" s="2151"/>
      <c r="I10" s="2145">
        <v>3</v>
      </c>
      <c r="J10" s="2145">
        <v>66</v>
      </c>
      <c r="K10" s="2146"/>
      <c r="L10" s="2145">
        <v>100</v>
      </c>
      <c r="M10" s="2145"/>
      <c r="N10" s="2145"/>
      <c r="O10" s="2145">
        <v>27</v>
      </c>
      <c r="P10" s="2152">
        <v>22</v>
      </c>
      <c r="Q10" s="2101"/>
      <c r="R10" s="2101"/>
      <c r="S10" s="2101"/>
    </row>
    <row r="11" spans="1:19" ht="15">
      <c r="A11" s="2107" t="s">
        <v>31</v>
      </c>
      <c r="B11" s="2118" t="s">
        <v>253</v>
      </c>
      <c r="C11" s="2149"/>
      <c r="D11" s="2149"/>
      <c r="E11" s="2102"/>
      <c r="F11" s="2149"/>
      <c r="G11" s="2150">
        <v>160</v>
      </c>
      <c r="H11" s="2151">
        <v>21</v>
      </c>
      <c r="I11" s="2145">
        <v>2</v>
      </c>
      <c r="J11" s="2145"/>
      <c r="K11" s="2146">
        <v>11</v>
      </c>
      <c r="L11" s="2145">
        <v>84</v>
      </c>
      <c r="M11" s="2145"/>
      <c r="N11" s="2145"/>
      <c r="O11" s="2145">
        <v>42</v>
      </c>
      <c r="P11" s="2152">
        <v>0</v>
      </c>
      <c r="Q11" s="2101"/>
      <c r="R11" s="2101"/>
      <c r="S11" s="2101"/>
    </row>
    <row r="12" spans="1:19" ht="15">
      <c r="A12" s="2107" t="s">
        <v>34</v>
      </c>
      <c r="B12" s="2108" t="s">
        <v>391</v>
      </c>
      <c r="C12" s="2136">
        <v>187</v>
      </c>
      <c r="D12" s="2137">
        <v>108</v>
      </c>
      <c r="E12" s="2109">
        <v>0.5775401069518716</v>
      </c>
      <c r="F12" s="2136">
        <v>2</v>
      </c>
      <c r="G12" s="2137">
        <v>106</v>
      </c>
      <c r="H12" s="2128"/>
      <c r="I12" s="2129"/>
      <c r="J12" s="2129">
        <v>1</v>
      </c>
      <c r="K12" s="2130">
        <v>12</v>
      </c>
      <c r="L12" s="2129">
        <v>43</v>
      </c>
      <c r="M12" s="2129"/>
      <c r="N12" s="2129"/>
      <c r="O12" s="2129">
        <v>32</v>
      </c>
      <c r="P12" s="2131">
        <v>18</v>
      </c>
      <c r="Q12" s="2110"/>
      <c r="R12" s="2105"/>
      <c r="S12" s="2105"/>
    </row>
    <row r="13" spans="1:19" ht="15">
      <c r="A13" s="2107" t="s">
        <v>34</v>
      </c>
      <c r="B13" s="2108" t="s">
        <v>392</v>
      </c>
      <c r="C13" s="2136">
        <v>51</v>
      </c>
      <c r="D13" s="2137">
        <v>40</v>
      </c>
      <c r="E13" s="2109">
        <v>0.7843137254901961</v>
      </c>
      <c r="F13" s="2136">
        <v>2</v>
      </c>
      <c r="G13" s="2137">
        <v>38</v>
      </c>
      <c r="H13" s="2128"/>
      <c r="I13" s="2129"/>
      <c r="J13" s="2129">
        <v>1</v>
      </c>
      <c r="K13" s="2130">
        <v>1</v>
      </c>
      <c r="L13" s="2129">
        <v>5</v>
      </c>
      <c r="M13" s="2129"/>
      <c r="N13" s="2129"/>
      <c r="O13" s="2129">
        <v>29</v>
      </c>
      <c r="P13" s="2131">
        <v>2</v>
      </c>
      <c r="Q13" s="2110"/>
      <c r="R13" s="2105"/>
      <c r="S13" s="2105"/>
    </row>
    <row r="14" spans="1:19" ht="15">
      <c r="A14" s="2107" t="s">
        <v>34</v>
      </c>
      <c r="B14" s="2108" t="s">
        <v>393</v>
      </c>
      <c r="C14" s="2136">
        <v>34</v>
      </c>
      <c r="D14" s="2137">
        <v>31</v>
      </c>
      <c r="E14" s="2109">
        <v>0.9117647058823529</v>
      </c>
      <c r="F14" s="2136">
        <v>1</v>
      </c>
      <c r="G14" s="2137">
        <v>30</v>
      </c>
      <c r="H14" s="2128">
        <v>5</v>
      </c>
      <c r="I14" s="2129"/>
      <c r="J14" s="2129"/>
      <c r="K14" s="2130">
        <v>18</v>
      </c>
      <c r="L14" s="2129">
        <v>4</v>
      </c>
      <c r="M14" s="2129">
        <v>2</v>
      </c>
      <c r="N14" s="2129"/>
      <c r="O14" s="2129">
        <v>1</v>
      </c>
      <c r="P14" s="2131"/>
      <c r="Q14" s="2110"/>
      <c r="R14" s="2105"/>
      <c r="S14" s="2105"/>
    </row>
    <row r="15" spans="1:19" ht="15">
      <c r="A15" s="2106" t="s">
        <v>37</v>
      </c>
      <c r="B15" s="2108" t="s">
        <v>324</v>
      </c>
      <c r="C15" s="2136">
        <v>257</v>
      </c>
      <c r="D15" s="2137">
        <v>204</v>
      </c>
      <c r="E15" s="2109">
        <v>0.7937743190661478</v>
      </c>
      <c r="F15" s="2136">
        <v>12</v>
      </c>
      <c r="G15" s="2137">
        <v>192</v>
      </c>
      <c r="H15" s="2128">
        <v>27</v>
      </c>
      <c r="I15" s="2129">
        <v>3</v>
      </c>
      <c r="J15" s="2129">
        <v>3</v>
      </c>
      <c r="K15" s="2130">
        <v>67</v>
      </c>
      <c r="L15" s="2129">
        <v>21</v>
      </c>
      <c r="M15" s="2129">
        <v>2</v>
      </c>
      <c r="N15" s="2129">
        <v>1</v>
      </c>
      <c r="O15" s="2129">
        <v>68</v>
      </c>
      <c r="P15" s="2131"/>
      <c r="Q15" s="2110"/>
      <c r="R15" s="2105"/>
      <c r="S15" s="2105"/>
    </row>
    <row r="16" spans="1:19" ht="26.25" thickBot="1">
      <c r="A16" s="2111" t="s">
        <v>37</v>
      </c>
      <c r="B16" s="2122" t="s">
        <v>62</v>
      </c>
      <c r="C16" s="2143">
        <v>78</v>
      </c>
      <c r="D16" s="2144">
        <v>66</v>
      </c>
      <c r="E16" s="2123">
        <v>0.8461538461538461</v>
      </c>
      <c r="F16" s="2143">
        <v>3</v>
      </c>
      <c r="G16" s="2144">
        <v>63</v>
      </c>
      <c r="H16" s="2132">
        <v>18</v>
      </c>
      <c r="I16" s="2133"/>
      <c r="J16" s="2133">
        <v>2</v>
      </c>
      <c r="K16" s="2134">
        <v>3</v>
      </c>
      <c r="L16" s="2133">
        <v>6</v>
      </c>
      <c r="M16" s="2133">
        <v>4</v>
      </c>
      <c r="N16" s="2133">
        <v>9</v>
      </c>
      <c r="O16" s="2133">
        <v>17</v>
      </c>
      <c r="P16" s="2135">
        <v>4</v>
      </c>
      <c r="Q16" s="2110"/>
      <c r="R16" s="2105"/>
      <c r="S16" s="2105"/>
    </row>
    <row r="17" spans="1:19" ht="15">
      <c r="A17" s="2112"/>
      <c r="B17" s="2113"/>
      <c r="C17" s="2138"/>
      <c r="D17" s="2138"/>
      <c r="E17" s="2116"/>
      <c r="F17" s="2138"/>
      <c r="G17" s="2138"/>
      <c r="H17" s="2139"/>
      <c r="I17" s="2139"/>
      <c r="J17" s="2139"/>
      <c r="K17" s="2140"/>
      <c r="L17" s="2139"/>
      <c r="M17" s="2139"/>
      <c r="N17" s="2139"/>
      <c r="O17" s="2139"/>
      <c r="P17" s="2139"/>
      <c r="Q17" s="2115"/>
      <c r="R17" s="2105"/>
      <c r="S17" s="2105"/>
    </row>
    <row r="18" spans="1:19" ht="15.75" thickBot="1">
      <c r="A18" s="2112"/>
      <c r="B18" s="2117"/>
      <c r="C18" s="2138"/>
      <c r="D18" s="2138"/>
      <c r="E18" s="2116"/>
      <c r="F18" s="2138"/>
      <c r="G18" s="2138"/>
      <c r="H18" s="2139"/>
      <c r="I18" s="2139"/>
      <c r="J18" s="2139"/>
      <c r="K18" s="2140"/>
      <c r="L18" s="2139"/>
      <c r="M18" s="2139"/>
      <c r="N18" s="2139"/>
      <c r="O18" s="2139"/>
      <c r="P18" s="2139"/>
      <c r="Q18" s="2115"/>
      <c r="R18" s="2104"/>
      <c r="S18" s="2104"/>
    </row>
    <row r="19" spans="1:19" ht="15.75" thickBot="1">
      <c r="A19" s="2112" t="s">
        <v>41</v>
      </c>
      <c r="B19" s="2117"/>
      <c r="C19" s="2138"/>
      <c r="D19" s="2138"/>
      <c r="E19" s="2116"/>
      <c r="F19" s="2138"/>
      <c r="G19" s="2155" t="s">
        <v>42</v>
      </c>
      <c r="H19" s="2160" t="s">
        <v>11</v>
      </c>
      <c r="I19" s="2161" t="s">
        <v>12</v>
      </c>
      <c r="J19" s="2161" t="s">
        <v>13</v>
      </c>
      <c r="K19" s="2162" t="s">
        <v>14</v>
      </c>
      <c r="L19" s="2161" t="s">
        <v>15</v>
      </c>
      <c r="M19" s="2161" t="s">
        <v>16</v>
      </c>
      <c r="N19" s="2163" t="s">
        <v>17</v>
      </c>
      <c r="O19" s="2161" t="s">
        <v>18</v>
      </c>
      <c r="P19" s="2164" t="s">
        <v>19</v>
      </c>
      <c r="Q19" s="2114"/>
      <c r="R19" s="2104"/>
      <c r="S19" s="2104"/>
    </row>
    <row r="20" spans="1:19" ht="15.75" thickBot="1">
      <c r="A20" s="2112"/>
      <c r="B20" s="2113"/>
      <c r="C20" s="2138"/>
      <c r="D20" s="2138"/>
      <c r="E20" s="2116"/>
      <c r="F20" s="2138"/>
      <c r="G20" s="2147">
        <v>3803</v>
      </c>
      <c r="H20" s="2148">
        <v>418</v>
      </c>
      <c r="I20" s="2153">
        <v>12</v>
      </c>
      <c r="J20" s="2153">
        <v>85.5</v>
      </c>
      <c r="K20" s="2165">
        <v>285</v>
      </c>
      <c r="L20" s="2153">
        <v>580</v>
      </c>
      <c r="M20" s="2153">
        <v>1226</v>
      </c>
      <c r="N20" s="2153">
        <v>321</v>
      </c>
      <c r="O20" s="2153">
        <v>748.5</v>
      </c>
      <c r="P20" s="2154">
        <v>127</v>
      </c>
      <c r="Q20" s="2115"/>
      <c r="R20" s="2104"/>
      <c r="S20" s="2104"/>
    </row>
    <row r="21" spans="1:19" ht="15.75" thickBot="1">
      <c r="A21" s="2112"/>
      <c r="B21" s="2113"/>
      <c r="C21" s="2138"/>
      <c r="D21" s="2138"/>
      <c r="E21" s="2116"/>
      <c r="F21" s="2138"/>
      <c r="G21" s="2138"/>
      <c r="H21" s="2157">
        <v>0.10991322640021035</v>
      </c>
      <c r="I21" s="2158">
        <v>0.003155403628714173</v>
      </c>
      <c r="J21" s="2158">
        <v>0.022482250854588482</v>
      </c>
      <c r="K21" s="2166">
        <v>0.07494083618196161</v>
      </c>
      <c r="L21" s="2158">
        <v>0.1525111753878517</v>
      </c>
      <c r="M21" s="2158">
        <v>0.32237707073363137</v>
      </c>
      <c r="N21" s="2158">
        <v>0.08440704706810413</v>
      </c>
      <c r="O21" s="2158">
        <v>0.19681830134104655</v>
      </c>
      <c r="P21" s="2159">
        <v>0.03339468840389166</v>
      </c>
      <c r="Q21" s="2115"/>
      <c r="R21" s="2156"/>
      <c r="S21" s="2104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  <row r="23" spans="18:19" ht="15">
      <c r="R23" s="35"/>
      <c r="S23" s="35"/>
    </row>
    <row r="24" spans="18:19" ht="15">
      <c r="R24" s="28"/>
      <c r="S24" s="28"/>
    </row>
    <row r="25" spans="18:19" ht="15">
      <c r="R25" s="28"/>
      <c r="S25" s="28"/>
    </row>
    <row r="26" spans="18:19" ht="15">
      <c r="R26" s="102"/>
      <c r="S26" s="102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 topLeftCell="A1">
      <selection activeCell="S3" sqref="S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394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168"/>
      <c r="R1" s="2168"/>
      <c r="S1" s="2168"/>
    </row>
    <row r="2" spans="1:19" ht="27" thickBot="1">
      <c r="A2" s="2170"/>
      <c r="B2" s="2180"/>
      <c r="C2" s="2169"/>
      <c r="D2" s="2169"/>
      <c r="E2" s="2169"/>
      <c r="F2" s="2169"/>
      <c r="G2" s="2169"/>
      <c r="H2" s="2171"/>
      <c r="I2" s="2171"/>
      <c r="J2" s="2171"/>
      <c r="K2" s="2172"/>
      <c r="L2" s="2171"/>
      <c r="M2" s="2171"/>
      <c r="N2" s="2171"/>
      <c r="O2" s="2171"/>
      <c r="P2" s="2171"/>
      <c r="Q2" s="2169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169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2173" t="s">
        <v>11</v>
      </c>
      <c r="I4" s="2174" t="s">
        <v>12</v>
      </c>
      <c r="J4" s="2174" t="s">
        <v>13</v>
      </c>
      <c r="K4" s="2175" t="s">
        <v>14</v>
      </c>
      <c r="L4" s="2174" t="s">
        <v>15</v>
      </c>
      <c r="M4" s="2174" t="s">
        <v>16</v>
      </c>
      <c r="N4" s="2177" t="s">
        <v>17</v>
      </c>
      <c r="O4" s="2174" t="s">
        <v>18</v>
      </c>
      <c r="P4" s="2176" t="s">
        <v>19</v>
      </c>
      <c r="Q4" s="2169"/>
      <c r="R4" s="2167"/>
      <c r="S4" s="2167"/>
    </row>
    <row r="5" spans="1:19" ht="15">
      <c r="A5" s="2197" t="s">
        <v>20</v>
      </c>
      <c r="B5" s="2198" t="s">
        <v>395</v>
      </c>
      <c r="C5" s="2220">
        <v>164</v>
      </c>
      <c r="D5" s="2221">
        <v>88</v>
      </c>
      <c r="E5" s="2199">
        <v>0.5365853658536586</v>
      </c>
      <c r="F5" s="2220">
        <v>2</v>
      </c>
      <c r="G5" s="2221">
        <v>86</v>
      </c>
      <c r="H5" s="2202">
        <v>8</v>
      </c>
      <c r="I5" s="2203"/>
      <c r="J5" s="2203"/>
      <c r="K5" s="2204"/>
      <c r="L5" s="2203">
        <v>19</v>
      </c>
      <c r="M5" s="2203">
        <v>53</v>
      </c>
      <c r="N5" s="2203">
        <v>6</v>
      </c>
      <c r="O5" s="2203"/>
      <c r="P5" s="2205"/>
      <c r="Q5" s="2187"/>
      <c r="R5" s="2182"/>
      <c r="S5" s="2182"/>
    </row>
    <row r="6" spans="1:19" ht="15">
      <c r="A6" s="2184" t="s">
        <v>20</v>
      </c>
      <c r="B6" s="2185" t="s">
        <v>396</v>
      </c>
      <c r="C6" s="2214">
        <v>74</v>
      </c>
      <c r="D6" s="2215">
        <v>50</v>
      </c>
      <c r="E6" s="2186">
        <v>0.6756756756756757</v>
      </c>
      <c r="F6" s="2214">
        <v>1</v>
      </c>
      <c r="G6" s="2215">
        <v>49</v>
      </c>
      <c r="H6" s="2206">
        <v>4</v>
      </c>
      <c r="I6" s="2207"/>
      <c r="J6" s="2207"/>
      <c r="K6" s="2208"/>
      <c r="L6" s="2207">
        <v>5</v>
      </c>
      <c r="M6" s="2207">
        <v>32</v>
      </c>
      <c r="N6" s="2207">
        <v>8</v>
      </c>
      <c r="O6" s="2207"/>
      <c r="P6" s="2209"/>
      <c r="Q6" s="2187"/>
      <c r="R6" s="2182"/>
      <c r="S6" s="2182"/>
    </row>
    <row r="7" spans="1:19" ht="15">
      <c r="A7" s="2184" t="s">
        <v>23</v>
      </c>
      <c r="B7" s="2185" t="s">
        <v>397</v>
      </c>
      <c r="C7" s="2214">
        <v>184</v>
      </c>
      <c r="D7" s="2215">
        <v>159</v>
      </c>
      <c r="E7" s="2186">
        <v>0.8641304347826086</v>
      </c>
      <c r="F7" s="2214">
        <v>3</v>
      </c>
      <c r="G7" s="2215">
        <v>156</v>
      </c>
      <c r="H7" s="2206">
        <v>55</v>
      </c>
      <c r="I7" s="2207">
        <v>6</v>
      </c>
      <c r="J7" s="2207">
        <v>13</v>
      </c>
      <c r="K7" s="2208">
        <v>37</v>
      </c>
      <c r="L7" s="2207">
        <v>32</v>
      </c>
      <c r="M7" s="2207"/>
      <c r="N7" s="2207"/>
      <c r="O7" s="2207">
        <v>13</v>
      </c>
      <c r="P7" s="2209"/>
      <c r="Q7" s="2187"/>
      <c r="R7" s="2182"/>
      <c r="S7" s="2182"/>
    </row>
    <row r="8" spans="1:19" ht="15">
      <c r="A8" s="2184" t="s">
        <v>23</v>
      </c>
      <c r="B8" s="2185" t="s">
        <v>398</v>
      </c>
      <c r="C8" s="2214">
        <v>323</v>
      </c>
      <c r="D8" s="2215">
        <v>269</v>
      </c>
      <c r="E8" s="2186">
        <v>0.8328173374613003</v>
      </c>
      <c r="F8" s="2214">
        <v>5</v>
      </c>
      <c r="G8" s="2215">
        <v>264</v>
      </c>
      <c r="H8" s="2206">
        <v>81</v>
      </c>
      <c r="I8" s="2207">
        <v>15</v>
      </c>
      <c r="J8" s="2207">
        <v>13</v>
      </c>
      <c r="K8" s="2208">
        <v>78</v>
      </c>
      <c r="L8" s="2207">
        <v>64</v>
      </c>
      <c r="M8" s="2207"/>
      <c r="N8" s="2207"/>
      <c r="O8" s="2207">
        <v>13</v>
      </c>
      <c r="P8" s="2209"/>
      <c r="Q8" s="2187"/>
      <c r="R8" s="2182"/>
      <c r="S8" s="2182"/>
    </row>
    <row r="9" spans="1:19" ht="15">
      <c r="A9" s="2184" t="s">
        <v>23</v>
      </c>
      <c r="B9" s="2185" t="s">
        <v>399</v>
      </c>
      <c r="C9" s="2214">
        <v>289</v>
      </c>
      <c r="D9" s="2215">
        <v>235</v>
      </c>
      <c r="E9" s="2186">
        <v>0.8131487889273357</v>
      </c>
      <c r="F9" s="2214">
        <v>4</v>
      </c>
      <c r="G9" s="2215">
        <v>231</v>
      </c>
      <c r="H9" s="2206">
        <v>116</v>
      </c>
      <c r="I9" s="2207">
        <v>3</v>
      </c>
      <c r="J9" s="2207">
        <v>18.5</v>
      </c>
      <c r="K9" s="2208">
        <v>60</v>
      </c>
      <c r="L9" s="2207">
        <v>15</v>
      </c>
      <c r="M9" s="2207"/>
      <c r="N9" s="2207"/>
      <c r="O9" s="2207">
        <v>18.5</v>
      </c>
      <c r="P9" s="2209"/>
      <c r="Q9" s="2187"/>
      <c r="R9" s="2182"/>
      <c r="S9" s="2182"/>
    </row>
    <row r="10" spans="1:19" ht="15">
      <c r="A10" s="2184" t="s">
        <v>23</v>
      </c>
      <c r="B10" s="2185" t="s">
        <v>400</v>
      </c>
      <c r="C10" s="2214">
        <v>243</v>
      </c>
      <c r="D10" s="2215">
        <v>192</v>
      </c>
      <c r="E10" s="2186">
        <v>0.7901234567901234</v>
      </c>
      <c r="F10" s="2214">
        <v>2</v>
      </c>
      <c r="G10" s="2215">
        <v>190</v>
      </c>
      <c r="H10" s="2206">
        <v>64</v>
      </c>
      <c r="I10" s="2207">
        <v>10</v>
      </c>
      <c r="J10" s="2207">
        <v>13.5</v>
      </c>
      <c r="K10" s="2208">
        <v>26</v>
      </c>
      <c r="L10" s="2207">
        <v>63</v>
      </c>
      <c r="M10" s="2207"/>
      <c r="N10" s="2207"/>
      <c r="O10" s="2207">
        <v>13.5</v>
      </c>
      <c r="P10" s="2209"/>
      <c r="Q10" s="2187"/>
      <c r="R10" s="2182"/>
      <c r="S10" s="2182"/>
    </row>
    <row r="11" spans="1:19" ht="25.5">
      <c r="A11" s="2184" t="s">
        <v>23</v>
      </c>
      <c r="B11" s="2185" t="s">
        <v>401</v>
      </c>
      <c r="C11" s="2214">
        <v>349</v>
      </c>
      <c r="D11" s="2215">
        <v>157</v>
      </c>
      <c r="E11" s="2186">
        <v>0.4498567335243553</v>
      </c>
      <c r="F11" s="2214">
        <v>4</v>
      </c>
      <c r="G11" s="2215">
        <v>153</v>
      </c>
      <c r="H11" s="2206">
        <v>77</v>
      </c>
      <c r="I11" s="2207">
        <v>2</v>
      </c>
      <c r="J11" s="2207">
        <v>6.5</v>
      </c>
      <c r="K11" s="2208">
        <v>15</v>
      </c>
      <c r="L11" s="2207">
        <v>46</v>
      </c>
      <c r="M11" s="2207"/>
      <c r="N11" s="2207"/>
      <c r="O11" s="2207">
        <v>6.5</v>
      </c>
      <c r="P11" s="2209"/>
      <c r="Q11" s="2187"/>
      <c r="R11" s="2182"/>
      <c r="S11" s="2182"/>
    </row>
    <row r="12" spans="1:19" ht="15">
      <c r="A12" s="2184" t="s">
        <v>23</v>
      </c>
      <c r="B12" s="2185" t="s">
        <v>402</v>
      </c>
      <c r="C12" s="2214">
        <v>242</v>
      </c>
      <c r="D12" s="2215">
        <v>165</v>
      </c>
      <c r="E12" s="2186">
        <v>0.6818181818181818</v>
      </c>
      <c r="F12" s="2214">
        <v>0</v>
      </c>
      <c r="G12" s="2215">
        <v>165</v>
      </c>
      <c r="H12" s="2206">
        <v>65</v>
      </c>
      <c r="I12" s="2207">
        <v>3</v>
      </c>
      <c r="J12" s="2207">
        <v>7.5</v>
      </c>
      <c r="K12" s="2208">
        <v>43</v>
      </c>
      <c r="L12" s="2207">
        <v>39</v>
      </c>
      <c r="M12" s="2207"/>
      <c r="N12" s="2207"/>
      <c r="O12" s="2207">
        <v>7.5</v>
      </c>
      <c r="P12" s="2209"/>
      <c r="Q12" s="2187"/>
      <c r="R12" s="2182"/>
      <c r="S12" s="2182"/>
    </row>
    <row r="13" spans="1:19" ht="15">
      <c r="A13" s="2184" t="s">
        <v>23</v>
      </c>
      <c r="B13" s="2185" t="s">
        <v>403</v>
      </c>
      <c r="C13" s="2214">
        <v>169</v>
      </c>
      <c r="D13" s="2215">
        <v>155</v>
      </c>
      <c r="E13" s="2186">
        <v>0.9171597633136095</v>
      </c>
      <c r="F13" s="2214">
        <v>2</v>
      </c>
      <c r="G13" s="2215">
        <v>153</v>
      </c>
      <c r="H13" s="2206">
        <v>41</v>
      </c>
      <c r="I13" s="2207">
        <v>1</v>
      </c>
      <c r="J13" s="2207">
        <v>17</v>
      </c>
      <c r="K13" s="2208">
        <v>74</v>
      </c>
      <c r="L13" s="2207">
        <v>3</v>
      </c>
      <c r="M13" s="2207"/>
      <c r="N13" s="2207"/>
      <c r="O13" s="2207">
        <v>17</v>
      </c>
      <c r="P13" s="2209"/>
      <c r="Q13" s="2187"/>
      <c r="R13" s="2182"/>
      <c r="S13" s="2182"/>
    </row>
    <row r="14" spans="1:19" ht="15">
      <c r="A14" s="2184" t="s">
        <v>23</v>
      </c>
      <c r="B14" s="2185" t="s">
        <v>404</v>
      </c>
      <c r="C14" s="2214">
        <v>225</v>
      </c>
      <c r="D14" s="2215">
        <v>179</v>
      </c>
      <c r="E14" s="2186">
        <v>0.7955555555555556</v>
      </c>
      <c r="F14" s="2214">
        <v>2</v>
      </c>
      <c r="G14" s="2215">
        <v>177</v>
      </c>
      <c r="H14" s="2206">
        <v>70</v>
      </c>
      <c r="I14" s="2207">
        <v>9</v>
      </c>
      <c r="J14" s="2207">
        <v>14</v>
      </c>
      <c r="K14" s="2208">
        <v>48</v>
      </c>
      <c r="L14" s="2207">
        <v>22</v>
      </c>
      <c r="M14" s="2207"/>
      <c r="N14" s="2207"/>
      <c r="O14" s="2207">
        <v>14</v>
      </c>
      <c r="P14" s="2209"/>
      <c r="Q14" s="2187"/>
      <c r="R14" s="2182"/>
      <c r="S14" s="2182"/>
    </row>
    <row r="15" spans="1:19" ht="15">
      <c r="A15" s="2184" t="s">
        <v>23</v>
      </c>
      <c r="B15" s="2185" t="s">
        <v>405</v>
      </c>
      <c r="C15" s="2214">
        <v>174</v>
      </c>
      <c r="D15" s="2215">
        <v>137</v>
      </c>
      <c r="E15" s="2186">
        <v>0.7873563218390804</v>
      </c>
      <c r="F15" s="2214">
        <v>3</v>
      </c>
      <c r="G15" s="2215">
        <v>134</v>
      </c>
      <c r="H15" s="2206">
        <v>32</v>
      </c>
      <c r="I15" s="2207">
        <v>5</v>
      </c>
      <c r="J15" s="2207">
        <v>10</v>
      </c>
      <c r="K15" s="2208">
        <v>61</v>
      </c>
      <c r="L15" s="2207">
        <v>16</v>
      </c>
      <c r="M15" s="2207"/>
      <c r="N15" s="2207"/>
      <c r="O15" s="2207">
        <v>10</v>
      </c>
      <c r="P15" s="2209"/>
      <c r="Q15" s="2187"/>
      <c r="R15" s="2182"/>
      <c r="S15" s="2182"/>
    </row>
    <row r="16" spans="1:19" ht="15">
      <c r="A16" s="2184" t="s">
        <v>23</v>
      </c>
      <c r="B16" s="2185" t="s">
        <v>406</v>
      </c>
      <c r="C16" s="2214">
        <v>232</v>
      </c>
      <c r="D16" s="2215">
        <v>200</v>
      </c>
      <c r="E16" s="2186">
        <v>0.8620689655172413</v>
      </c>
      <c r="F16" s="2214">
        <v>1</v>
      </c>
      <c r="G16" s="2215">
        <v>199</v>
      </c>
      <c r="H16" s="2206">
        <v>87</v>
      </c>
      <c r="I16" s="2207">
        <v>2</v>
      </c>
      <c r="J16" s="2207">
        <v>9</v>
      </c>
      <c r="K16" s="2208">
        <v>65</v>
      </c>
      <c r="L16" s="2207">
        <v>27</v>
      </c>
      <c r="M16" s="2207"/>
      <c r="N16" s="2207"/>
      <c r="O16" s="2207">
        <v>9</v>
      </c>
      <c r="P16" s="2209"/>
      <c r="Q16" s="2187"/>
      <c r="R16" s="2182"/>
      <c r="S16" s="2182"/>
    </row>
    <row r="17" spans="1:19" ht="15">
      <c r="A17" s="2184" t="s">
        <v>23</v>
      </c>
      <c r="B17" s="2185" t="s">
        <v>407</v>
      </c>
      <c r="C17" s="2214">
        <v>195</v>
      </c>
      <c r="D17" s="2215">
        <v>176</v>
      </c>
      <c r="E17" s="2186">
        <v>0.9025641025641026</v>
      </c>
      <c r="F17" s="2214">
        <v>0</v>
      </c>
      <c r="G17" s="2215">
        <v>176</v>
      </c>
      <c r="H17" s="2206">
        <v>76</v>
      </c>
      <c r="I17" s="2207">
        <v>0</v>
      </c>
      <c r="J17" s="2207">
        <v>30.5</v>
      </c>
      <c r="K17" s="2208">
        <v>30</v>
      </c>
      <c r="L17" s="2207">
        <v>9</v>
      </c>
      <c r="M17" s="2207"/>
      <c r="N17" s="2207"/>
      <c r="O17" s="2207">
        <v>30.5</v>
      </c>
      <c r="P17" s="2209"/>
      <c r="Q17" s="2187"/>
      <c r="R17" s="2182"/>
      <c r="S17" s="2182"/>
    </row>
    <row r="18" spans="1:19" ht="15">
      <c r="A18" s="2184" t="s">
        <v>23</v>
      </c>
      <c r="B18" s="2185" t="s">
        <v>408</v>
      </c>
      <c r="C18" s="2214">
        <v>246</v>
      </c>
      <c r="D18" s="2215">
        <v>147</v>
      </c>
      <c r="E18" s="2186">
        <v>0.5975609756097561</v>
      </c>
      <c r="F18" s="2214">
        <v>7</v>
      </c>
      <c r="G18" s="2215">
        <v>140</v>
      </c>
      <c r="H18" s="2206">
        <v>37</v>
      </c>
      <c r="I18" s="2207">
        <v>6</v>
      </c>
      <c r="J18" s="2207">
        <v>8.5</v>
      </c>
      <c r="K18" s="2208">
        <v>59</v>
      </c>
      <c r="L18" s="2207">
        <v>21</v>
      </c>
      <c r="M18" s="2207"/>
      <c r="N18" s="2207"/>
      <c r="O18" s="2207">
        <v>8.5</v>
      </c>
      <c r="P18" s="2209"/>
      <c r="Q18" s="2187"/>
      <c r="R18" s="2182"/>
      <c r="S18" s="2182"/>
    </row>
    <row r="19" spans="1:19" ht="15">
      <c r="A19" s="2184" t="s">
        <v>23</v>
      </c>
      <c r="B19" s="2185" t="s">
        <v>409</v>
      </c>
      <c r="C19" s="2214">
        <v>155</v>
      </c>
      <c r="D19" s="2215">
        <v>114</v>
      </c>
      <c r="E19" s="2186">
        <v>0.7354838709677419</v>
      </c>
      <c r="F19" s="2214">
        <v>5</v>
      </c>
      <c r="G19" s="2215">
        <v>109</v>
      </c>
      <c r="H19" s="2206">
        <v>33</v>
      </c>
      <c r="I19" s="2207">
        <v>7</v>
      </c>
      <c r="J19" s="2207">
        <v>20.5</v>
      </c>
      <c r="K19" s="2208">
        <v>17</v>
      </c>
      <c r="L19" s="2207">
        <v>11</v>
      </c>
      <c r="M19" s="2207"/>
      <c r="N19" s="2207"/>
      <c r="O19" s="2207">
        <v>20.5</v>
      </c>
      <c r="P19" s="2209"/>
      <c r="Q19" s="2187"/>
      <c r="R19" s="2182"/>
      <c r="S19" s="2182"/>
    </row>
    <row r="20" spans="1:19" ht="25.5">
      <c r="A20" s="2184" t="s">
        <v>23</v>
      </c>
      <c r="B20" s="2185" t="s">
        <v>410</v>
      </c>
      <c r="C20" s="2214">
        <v>206</v>
      </c>
      <c r="D20" s="2215">
        <v>130</v>
      </c>
      <c r="E20" s="2186">
        <v>0.6310679611650486</v>
      </c>
      <c r="F20" s="2214">
        <v>4</v>
      </c>
      <c r="G20" s="2215">
        <v>126</v>
      </c>
      <c r="H20" s="2206">
        <v>79</v>
      </c>
      <c r="I20" s="2207"/>
      <c r="J20" s="2207"/>
      <c r="K20" s="2208"/>
      <c r="L20" s="2207">
        <v>18</v>
      </c>
      <c r="M20" s="2207"/>
      <c r="N20" s="2207"/>
      <c r="O20" s="2207"/>
      <c r="P20" s="2209">
        <v>29</v>
      </c>
      <c r="Q20" s="2187"/>
      <c r="R20" s="2182"/>
      <c r="S20" s="2182"/>
    </row>
    <row r="21" spans="1:19" ht="25.5">
      <c r="A21" s="2184" t="s">
        <v>23</v>
      </c>
      <c r="B21" s="2185" t="s">
        <v>411</v>
      </c>
      <c r="C21" s="2214">
        <v>322</v>
      </c>
      <c r="D21" s="2215">
        <v>249</v>
      </c>
      <c r="E21" s="2186">
        <v>0.7732919254658385</v>
      </c>
      <c r="F21" s="2214">
        <v>1</v>
      </c>
      <c r="G21" s="2215">
        <v>248</v>
      </c>
      <c r="H21" s="2206">
        <v>104</v>
      </c>
      <c r="I21" s="2207"/>
      <c r="J21" s="2207">
        <v>20.4</v>
      </c>
      <c r="K21" s="2208">
        <v>53</v>
      </c>
      <c r="L21" s="2207">
        <v>40</v>
      </c>
      <c r="M21" s="2207"/>
      <c r="N21" s="2207"/>
      <c r="O21" s="2207">
        <v>30.6</v>
      </c>
      <c r="P21" s="2209"/>
      <c r="Q21" s="2187"/>
      <c r="R21" s="2182"/>
      <c r="S21" s="2182"/>
    </row>
    <row r="22" spans="1:19" ht="15">
      <c r="A22" s="2184" t="s">
        <v>55</v>
      </c>
      <c r="B22" s="2185" t="s">
        <v>412</v>
      </c>
      <c r="C22" s="2214">
        <v>124</v>
      </c>
      <c r="D22" s="2215">
        <v>71</v>
      </c>
      <c r="E22" s="2186">
        <v>0.5725806451612904</v>
      </c>
      <c r="F22" s="2214">
        <v>9</v>
      </c>
      <c r="G22" s="2215">
        <v>62</v>
      </c>
      <c r="H22" s="2206"/>
      <c r="I22" s="2207"/>
      <c r="J22" s="2207"/>
      <c r="K22" s="2208">
        <v>62</v>
      </c>
      <c r="L22" s="2207"/>
      <c r="M22" s="2207"/>
      <c r="N22" s="2207"/>
      <c r="O22" s="2207"/>
      <c r="P22" s="2209"/>
      <c r="Q22" s="2187"/>
      <c r="R22" s="2182"/>
      <c r="S22" s="2182"/>
    </row>
    <row r="23" spans="1:19" ht="15">
      <c r="A23" s="2184" t="s">
        <v>26</v>
      </c>
      <c r="B23" s="2185" t="s">
        <v>27</v>
      </c>
      <c r="C23" s="2214">
        <v>1417</v>
      </c>
      <c r="D23" s="2215"/>
      <c r="E23" s="2186"/>
      <c r="F23" s="2214"/>
      <c r="G23" s="2215">
        <v>1218</v>
      </c>
      <c r="H23" s="2206">
        <v>201</v>
      </c>
      <c r="I23" s="2207"/>
      <c r="J23" s="2207"/>
      <c r="K23" s="2208">
        <v>277</v>
      </c>
      <c r="L23" s="2207">
        <v>346</v>
      </c>
      <c r="M23" s="2207"/>
      <c r="N23" s="2207">
        <v>394</v>
      </c>
      <c r="O23" s="2207"/>
      <c r="P23" s="2209"/>
      <c r="Q23" s="2187"/>
      <c r="R23" s="2182"/>
      <c r="S23" s="2182"/>
    </row>
    <row r="24" spans="1:19" ht="15">
      <c r="A24" s="2184" t="s">
        <v>28</v>
      </c>
      <c r="B24" s="2185" t="s">
        <v>29</v>
      </c>
      <c r="C24" s="2214">
        <v>9560</v>
      </c>
      <c r="D24" s="2215">
        <v>3721</v>
      </c>
      <c r="E24" s="2186">
        <v>0.38922594142259415</v>
      </c>
      <c r="F24" s="2214">
        <v>130</v>
      </c>
      <c r="G24" s="2215">
        <v>3591</v>
      </c>
      <c r="H24" s="2206">
        <v>543</v>
      </c>
      <c r="I24" s="2207"/>
      <c r="J24" s="2207"/>
      <c r="K24" s="2208">
        <v>293</v>
      </c>
      <c r="L24" s="2207">
        <v>363</v>
      </c>
      <c r="M24" s="2207">
        <v>1530</v>
      </c>
      <c r="N24" s="2207">
        <v>460</v>
      </c>
      <c r="O24" s="2207">
        <v>312</v>
      </c>
      <c r="P24" s="2209">
        <v>90</v>
      </c>
      <c r="Q24" s="2187"/>
      <c r="R24" s="2182"/>
      <c r="S24" s="2182"/>
    </row>
    <row r="25" spans="1:19" ht="15">
      <c r="A25" s="2184" t="s">
        <v>28</v>
      </c>
      <c r="B25" s="2185" t="s">
        <v>30</v>
      </c>
      <c r="C25" s="2214"/>
      <c r="D25" s="2215"/>
      <c r="E25" s="2186"/>
      <c r="F25" s="2214"/>
      <c r="G25" s="2215"/>
      <c r="H25" s="2206"/>
      <c r="I25" s="2207"/>
      <c r="J25" s="2207"/>
      <c r="K25" s="2208"/>
      <c r="L25" s="2207"/>
      <c r="M25" s="2207"/>
      <c r="N25" s="2207"/>
      <c r="O25" s="2207"/>
      <c r="P25" s="2209"/>
      <c r="Q25" s="2187"/>
      <c r="R25" s="2182"/>
      <c r="S25" s="2182"/>
    </row>
    <row r="26" spans="1:19" ht="15">
      <c r="A26" s="2184" t="s">
        <v>82</v>
      </c>
      <c r="B26" s="2185" t="s">
        <v>413</v>
      </c>
      <c r="C26" s="2214"/>
      <c r="D26" s="2215">
        <v>742</v>
      </c>
      <c r="E26" s="2186"/>
      <c r="F26" s="2214">
        <v>13</v>
      </c>
      <c r="G26" s="2215">
        <v>729</v>
      </c>
      <c r="H26" s="2206">
        <v>172</v>
      </c>
      <c r="I26" s="2207"/>
      <c r="J26" s="2207"/>
      <c r="K26" s="2208">
        <v>106</v>
      </c>
      <c r="L26" s="2207">
        <v>100</v>
      </c>
      <c r="M26" s="2207">
        <v>131</v>
      </c>
      <c r="N26" s="2207"/>
      <c r="O26" s="2207">
        <v>220</v>
      </c>
      <c r="P26" s="2209"/>
      <c r="Q26" s="2187"/>
      <c r="R26" s="2182"/>
      <c r="S26" s="2182"/>
    </row>
    <row r="27" spans="1:19" ht="15">
      <c r="A27" s="2184" t="s">
        <v>82</v>
      </c>
      <c r="B27" s="2185" t="s">
        <v>414</v>
      </c>
      <c r="C27" s="2214">
        <v>131</v>
      </c>
      <c r="D27" s="2215">
        <v>76</v>
      </c>
      <c r="E27" s="2186">
        <v>0.5801526717557252</v>
      </c>
      <c r="F27" s="2214">
        <v>4</v>
      </c>
      <c r="G27" s="2215">
        <v>72</v>
      </c>
      <c r="H27" s="2206">
        <v>11</v>
      </c>
      <c r="I27" s="2207"/>
      <c r="J27" s="2207"/>
      <c r="K27" s="2208"/>
      <c r="L27" s="2207"/>
      <c r="M27" s="2207">
        <v>30</v>
      </c>
      <c r="N27" s="2207"/>
      <c r="O27" s="2207">
        <v>31</v>
      </c>
      <c r="P27" s="2209"/>
      <c r="Q27" s="2187"/>
      <c r="R27" s="2182"/>
      <c r="S27" s="2182"/>
    </row>
    <row r="28" spans="1:19" ht="25.5">
      <c r="A28" s="2184" t="s">
        <v>82</v>
      </c>
      <c r="B28" s="2185" t="s">
        <v>415</v>
      </c>
      <c r="C28" s="2214">
        <v>56</v>
      </c>
      <c r="D28" s="2215">
        <v>34</v>
      </c>
      <c r="E28" s="2186">
        <v>0.6071428571428571</v>
      </c>
      <c r="F28" s="2214">
        <v>2</v>
      </c>
      <c r="G28" s="2215">
        <v>32</v>
      </c>
      <c r="H28" s="2206">
        <v>32</v>
      </c>
      <c r="I28" s="2207"/>
      <c r="J28" s="2207"/>
      <c r="K28" s="2208"/>
      <c r="L28" s="2207"/>
      <c r="M28" s="2207"/>
      <c r="N28" s="2207"/>
      <c r="O28" s="2207"/>
      <c r="P28" s="2209"/>
      <c r="Q28" s="2187"/>
      <c r="R28" s="2182"/>
      <c r="S28" s="2182"/>
    </row>
    <row r="29" spans="1:19" ht="15">
      <c r="A29" s="2184" t="s">
        <v>31</v>
      </c>
      <c r="B29" s="2196" t="s">
        <v>203</v>
      </c>
      <c r="C29" s="2228"/>
      <c r="D29" s="2228"/>
      <c r="E29" s="2179"/>
      <c r="F29" s="2228"/>
      <c r="G29" s="2229">
        <v>603</v>
      </c>
      <c r="H29" s="2230"/>
      <c r="I29" s="2224">
        <v>8</v>
      </c>
      <c r="J29" s="2224">
        <v>215</v>
      </c>
      <c r="K29" s="2225">
        <v>2</v>
      </c>
      <c r="L29" s="2224">
        <v>286</v>
      </c>
      <c r="M29" s="2224"/>
      <c r="N29" s="2224"/>
      <c r="O29" s="2224">
        <v>65</v>
      </c>
      <c r="P29" s="2231">
        <v>27</v>
      </c>
      <c r="Q29" s="2178"/>
      <c r="R29" s="2178"/>
      <c r="S29" s="2178"/>
    </row>
    <row r="30" spans="1:19" ht="15">
      <c r="A30" s="2184" t="s">
        <v>31</v>
      </c>
      <c r="B30" s="2196" t="s">
        <v>33</v>
      </c>
      <c r="C30" s="2228"/>
      <c r="D30" s="2228"/>
      <c r="E30" s="2179"/>
      <c r="F30" s="2228"/>
      <c r="G30" s="2229">
        <v>237</v>
      </c>
      <c r="H30" s="2230">
        <v>64</v>
      </c>
      <c r="I30" s="2224">
        <v>7</v>
      </c>
      <c r="J30" s="2224"/>
      <c r="K30" s="2225">
        <v>42</v>
      </c>
      <c r="L30" s="2224">
        <v>111</v>
      </c>
      <c r="M30" s="2224"/>
      <c r="N30" s="2224"/>
      <c r="O30" s="2224">
        <v>13</v>
      </c>
      <c r="P30" s="2231">
        <v>0</v>
      </c>
      <c r="Q30" s="2178"/>
      <c r="R30" s="2178"/>
      <c r="S30" s="2178"/>
    </row>
    <row r="31" spans="1:19" ht="15">
      <c r="A31" s="2184" t="s">
        <v>34</v>
      </c>
      <c r="B31" s="2185" t="s">
        <v>416</v>
      </c>
      <c r="C31" s="2214">
        <v>149</v>
      </c>
      <c r="D31" s="2215">
        <v>121</v>
      </c>
      <c r="E31" s="2186">
        <v>0.8120805369127517</v>
      </c>
      <c r="F31" s="2214">
        <v>1</v>
      </c>
      <c r="G31" s="2215">
        <v>120</v>
      </c>
      <c r="H31" s="2206">
        <v>3</v>
      </c>
      <c r="I31" s="2207"/>
      <c r="J31" s="2207">
        <v>1</v>
      </c>
      <c r="K31" s="2208">
        <v>56</v>
      </c>
      <c r="L31" s="2207">
        <v>10</v>
      </c>
      <c r="M31" s="2207">
        <v>1</v>
      </c>
      <c r="N31" s="2207"/>
      <c r="O31" s="2207">
        <v>49</v>
      </c>
      <c r="P31" s="2209"/>
      <c r="Q31" s="2187"/>
      <c r="R31" s="2182"/>
      <c r="S31" s="2182"/>
    </row>
    <row r="32" spans="1:19" ht="15">
      <c r="A32" s="2184" t="s">
        <v>34</v>
      </c>
      <c r="B32" s="2185" t="s">
        <v>417</v>
      </c>
      <c r="C32" s="2214">
        <v>42</v>
      </c>
      <c r="D32" s="2215">
        <v>30</v>
      </c>
      <c r="E32" s="2186">
        <v>0.7142857142857143</v>
      </c>
      <c r="F32" s="2214">
        <v>0</v>
      </c>
      <c r="G32" s="2215">
        <v>30</v>
      </c>
      <c r="H32" s="2206">
        <v>1</v>
      </c>
      <c r="I32" s="2207"/>
      <c r="J32" s="2207"/>
      <c r="K32" s="2208">
        <v>20</v>
      </c>
      <c r="L32" s="2207">
        <v>2</v>
      </c>
      <c r="M32" s="2207">
        <v>6</v>
      </c>
      <c r="N32" s="2207"/>
      <c r="O32" s="2207">
        <v>1</v>
      </c>
      <c r="P32" s="2209"/>
      <c r="Q32" s="2187"/>
      <c r="R32" s="2182"/>
      <c r="S32" s="2182"/>
    </row>
    <row r="33" spans="1:19" ht="15">
      <c r="A33" s="2184" t="s">
        <v>34</v>
      </c>
      <c r="B33" s="2185" t="s">
        <v>94</v>
      </c>
      <c r="C33" s="2214">
        <v>142</v>
      </c>
      <c r="D33" s="2215">
        <v>80</v>
      </c>
      <c r="E33" s="2186">
        <v>0.5633802816901409</v>
      </c>
      <c r="F33" s="2214">
        <v>1</v>
      </c>
      <c r="G33" s="2215">
        <v>79</v>
      </c>
      <c r="H33" s="2206"/>
      <c r="I33" s="2207"/>
      <c r="J33" s="2207"/>
      <c r="K33" s="2208">
        <v>30</v>
      </c>
      <c r="L33" s="2207"/>
      <c r="M33" s="2207">
        <v>39</v>
      </c>
      <c r="N33" s="2207"/>
      <c r="O33" s="2207">
        <v>10</v>
      </c>
      <c r="P33" s="2209"/>
      <c r="Q33" s="2187"/>
      <c r="R33" s="2182"/>
      <c r="S33" s="2182"/>
    </row>
    <row r="34" spans="1:19" ht="15">
      <c r="A34" s="2183" t="s">
        <v>37</v>
      </c>
      <c r="B34" s="2185" t="s">
        <v>95</v>
      </c>
      <c r="C34" s="2214">
        <v>564</v>
      </c>
      <c r="D34" s="2215">
        <v>383</v>
      </c>
      <c r="E34" s="2186">
        <v>0.6790780141843972</v>
      </c>
      <c r="F34" s="2214">
        <v>6</v>
      </c>
      <c r="G34" s="2215">
        <v>377</v>
      </c>
      <c r="H34" s="2206">
        <v>51</v>
      </c>
      <c r="I34" s="2207">
        <v>7</v>
      </c>
      <c r="J34" s="2207">
        <v>2</v>
      </c>
      <c r="K34" s="2208">
        <v>112</v>
      </c>
      <c r="L34" s="2207">
        <v>77</v>
      </c>
      <c r="M34" s="2207">
        <v>63</v>
      </c>
      <c r="N34" s="2207">
        <v>17</v>
      </c>
      <c r="O34" s="2207">
        <v>48</v>
      </c>
      <c r="P34" s="2209"/>
      <c r="Q34" s="2187"/>
      <c r="R34" s="2182"/>
      <c r="S34" s="2182"/>
    </row>
    <row r="35" spans="1:19" ht="15">
      <c r="A35" s="2183" t="s">
        <v>37</v>
      </c>
      <c r="B35" s="2185" t="s">
        <v>40</v>
      </c>
      <c r="C35" s="2214">
        <v>64</v>
      </c>
      <c r="D35" s="2215">
        <v>61</v>
      </c>
      <c r="E35" s="2186">
        <v>0.953125</v>
      </c>
      <c r="F35" s="2214">
        <v>0</v>
      </c>
      <c r="G35" s="2215">
        <v>61</v>
      </c>
      <c r="H35" s="2206">
        <v>11</v>
      </c>
      <c r="I35" s="2207"/>
      <c r="J35" s="2207"/>
      <c r="K35" s="2208">
        <v>24</v>
      </c>
      <c r="L35" s="2207">
        <v>5</v>
      </c>
      <c r="M35" s="2207">
        <v>4</v>
      </c>
      <c r="N35" s="2207"/>
      <c r="O35" s="2207">
        <v>17</v>
      </c>
      <c r="P35" s="2209"/>
      <c r="Q35" s="2187"/>
      <c r="R35" s="2182"/>
      <c r="S35" s="2182"/>
    </row>
    <row r="36" spans="1:19" ht="15.75" thickBot="1">
      <c r="A36" s="2188" t="s">
        <v>37</v>
      </c>
      <c r="B36" s="2200" t="s">
        <v>39</v>
      </c>
      <c r="C36" s="2222">
        <v>215</v>
      </c>
      <c r="D36" s="2223">
        <v>184</v>
      </c>
      <c r="E36" s="2201">
        <v>0.8558139534883721</v>
      </c>
      <c r="F36" s="2222">
        <v>11</v>
      </c>
      <c r="G36" s="2223">
        <v>173</v>
      </c>
      <c r="H36" s="2210">
        <v>40</v>
      </c>
      <c r="I36" s="2211">
        <v>2</v>
      </c>
      <c r="J36" s="2211">
        <v>3</v>
      </c>
      <c r="K36" s="2212">
        <v>9</v>
      </c>
      <c r="L36" s="2211">
        <v>42</v>
      </c>
      <c r="M36" s="2211">
        <v>49</v>
      </c>
      <c r="N36" s="2211">
        <v>7</v>
      </c>
      <c r="O36" s="2211">
        <v>5</v>
      </c>
      <c r="P36" s="2213">
        <v>16</v>
      </c>
      <c r="Q36" s="2187"/>
      <c r="R36" s="2182"/>
      <c r="S36" s="2182"/>
    </row>
    <row r="37" spans="1:19" ht="15">
      <c r="A37" s="2189"/>
      <c r="B37" s="2190"/>
      <c r="C37" s="2217"/>
      <c r="D37" s="2217"/>
      <c r="E37" s="2194"/>
      <c r="F37" s="2217"/>
      <c r="G37" s="2217"/>
      <c r="H37" s="2218"/>
      <c r="I37" s="2218"/>
      <c r="J37" s="2218"/>
      <c r="K37" s="2219"/>
      <c r="L37" s="2218"/>
      <c r="M37" s="2218"/>
      <c r="N37" s="2218"/>
      <c r="O37" s="2218"/>
      <c r="P37" s="2218"/>
      <c r="Q37" s="2193"/>
      <c r="R37" s="2181"/>
      <c r="S37" s="2181"/>
    </row>
    <row r="38" spans="1:19" ht="15.75" thickBot="1">
      <c r="A38" s="2189"/>
      <c r="B38" s="2190"/>
      <c r="C38" s="2216"/>
      <c r="D38" s="2216"/>
      <c r="E38" s="2191"/>
      <c r="F38" s="2217"/>
      <c r="G38" s="2217"/>
      <c r="H38" s="2218"/>
      <c r="I38" s="2218"/>
      <c r="J38" s="2218"/>
      <c r="K38" s="2219"/>
      <c r="L38" s="2218"/>
      <c r="M38" s="2218"/>
      <c r="N38" s="2218"/>
      <c r="O38" s="2218"/>
      <c r="P38" s="2218"/>
      <c r="Q38" s="2193"/>
      <c r="R38" s="2181"/>
      <c r="S38" s="2181"/>
    </row>
    <row r="39" spans="1:19" ht="15.75" thickBot="1">
      <c r="A39" s="2189" t="s">
        <v>41</v>
      </c>
      <c r="B39" s="2195"/>
      <c r="C39" s="2217"/>
      <c r="D39" s="2217"/>
      <c r="E39" s="2194"/>
      <c r="F39" s="2217"/>
      <c r="G39" s="2234" t="s">
        <v>42</v>
      </c>
      <c r="H39" s="2239" t="s">
        <v>11</v>
      </c>
      <c r="I39" s="2240" t="s">
        <v>12</v>
      </c>
      <c r="J39" s="2240" t="s">
        <v>13</v>
      </c>
      <c r="K39" s="2241" t="s">
        <v>14</v>
      </c>
      <c r="L39" s="2240" t="s">
        <v>15</v>
      </c>
      <c r="M39" s="2240" t="s">
        <v>16</v>
      </c>
      <c r="N39" s="2242" t="s">
        <v>17</v>
      </c>
      <c r="O39" s="2240" t="s">
        <v>18</v>
      </c>
      <c r="P39" s="2243" t="s">
        <v>19</v>
      </c>
      <c r="Q39" s="2192"/>
      <c r="R39" s="2181"/>
      <c r="S39" s="2181"/>
    </row>
    <row r="40" spans="1:19" ht="15.75" thickBot="1">
      <c r="A40" s="2189"/>
      <c r="B40" s="2190"/>
      <c r="C40" s="2217"/>
      <c r="D40" s="2217"/>
      <c r="E40" s="2194"/>
      <c r="F40" s="2217"/>
      <c r="G40" s="2226">
        <v>10140</v>
      </c>
      <c r="H40" s="2227">
        <v>2158</v>
      </c>
      <c r="I40" s="2232">
        <v>93</v>
      </c>
      <c r="J40" s="2232">
        <v>422.9</v>
      </c>
      <c r="K40" s="2244">
        <v>1699</v>
      </c>
      <c r="L40" s="2232">
        <v>1792</v>
      </c>
      <c r="M40" s="2232">
        <v>1938</v>
      </c>
      <c r="N40" s="2232">
        <v>892</v>
      </c>
      <c r="O40" s="2232">
        <v>983.1</v>
      </c>
      <c r="P40" s="2233">
        <v>162</v>
      </c>
      <c r="Q40" s="2193"/>
      <c r="R40" s="2181"/>
      <c r="S40" s="2181"/>
    </row>
    <row r="41" spans="1:19" ht="15.75" thickBot="1">
      <c r="A41" s="2189"/>
      <c r="B41" s="2190"/>
      <c r="C41" s="2217"/>
      <c r="D41" s="2217"/>
      <c r="E41" s="2194"/>
      <c r="F41" s="2217"/>
      <c r="G41" s="2217"/>
      <c r="H41" s="2236">
        <v>0.2128205128205128</v>
      </c>
      <c r="I41" s="2237">
        <v>0.009171597633136094</v>
      </c>
      <c r="J41" s="2237">
        <v>0.04170611439842209</v>
      </c>
      <c r="K41" s="2245">
        <v>0.1675542406311637</v>
      </c>
      <c r="L41" s="2237">
        <v>0.1767258382642998</v>
      </c>
      <c r="M41" s="2237">
        <v>0.19112426035502958</v>
      </c>
      <c r="N41" s="2237">
        <v>0.08796844181459566</v>
      </c>
      <c r="O41" s="2237">
        <v>0.0969526627218935</v>
      </c>
      <c r="P41" s="2238">
        <v>0.015976331360946745</v>
      </c>
      <c r="Q41" s="2193"/>
      <c r="R41" s="2235"/>
      <c r="S41" s="2181"/>
    </row>
  </sheetData>
  <mergeCells count="9">
    <mergeCell ref="G3:G4"/>
    <mergeCell ref="H3:P3"/>
    <mergeCell ref="A1:P1"/>
    <mergeCell ref="A3:A4"/>
    <mergeCell ref="B3:B4"/>
    <mergeCell ref="C3:C4"/>
    <mergeCell ref="D3:D4"/>
    <mergeCell ref="E3:E4"/>
    <mergeCell ref="F3:F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 topLeftCell="A10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418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247"/>
      <c r="R1" s="2247"/>
      <c r="S1" s="2247"/>
    </row>
    <row r="2" spans="1:19" ht="27" thickBot="1">
      <c r="A2" s="2249"/>
      <c r="B2" s="2257"/>
      <c r="C2" s="2248"/>
      <c r="D2" s="2248"/>
      <c r="E2" s="2248"/>
      <c r="F2" s="2248"/>
      <c r="G2" s="2248"/>
      <c r="H2" s="2250"/>
      <c r="I2" s="2250"/>
      <c r="J2" s="2250"/>
      <c r="K2" s="2251"/>
      <c r="L2" s="2250"/>
      <c r="M2" s="2250"/>
      <c r="N2" s="2250"/>
      <c r="O2" s="2250"/>
      <c r="P2" s="2250"/>
      <c r="Q2" s="2248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248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2252" t="s">
        <v>11</v>
      </c>
      <c r="I4" s="2253" t="s">
        <v>12</v>
      </c>
      <c r="J4" s="2253" t="s">
        <v>13</v>
      </c>
      <c r="K4" s="2254" t="s">
        <v>14</v>
      </c>
      <c r="L4" s="2253" t="s">
        <v>15</v>
      </c>
      <c r="M4" s="2253" t="s">
        <v>16</v>
      </c>
      <c r="N4" s="2256" t="s">
        <v>17</v>
      </c>
      <c r="O4" s="2253" t="s">
        <v>18</v>
      </c>
      <c r="P4" s="2255" t="s">
        <v>19</v>
      </c>
      <c r="Q4" s="2248"/>
      <c r="R4" s="2246"/>
      <c r="S4" s="2246"/>
    </row>
    <row r="5" spans="1:19" ht="15">
      <c r="A5" s="2272" t="s">
        <v>20</v>
      </c>
      <c r="B5" s="2273" t="s">
        <v>419</v>
      </c>
      <c r="C5" s="2294">
        <v>154</v>
      </c>
      <c r="D5" s="2295">
        <v>90</v>
      </c>
      <c r="E5" s="2274">
        <v>0.5844155844155844</v>
      </c>
      <c r="F5" s="2294">
        <v>1</v>
      </c>
      <c r="G5" s="2295">
        <v>89</v>
      </c>
      <c r="H5" s="2277">
        <v>11</v>
      </c>
      <c r="I5" s="2278"/>
      <c r="J5" s="2278"/>
      <c r="K5" s="2279">
        <v>1</v>
      </c>
      <c r="L5" s="2278">
        <v>28</v>
      </c>
      <c r="M5" s="2278">
        <v>42</v>
      </c>
      <c r="N5" s="2278">
        <v>7</v>
      </c>
      <c r="O5" s="2278"/>
      <c r="P5" s="2280"/>
      <c r="Q5" s="2264"/>
      <c r="R5" s="2259"/>
      <c r="S5" s="2259"/>
    </row>
    <row r="6" spans="1:19" ht="25.5">
      <c r="A6" s="2261" t="s">
        <v>65</v>
      </c>
      <c r="B6" s="2262" t="s">
        <v>420</v>
      </c>
      <c r="C6" s="2289">
        <v>214</v>
      </c>
      <c r="D6" s="2290">
        <v>111</v>
      </c>
      <c r="E6" s="2263">
        <v>0.5186915887850467</v>
      </c>
      <c r="F6" s="2289">
        <v>2</v>
      </c>
      <c r="G6" s="2290">
        <v>108</v>
      </c>
      <c r="H6" s="2281">
        <v>4</v>
      </c>
      <c r="I6" s="2282"/>
      <c r="J6" s="2282">
        <v>1</v>
      </c>
      <c r="K6" s="2283">
        <v>49</v>
      </c>
      <c r="L6" s="2282">
        <v>2</v>
      </c>
      <c r="M6" s="2282">
        <v>3</v>
      </c>
      <c r="N6" s="2282">
        <v>42</v>
      </c>
      <c r="O6" s="2282">
        <v>1</v>
      </c>
      <c r="P6" s="2284">
        <v>6</v>
      </c>
      <c r="Q6" s="2264"/>
      <c r="R6" s="2259"/>
      <c r="S6" s="2259"/>
    </row>
    <row r="7" spans="1:19" ht="15">
      <c r="A7" s="2261" t="s">
        <v>23</v>
      </c>
      <c r="B7" s="2262" t="s">
        <v>421</v>
      </c>
      <c r="C7" s="2289">
        <v>248</v>
      </c>
      <c r="D7" s="2290">
        <v>194</v>
      </c>
      <c r="E7" s="2263">
        <v>0.782258064516129</v>
      </c>
      <c r="F7" s="2289">
        <v>6</v>
      </c>
      <c r="G7" s="2290">
        <v>188</v>
      </c>
      <c r="H7" s="2281">
        <v>73</v>
      </c>
      <c r="I7" s="2282">
        <v>20</v>
      </c>
      <c r="J7" s="2282">
        <v>15</v>
      </c>
      <c r="K7" s="2283">
        <v>21</v>
      </c>
      <c r="L7" s="2282">
        <v>44</v>
      </c>
      <c r="M7" s="2282"/>
      <c r="N7" s="2282"/>
      <c r="O7" s="2282">
        <v>15</v>
      </c>
      <c r="P7" s="2284"/>
      <c r="Q7" s="2264"/>
      <c r="R7" s="2259"/>
      <c r="S7" s="2259"/>
    </row>
    <row r="8" spans="1:19" ht="25.5">
      <c r="A8" s="2261" t="s">
        <v>23</v>
      </c>
      <c r="B8" s="2262" t="s">
        <v>422</v>
      </c>
      <c r="C8" s="2289">
        <v>193</v>
      </c>
      <c r="D8" s="2290">
        <v>142</v>
      </c>
      <c r="E8" s="2263">
        <v>0.7357512953367875</v>
      </c>
      <c r="F8" s="2289">
        <v>2</v>
      </c>
      <c r="G8" s="2290">
        <v>140</v>
      </c>
      <c r="H8" s="2281">
        <v>50</v>
      </c>
      <c r="I8" s="2282">
        <v>6</v>
      </c>
      <c r="J8" s="2282">
        <v>17</v>
      </c>
      <c r="K8" s="2283">
        <v>9</v>
      </c>
      <c r="L8" s="2282">
        <v>41</v>
      </c>
      <c r="M8" s="2282"/>
      <c r="N8" s="2282"/>
      <c r="O8" s="2282">
        <v>17</v>
      </c>
      <c r="P8" s="2284"/>
      <c r="Q8" s="2264"/>
      <c r="R8" s="2259"/>
      <c r="S8" s="2259"/>
    </row>
    <row r="9" spans="1:19" ht="15">
      <c r="A9" s="2261" t="s">
        <v>26</v>
      </c>
      <c r="B9" s="2262" t="s">
        <v>27</v>
      </c>
      <c r="C9" s="2289">
        <v>1041</v>
      </c>
      <c r="D9" s="2290"/>
      <c r="E9" s="2263"/>
      <c r="F9" s="2289"/>
      <c r="G9" s="2290">
        <v>889</v>
      </c>
      <c r="H9" s="2281"/>
      <c r="I9" s="2282"/>
      <c r="J9" s="2282"/>
      <c r="K9" s="2283">
        <v>210</v>
      </c>
      <c r="L9" s="2282">
        <v>327</v>
      </c>
      <c r="M9" s="2282"/>
      <c r="N9" s="2282">
        <v>352</v>
      </c>
      <c r="O9" s="2282"/>
      <c r="P9" s="2284"/>
      <c r="Q9" s="2264"/>
      <c r="R9" s="2259"/>
      <c r="S9" s="2259"/>
    </row>
    <row r="10" spans="1:19" ht="25.5">
      <c r="A10" s="2261" t="s">
        <v>26</v>
      </c>
      <c r="B10" s="2262" t="s">
        <v>423</v>
      </c>
      <c r="C10" s="2289">
        <v>298</v>
      </c>
      <c r="D10" s="2290">
        <v>173</v>
      </c>
      <c r="E10" s="2263">
        <v>0.5805369127516778</v>
      </c>
      <c r="F10" s="2289">
        <v>14</v>
      </c>
      <c r="G10" s="2290">
        <v>159</v>
      </c>
      <c r="H10" s="2281">
        <v>117</v>
      </c>
      <c r="I10" s="2282"/>
      <c r="J10" s="2282"/>
      <c r="K10" s="2283"/>
      <c r="L10" s="2282">
        <v>4.2</v>
      </c>
      <c r="M10" s="2282"/>
      <c r="N10" s="2282"/>
      <c r="O10" s="2282"/>
      <c r="P10" s="2284">
        <v>37.8</v>
      </c>
      <c r="Q10" s="2264"/>
      <c r="R10" s="2259"/>
      <c r="S10" s="2259"/>
    </row>
    <row r="11" spans="1:19" ht="15">
      <c r="A11" s="2261" t="s">
        <v>28</v>
      </c>
      <c r="B11" s="2262" t="s">
        <v>29</v>
      </c>
      <c r="C11" s="2289">
        <v>5372</v>
      </c>
      <c r="D11" s="2290">
        <v>2303</v>
      </c>
      <c r="E11" s="2263">
        <v>0.4287043931496649</v>
      </c>
      <c r="F11" s="2289">
        <v>69</v>
      </c>
      <c r="G11" s="2290">
        <v>2234</v>
      </c>
      <c r="H11" s="2281">
        <v>97</v>
      </c>
      <c r="I11" s="2282"/>
      <c r="J11" s="2282"/>
      <c r="K11" s="2283">
        <v>163</v>
      </c>
      <c r="L11" s="2282">
        <v>262</v>
      </c>
      <c r="M11" s="2282">
        <v>953</v>
      </c>
      <c r="N11" s="2282">
        <v>40</v>
      </c>
      <c r="O11" s="2282">
        <v>669</v>
      </c>
      <c r="P11" s="2284">
        <v>50</v>
      </c>
      <c r="Q11" s="2264"/>
      <c r="R11" s="2259"/>
      <c r="S11" s="2259"/>
    </row>
    <row r="12" spans="1:19" ht="15">
      <c r="A12" s="2261" t="s">
        <v>28</v>
      </c>
      <c r="B12" s="2262" t="s">
        <v>30</v>
      </c>
      <c r="C12" s="2289"/>
      <c r="D12" s="2290"/>
      <c r="E12" s="2263"/>
      <c r="F12" s="2289"/>
      <c r="G12" s="2290"/>
      <c r="H12" s="2281"/>
      <c r="I12" s="2282"/>
      <c r="J12" s="2282"/>
      <c r="K12" s="2283"/>
      <c r="L12" s="2282"/>
      <c r="M12" s="2282"/>
      <c r="N12" s="2282"/>
      <c r="O12" s="2282"/>
      <c r="P12" s="2284"/>
      <c r="Q12" s="2264"/>
      <c r="R12" s="2259"/>
      <c r="S12" s="2259"/>
    </row>
    <row r="13" spans="1:19" ht="15">
      <c r="A13" s="2261" t="s">
        <v>82</v>
      </c>
      <c r="B13" s="2262" t="s">
        <v>424</v>
      </c>
      <c r="C13" s="2289">
        <v>299</v>
      </c>
      <c r="D13" s="2290">
        <v>82</v>
      </c>
      <c r="E13" s="2263">
        <v>0.27424749163879597</v>
      </c>
      <c r="F13" s="2289">
        <v>5</v>
      </c>
      <c r="G13" s="2290">
        <v>77</v>
      </c>
      <c r="H13" s="2281"/>
      <c r="I13" s="2282"/>
      <c r="J13" s="2282"/>
      <c r="K13" s="2283"/>
      <c r="L13" s="2282"/>
      <c r="M13" s="2282">
        <v>42</v>
      </c>
      <c r="N13" s="2282"/>
      <c r="O13" s="2282">
        <v>35</v>
      </c>
      <c r="P13" s="2284"/>
      <c r="Q13" s="2264"/>
      <c r="R13" s="2259"/>
      <c r="S13" s="2259"/>
    </row>
    <row r="14" spans="1:19" ht="15">
      <c r="A14" s="2261" t="s">
        <v>31</v>
      </c>
      <c r="B14" s="2262" t="s">
        <v>32</v>
      </c>
      <c r="C14" s="2289"/>
      <c r="D14" s="2290"/>
      <c r="E14" s="2263"/>
      <c r="F14" s="2289"/>
      <c r="G14" s="2290">
        <v>840</v>
      </c>
      <c r="H14" s="2281"/>
      <c r="I14" s="2282">
        <v>4</v>
      </c>
      <c r="J14" s="2282">
        <v>297</v>
      </c>
      <c r="K14" s="2283"/>
      <c r="L14" s="2282">
        <v>412</v>
      </c>
      <c r="M14" s="2282"/>
      <c r="N14" s="2282"/>
      <c r="O14" s="2282">
        <v>115</v>
      </c>
      <c r="P14" s="2284">
        <v>12</v>
      </c>
      <c r="Q14" s="2264"/>
      <c r="R14" s="2259"/>
      <c r="S14" s="2259"/>
    </row>
    <row r="15" spans="1:19" ht="15">
      <c r="A15" s="2261" t="s">
        <v>31</v>
      </c>
      <c r="B15" s="2262" t="s">
        <v>33</v>
      </c>
      <c r="C15" s="2289"/>
      <c r="D15" s="2290"/>
      <c r="E15" s="2263"/>
      <c r="F15" s="2289"/>
      <c r="G15" s="2290">
        <v>196</v>
      </c>
      <c r="H15" s="2281">
        <v>47</v>
      </c>
      <c r="I15" s="2282">
        <v>4</v>
      </c>
      <c r="J15" s="2282"/>
      <c r="K15" s="2283"/>
      <c r="L15" s="2282">
        <v>58</v>
      </c>
      <c r="M15" s="2282">
        <v>29</v>
      </c>
      <c r="N15" s="2282"/>
      <c r="O15" s="2282">
        <v>58</v>
      </c>
      <c r="P15" s="2284">
        <v>0</v>
      </c>
      <c r="Q15" s="2264"/>
      <c r="R15" s="2259"/>
      <c r="S15" s="2259"/>
    </row>
    <row r="16" spans="1:19" ht="38.25">
      <c r="A16" s="2261" t="s">
        <v>34</v>
      </c>
      <c r="B16" s="2262" t="s">
        <v>425</v>
      </c>
      <c r="C16" s="2289">
        <v>41</v>
      </c>
      <c r="D16" s="2290">
        <v>21</v>
      </c>
      <c r="E16" s="2263">
        <v>0.5121951219512195</v>
      </c>
      <c r="F16" s="2289">
        <v>1</v>
      </c>
      <c r="G16" s="2290">
        <v>20</v>
      </c>
      <c r="H16" s="2281">
        <v>2</v>
      </c>
      <c r="I16" s="2282"/>
      <c r="J16" s="2282"/>
      <c r="K16" s="2283">
        <v>6</v>
      </c>
      <c r="L16" s="2282">
        <v>1</v>
      </c>
      <c r="M16" s="2282">
        <v>10</v>
      </c>
      <c r="N16" s="2282"/>
      <c r="O16" s="2282">
        <v>1</v>
      </c>
      <c r="P16" s="2284"/>
      <c r="Q16" s="2264"/>
      <c r="R16" s="2259"/>
      <c r="S16" s="2259"/>
    </row>
    <row r="17" spans="1:19" ht="15">
      <c r="A17" s="2261" t="s">
        <v>34</v>
      </c>
      <c r="B17" s="2262" t="s">
        <v>426</v>
      </c>
      <c r="C17" s="2289">
        <v>144</v>
      </c>
      <c r="D17" s="2290">
        <v>113</v>
      </c>
      <c r="E17" s="2263">
        <v>0.7847222222222222</v>
      </c>
      <c r="F17" s="2289">
        <v>4</v>
      </c>
      <c r="G17" s="2290">
        <v>109</v>
      </c>
      <c r="H17" s="2281">
        <v>10</v>
      </c>
      <c r="I17" s="2282"/>
      <c r="J17" s="2282">
        <v>3</v>
      </c>
      <c r="K17" s="2283">
        <v>13</v>
      </c>
      <c r="L17" s="2282">
        <v>33</v>
      </c>
      <c r="M17" s="2282">
        <v>1</v>
      </c>
      <c r="N17" s="2282"/>
      <c r="O17" s="2282">
        <v>49</v>
      </c>
      <c r="P17" s="2284"/>
      <c r="Q17" s="2264"/>
      <c r="R17" s="2259"/>
      <c r="S17" s="2259"/>
    </row>
    <row r="18" spans="1:19" ht="15">
      <c r="A18" s="2261" t="s">
        <v>34</v>
      </c>
      <c r="B18" s="2262" t="s">
        <v>94</v>
      </c>
      <c r="C18" s="2289">
        <v>121</v>
      </c>
      <c r="D18" s="2290">
        <v>79</v>
      </c>
      <c r="E18" s="2263">
        <v>0.6528925619834711</v>
      </c>
      <c r="F18" s="2289">
        <v>2</v>
      </c>
      <c r="G18" s="2290">
        <v>77</v>
      </c>
      <c r="H18" s="2281">
        <v>0</v>
      </c>
      <c r="I18" s="2282"/>
      <c r="J18" s="2282"/>
      <c r="K18" s="2283">
        <v>33</v>
      </c>
      <c r="L18" s="2282"/>
      <c r="M18" s="2282">
        <v>26</v>
      </c>
      <c r="N18" s="2282"/>
      <c r="O18" s="2282">
        <v>18</v>
      </c>
      <c r="P18" s="2284"/>
      <c r="Q18" s="2264"/>
      <c r="R18" s="2259"/>
      <c r="S18" s="2259"/>
    </row>
    <row r="19" spans="1:19" ht="15">
      <c r="A19" s="2261" t="s">
        <v>34</v>
      </c>
      <c r="B19" s="2262" t="s">
        <v>427</v>
      </c>
      <c r="C19" s="2289">
        <v>479</v>
      </c>
      <c r="D19" s="2290">
        <v>365</v>
      </c>
      <c r="E19" s="2263">
        <v>0.762</v>
      </c>
      <c r="F19" s="2289">
        <v>5</v>
      </c>
      <c r="G19" s="2290">
        <v>360</v>
      </c>
      <c r="H19" s="2281">
        <v>77</v>
      </c>
      <c r="I19" s="2282"/>
      <c r="J19" s="2282"/>
      <c r="K19" s="2283">
        <v>85</v>
      </c>
      <c r="L19" s="2282"/>
      <c r="M19" s="2282"/>
      <c r="N19" s="2282"/>
      <c r="O19" s="2282">
        <v>73</v>
      </c>
      <c r="P19" s="2284">
        <v>125</v>
      </c>
      <c r="Q19" s="2264"/>
      <c r="R19" s="2259"/>
      <c r="S19" s="2259"/>
    </row>
    <row r="20" spans="1:19" ht="15">
      <c r="A20" s="2260" t="s">
        <v>37</v>
      </c>
      <c r="B20" s="2262" t="s">
        <v>95</v>
      </c>
      <c r="C20" s="2289">
        <v>375</v>
      </c>
      <c r="D20" s="2290">
        <v>270</v>
      </c>
      <c r="E20" s="2263">
        <v>0.72</v>
      </c>
      <c r="F20" s="2289">
        <v>3</v>
      </c>
      <c r="G20" s="2290">
        <v>267</v>
      </c>
      <c r="H20" s="2281">
        <v>98</v>
      </c>
      <c r="I20" s="2282">
        <v>3</v>
      </c>
      <c r="J20" s="2282">
        <v>1</v>
      </c>
      <c r="K20" s="2283">
        <v>81</v>
      </c>
      <c r="L20" s="2282">
        <v>37</v>
      </c>
      <c r="M20" s="2282">
        <v>2</v>
      </c>
      <c r="N20" s="2282">
        <v>2</v>
      </c>
      <c r="O20" s="2282">
        <v>43</v>
      </c>
      <c r="P20" s="2284"/>
      <c r="Q20" s="2264"/>
      <c r="R20" s="2259"/>
      <c r="S20" s="2259"/>
    </row>
    <row r="21" spans="1:19" ht="15">
      <c r="A21" s="2260" t="s">
        <v>37</v>
      </c>
      <c r="B21" s="2262" t="s">
        <v>39</v>
      </c>
      <c r="C21" s="2289">
        <v>59</v>
      </c>
      <c r="D21" s="2290">
        <v>51</v>
      </c>
      <c r="E21" s="2263">
        <v>0.864406779661017</v>
      </c>
      <c r="F21" s="2289">
        <v>4</v>
      </c>
      <c r="G21" s="2290">
        <v>47</v>
      </c>
      <c r="H21" s="2281"/>
      <c r="I21" s="2282"/>
      <c r="J21" s="2282"/>
      <c r="K21" s="2283">
        <v>8</v>
      </c>
      <c r="L21" s="2282">
        <v>11</v>
      </c>
      <c r="M21" s="2282">
        <v>3</v>
      </c>
      <c r="N21" s="2282">
        <v>14</v>
      </c>
      <c r="O21" s="2282">
        <v>9</v>
      </c>
      <c r="P21" s="2284">
        <v>2</v>
      </c>
      <c r="Q21" s="2264"/>
      <c r="R21" s="2259"/>
      <c r="S21" s="2259"/>
    </row>
    <row r="22" spans="1:19" ht="15.75" thickBot="1">
      <c r="A22" s="2265" t="s">
        <v>37</v>
      </c>
      <c r="B22" s="2275" t="s">
        <v>40</v>
      </c>
      <c r="C22" s="2296">
        <v>57</v>
      </c>
      <c r="D22" s="2297">
        <v>51</v>
      </c>
      <c r="E22" s="2276">
        <v>0.8947368421052632</v>
      </c>
      <c r="F22" s="2296">
        <v>1</v>
      </c>
      <c r="G22" s="2297">
        <v>50</v>
      </c>
      <c r="H22" s="2285">
        <v>13</v>
      </c>
      <c r="I22" s="2286">
        <v>2</v>
      </c>
      <c r="J22" s="2286"/>
      <c r="K22" s="2287">
        <v>8</v>
      </c>
      <c r="L22" s="2286">
        <v>6</v>
      </c>
      <c r="M22" s="2286">
        <v>4</v>
      </c>
      <c r="N22" s="2286">
        <v>1</v>
      </c>
      <c r="O22" s="2286">
        <v>16</v>
      </c>
      <c r="P22" s="2288"/>
      <c r="Q22" s="2264"/>
      <c r="R22" s="2259"/>
      <c r="S22" s="2259"/>
    </row>
    <row r="23" spans="1:19" ht="15">
      <c r="A23" s="2266"/>
      <c r="B23" s="2267"/>
      <c r="C23" s="2291"/>
      <c r="D23" s="2291"/>
      <c r="E23" s="2270"/>
      <c r="F23" s="2291"/>
      <c r="G23" s="2291"/>
      <c r="H23" s="2292"/>
      <c r="I23" s="2292"/>
      <c r="J23" s="2292"/>
      <c r="K23" s="2293"/>
      <c r="L23" s="2292"/>
      <c r="M23" s="2292"/>
      <c r="N23" s="2292"/>
      <c r="O23" s="2292"/>
      <c r="P23" s="2292"/>
      <c r="Q23" s="2269"/>
      <c r="R23" s="2259"/>
      <c r="S23" s="2259"/>
    </row>
    <row r="24" spans="1:19" ht="15">
      <c r="A24" s="2266"/>
      <c r="B24" s="2267"/>
      <c r="C24" s="2291"/>
      <c r="D24" s="2291"/>
      <c r="E24" s="2270"/>
      <c r="F24" s="2291"/>
      <c r="G24" s="2291"/>
      <c r="H24" s="2292"/>
      <c r="I24" s="2292"/>
      <c r="J24" s="2292"/>
      <c r="K24" s="2293"/>
      <c r="L24" s="2292"/>
      <c r="M24" s="2292"/>
      <c r="N24" s="2292"/>
      <c r="O24" s="2292"/>
      <c r="P24" s="2292"/>
      <c r="Q24" s="2269"/>
      <c r="R24" s="2259"/>
      <c r="S24" s="2259"/>
    </row>
    <row r="25" spans="1:19" ht="15">
      <c r="A25" s="2266"/>
      <c r="B25" s="2267"/>
      <c r="C25" s="2291"/>
      <c r="D25" s="2291"/>
      <c r="E25" s="2270"/>
      <c r="F25" s="2291"/>
      <c r="G25" s="2291"/>
      <c r="H25" s="2292"/>
      <c r="I25" s="2292"/>
      <c r="J25" s="2292"/>
      <c r="K25" s="2293"/>
      <c r="L25" s="2292"/>
      <c r="M25" s="2292"/>
      <c r="N25" s="2292"/>
      <c r="O25" s="2292"/>
      <c r="P25" s="2292"/>
      <c r="Q25" s="2269"/>
      <c r="R25" s="2258"/>
      <c r="S25" s="2258"/>
    </row>
    <row r="26" spans="1:19" ht="15">
      <c r="A26" s="2266"/>
      <c r="B26" s="2267"/>
      <c r="C26" s="2291"/>
      <c r="D26" s="2291"/>
      <c r="E26" s="2270"/>
      <c r="F26" s="2291"/>
      <c r="G26" s="2291"/>
      <c r="H26" s="2292"/>
      <c r="I26" s="2292"/>
      <c r="J26" s="2292"/>
      <c r="K26" s="2293"/>
      <c r="L26" s="2292"/>
      <c r="M26" s="2292"/>
      <c r="N26" s="2292"/>
      <c r="O26" s="2292"/>
      <c r="P26" s="2292"/>
      <c r="Q26" s="2269"/>
      <c r="R26" s="2258"/>
      <c r="S26" s="2258"/>
    </row>
    <row r="27" spans="1:19" ht="15.75" thickBot="1">
      <c r="A27" s="2266"/>
      <c r="B27" s="2267"/>
      <c r="C27" s="2291"/>
      <c r="D27" s="2291"/>
      <c r="E27" s="2270"/>
      <c r="F27" s="2291"/>
      <c r="G27" s="2291"/>
      <c r="H27" s="2292"/>
      <c r="I27" s="2292"/>
      <c r="J27" s="2292"/>
      <c r="K27" s="2293"/>
      <c r="L27" s="2292"/>
      <c r="M27" s="2292"/>
      <c r="N27" s="2292"/>
      <c r="O27" s="2292"/>
      <c r="P27" s="2292"/>
      <c r="Q27" s="2269"/>
      <c r="R27" s="2258"/>
      <c r="S27" s="2258"/>
    </row>
    <row r="28" spans="1:19" ht="15.75" thickBot="1">
      <c r="A28" s="2266" t="s">
        <v>41</v>
      </c>
      <c r="B28" s="2271"/>
      <c r="C28" s="2291"/>
      <c r="D28" s="2291"/>
      <c r="E28" s="2270"/>
      <c r="F28" s="2291"/>
      <c r="G28" s="2300" t="s">
        <v>42</v>
      </c>
      <c r="H28" s="2305" t="s">
        <v>11</v>
      </c>
      <c r="I28" s="2306" t="s">
        <v>12</v>
      </c>
      <c r="J28" s="2306" t="s">
        <v>13</v>
      </c>
      <c r="K28" s="2307" t="s">
        <v>14</v>
      </c>
      <c r="L28" s="2306" t="s">
        <v>15</v>
      </c>
      <c r="M28" s="2306" t="s">
        <v>16</v>
      </c>
      <c r="N28" s="2308" t="s">
        <v>17</v>
      </c>
      <c r="O28" s="2306" t="s">
        <v>18</v>
      </c>
      <c r="P28" s="2309" t="s">
        <v>19</v>
      </c>
      <c r="Q28" s="2268"/>
      <c r="R28" s="2258"/>
      <c r="S28" s="2258"/>
    </row>
    <row r="29" spans="1:19" ht="15.75" thickBot="1">
      <c r="A29" s="2266"/>
      <c r="B29" s="2267"/>
      <c r="C29" s="2291"/>
      <c r="D29" s="2291"/>
      <c r="E29" s="2270"/>
      <c r="F29" s="2291"/>
      <c r="G29" s="2298">
        <v>5850</v>
      </c>
      <c r="H29" s="2299">
        <v>599</v>
      </c>
      <c r="I29" s="2299">
        <v>39</v>
      </c>
      <c r="J29" s="2299">
        <v>334</v>
      </c>
      <c r="K29" s="2299">
        <v>687</v>
      </c>
      <c r="L29" s="2299">
        <v>1266.2</v>
      </c>
      <c r="M29" s="2299">
        <v>1115</v>
      </c>
      <c r="N29" s="2299">
        <v>458</v>
      </c>
      <c r="O29" s="2299">
        <v>1119</v>
      </c>
      <c r="P29" s="2298">
        <v>232.8</v>
      </c>
      <c r="Q29" s="2269"/>
      <c r="R29" s="2311"/>
      <c r="S29" s="2258"/>
    </row>
    <row r="30" spans="1:19" ht="15.75" thickBot="1">
      <c r="A30" s="2266"/>
      <c r="B30" s="2267"/>
      <c r="C30" s="2291"/>
      <c r="D30" s="2291"/>
      <c r="E30" s="2270"/>
      <c r="F30" s="2291"/>
      <c r="G30" s="2291"/>
      <c r="H30" s="2302">
        <v>0.10239316239316239</v>
      </c>
      <c r="I30" s="2303">
        <v>0.006666666666666667</v>
      </c>
      <c r="J30" s="2303">
        <v>0.0570940170940171</v>
      </c>
      <c r="K30" s="2310">
        <v>0.11743589743589744</v>
      </c>
      <c r="L30" s="2303">
        <v>0.21644444444444444</v>
      </c>
      <c r="M30" s="2303">
        <v>0.1905982905982906</v>
      </c>
      <c r="N30" s="2303">
        <v>0.07829059829059828</v>
      </c>
      <c r="O30" s="2303">
        <v>0.19128205128205128</v>
      </c>
      <c r="P30" s="2304">
        <v>0.039794871794871796</v>
      </c>
      <c r="Q30" s="2269"/>
      <c r="R30" s="2301"/>
      <c r="S30" s="2258"/>
    </row>
    <row r="41" ht="15">
      <c r="B41" s="1893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428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313"/>
      <c r="R1" s="2313"/>
      <c r="S1" s="2313"/>
    </row>
    <row r="2" spans="1:19" ht="27" thickBot="1">
      <c r="A2" s="2315"/>
      <c r="B2" s="2323"/>
      <c r="C2" s="2314"/>
      <c r="D2" s="2314"/>
      <c r="E2" s="2314"/>
      <c r="F2" s="2314"/>
      <c r="G2" s="2314"/>
      <c r="H2" s="2316"/>
      <c r="I2" s="2316"/>
      <c r="J2" s="2316"/>
      <c r="K2" s="2317"/>
      <c r="L2" s="2316"/>
      <c r="M2" s="2316"/>
      <c r="N2" s="2316"/>
      <c r="O2" s="2316"/>
      <c r="P2" s="2316"/>
      <c r="Q2" s="2314"/>
      <c r="R2" s="4222"/>
      <c r="S2" s="4222"/>
    </row>
    <row r="3" spans="1:19" ht="46.5" customHeight="1" thickBot="1" thickTop="1">
      <c r="A3" s="4610" t="s">
        <v>2</v>
      </c>
      <c r="B3" s="4610" t="s">
        <v>3</v>
      </c>
      <c r="C3" s="4624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314"/>
      <c r="R3" s="4223"/>
      <c r="S3" s="4224" t="s">
        <v>10</v>
      </c>
    </row>
    <row r="4" spans="1:19" ht="15">
      <c r="A4" s="4612"/>
      <c r="B4" s="4612"/>
      <c r="C4" s="4625"/>
      <c r="D4" s="4616"/>
      <c r="E4" s="4618"/>
      <c r="F4" s="4616"/>
      <c r="G4" s="4620"/>
      <c r="H4" s="2318" t="s">
        <v>11</v>
      </c>
      <c r="I4" s="2319" t="s">
        <v>12</v>
      </c>
      <c r="J4" s="2319" t="s">
        <v>13</v>
      </c>
      <c r="K4" s="2320" t="s">
        <v>14</v>
      </c>
      <c r="L4" s="2319" t="s">
        <v>15</v>
      </c>
      <c r="M4" s="2319" t="s">
        <v>16</v>
      </c>
      <c r="N4" s="2322" t="s">
        <v>17</v>
      </c>
      <c r="O4" s="2319" t="s">
        <v>18</v>
      </c>
      <c r="P4" s="2321" t="s">
        <v>19</v>
      </c>
      <c r="Q4" s="2314"/>
      <c r="R4" s="2312"/>
      <c r="S4" s="2312"/>
    </row>
    <row r="5" spans="1:19" ht="15">
      <c r="A5" s="2326" t="s">
        <v>82</v>
      </c>
      <c r="B5" s="2327" t="s">
        <v>429</v>
      </c>
      <c r="C5" s="2356"/>
      <c r="D5" s="2357"/>
      <c r="E5" s="2328"/>
      <c r="F5" s="2356"/>
      <c r="G5" s="2357">
        <v>31</v>
      </c>
      <c r="H5" s="2348"/>
      <c r="I5" s="2349"/>
      <c r="J5" s="2349"/>
      <c r="K5" s="2350"/>
      <c r="L5" s="2349"/>
      <c r="M5" s="2349"/>
      <c r="N5" s="2349"/>
      <c r="O5" s="2349">
        <v>31</v>
      </c>
      <c r="P5" s="2351">
        <v>0</v>
      </c>
      <c r="Q5" s="2329"/>
      <c r="R5" s="2325"/>
      <c r="S5" s="2325"/>
    </row>
    <row r="6" spans="1:19" ht="15">
      <c r="A6" s="2326" t="s">
        <v>82</v>
      </c>
      <c r="B6" s="2327" t="s">
        <v>430</v>
      </c>
      <c r="C6" s="2356"/>
      <c r="D6" s="2357"/>
      <c r="E6" s="2328"/>
      <c r="F6" s="2356"/>
      <c r="G6" s="2357">
        <v>293</v>
      </c>
      <c r="H6" s="2348">
        <v>35.5</v>
      </c>
      <c r="I6" s="2349"/>
      <c r="J6" s="2349"/>
      <c r="K6" s="2350">
        <v>35.5</v>
      </c>
      <c r="L6" s="2349"/>
      <c r="M6" s="2349">
        <v>29.5</v>
      </c>
      <c r="N6" s="2349">
        <v>29.5</v>
      </c>
      <c r="O6" s="2349">
        <v>104</v>
      </c>
      <c r="P6" s="2351">
        <v>59</v>
      </c>
      <c r="Q6" s="2329"/>
      <c r="R6" s="2325"/>
      <c r="S6" s="2325"/>
    </row>
    <row r="7" spans="1:19" ht="15">
      <c r="A7" s="2326" t="s">
        <v>82</v>
      </c>
      <c r="B7" s="2327" t="s">
        <v>431</v>
      </c>
      <c r="C7" s="2356"/>
      <c r="D7" s="2357"/>
      <c r="E7" s="2328"/>
      <c r="F7" s="2356"/>
      <c r="G7" s="2357">
        <v>353</v>
      </c>
      <c r="H7" s="2348">
        <v>111</v>
      </c>
      <c r="I7" s="2349"/>
      <c r="J7" s="2349"/>
      <c r="K7" s="2350">
        <v>147</v>
      </c>
      <c r="L7" s="2349"/>
      <c r="M7" s="2349"/>
      <c r="N7" s="2349"/>
      <c r="O7" s="2349">
        <v>95</v>
      </c>
      <c r="P7" s="2351">
        <v>0</v>
      </c>
      <c r="Q7" s="2329"/>
      <c r="R7" s="2325"/>
      <c r="S7" s="2325"/>
    </row>
    <row r="8" spans="1:19" ht="15">
      <c r="A8" s="2326" t="s">
        <v>82</v>
      </c>
      <c r="B8" s="2327" t="s">
        <v>432</v>
      </c>
      <c r="C8" s="2356"/>
      <c r="D8" s="2357"/>
      <c r="E8" s="2328"/>
      <c r="F8" s="2356"/>
      <c r="G8" s="2357">
        <v>380</v>
      </c>
      <c r="H8" s="2348">
        <v>174</v>
      </c>
      <c r="I8" s="2349"/>
      <c r="J8" s="2349"/>
      <c r="K8" s="2350"/>
      <c r="L8" s="2349"/>
      <c r="M8" s="2349"/>
      <c r="N8" s="2349"/>
      <c r="O8" s="2349">
        <v>206</v>
      </c>
      <c r="P8" s="2351">
        <v>0</v>
      </c>
      <c r="Q8" s="2329"/>
      <c r="R8" s="2325"/>
      <c r="S8" s="2325"/>
    </row>
    <row r="9" spans="1:19" ht="15">
      <c r="A9" s="2326" t="s">
        <v>82</v>
      </c>
      <c r="B9" s="2327" t="s">
        <v>433</v>
      </c>
      <c r="C9" s="2356">
        <v>2810</v>
      </c>
      <c r="D9" s="2357">
        <v>876</v>
      </c>
      <c r="E9" s="2328">
        <v>0.3117437722419929</v>
      </c>
      <c r="F9" s="2356">
        <v>22</v>
      </c>
      <c r="G9" s="2357">
        <v>854</v>
      </c>
      <c r="H9" s="2348">
        <v>212</v>
      </c>
      <c r="I9" s="2349"/>
      <c r="J9" s="2349"/>
      <c r="K9" s="2350">
        <v>191</v>
      </c>
      <c r="L9" s="2349">
        <v>25</v>
      </c>
      <c r="M9" s="2349">
        <v>220</v>
      </c>
      <c r="N9" s="2349">
        <v>39</v>
      </c>
      <c r="O9" s="2349">
        <v>167</v>
      </c>
      <c r="P9" s="2351"/>
      <c r="Q9" s="2329"/>
      <c r="R9" s="2325"/>
      <c r="S9" s="2325"/>
    </row>
    <row r="10" spans="1:19" ht="15">
      <c r="A10" s="2326" t="s">
        <v>82</v>
      </c>
      <c r="B10" s="2327" t="s">
        <v>434</v>
      </c>
      <c r="C10" s="2356">
        <v>6974</v>
      </c>
      <c r="D10" s="2357">
        <v>935</v>
      </c>
      <c r="E10" s="2328">
        <v>0.13406940063091483</v>
      </c>
      <c r="F10" s="2356">
        <v>48</v>
      </c>
      <c r="G10" s="2357">
        <v>887</v>
      </c>
      <c r="H10" s="2348">
        <v>141</v>
      </c>
      <c r="I10" s="2349"/>
      <c r="J10" s="2349"/>
      <c r="K10" s="2350">
        <v>222</v>
      </c>
      <c r="L10" s="2349">
        <v>89</v>
      </c>
      <c r="M10" s="2349">
        <v>220</v>
      </c>
      <c r="N10" s="2349"/>
      <c r="O10" s="2349">
        <v>215</v>
      </c>
      <c r="P10" s="2351"/>
      <c r="Q10" s="2329"/>
      <c r="R10" s="2325"/>
      <c r="S10" s="2325"/>
    </row>
    <row r="11" spans="1:19" ht="15">
      <c r="A11" s="2326" t="s">
        <v>82</v>
      </c>
      <c r="B11" s="2327" t="s">
        <v>435</v>
      </c>
      <c r="C11" s="2356"/>
      <c r="D11" s="2357"/>
      <c r="E11" s="2328"/>
      <c r="F11" s="2356"/>
      <c r="G11" s="2357">
        <v>39</v>
      </c>
      <c r="H11" s="2348">
        <v>4</v>
      </c>
      <c r="I11" s="2349"/>
      <c r="J11" s="2349"/>
      <c r="K11" s="2350">
        <v>11</v>
      </c>
      <c r="L11" s="2349">
        <v>1</v>
      </c>
      <c r="M11" s="2349">
        <v>7</v>
      </c>
      <c r="N11" s="2349"/>
      <c r="O11" s="2349">
        <v>16</v>
      </c>
      <c r="P11" s="2351">
        <v>0</v>
      </c>
      <c r="Q11" s="2329"/>
      <c r="R11" s="2325"/>
      <c r="S11" s="2325"/>
    </row>
    <row r="12" spans="1:19" ht="15">
      <c r="A12" s="2326" t="s">
        <v>82</v>
      </c>
      <c r="B12" s="2327" t="s">
        <v>436</v>
      </c>
      <c r="C12" s="2356"/>
      <c r="D12" s="2357"/>
      <c r="E12" s="2328"/>
      <c r="F12" s="2356"/>
      <c r="G12" s="2357">
        <v>411</v>
      </c>
      <c r="H12" s="2348">
        <v>186</v>
      </c>
      <c r="I12" s="2349"/>
      <c r="J12" s="2349"/>
      <c r="K12" s="2350">
        <v>145</v>
      </c>
      <c r="L12" s="2349"/>
      <c r="M12" s="2349"/>
      <c r="N12" s="2349"/>
      <c r="O12" s="2349">
        <v>80</v>
      </c>
      <c r="P12" s="2351">
        <v>0</v>
      </c>
      <c r="Q12" s="2329"/>
      <c r="R12" s="2325"/>
      <c r="S12" s="2325"/>
    </row>
    <row r="13" spans="1:19" ht="15">
      <c r="A13" s="2326" t="s">
        <v>82</v>
      </c>
      <c r="B13" s="2327" t="s">
        <v>437</v>
      </c>
      <c r="C13" s="2356">
        <v>717</v>
      </c>
      <c r="D13" s="2357"/>
      <c r="E13" s="2328"/>
      <c r="F13" s="2356"/>
      <c r="G13" s="2357">
        <v>365</v>
      </c>
      <c r="H13" s="2348">
        <v>150</v>
      </c>
      <c r="I13" s="2349">
        <v>30</v>
      </c>
      <c r="J13" s="2349"/>
      <c r="K13" s="2350">
        <v>123</v>
      </c>
      <c r="L13" s="2349"/>
      <c r="M13" s="2349">
        <v>62</v>
      </c>
      <c r="N13" s="2349"/>
      <c r="O13" s="2349"/>
      <c r="P13" s="2351"/>
      <c r="Q13" s="2329"/>
      <c r="R13" s="2325"/>
      <c r="S13" s="2325"/>
    </row>
    <row r="14" spans="1:19" ht="15">
      <c r="A14" s="2326" t="s">
        <v>31</v>
      </c>
      <c r="B14" s="2327" t="s">
        <v>32</v>
      </c>
      <c r="C14" s="2356"/>
      <c r="D14" s="2357"/>
      <c r="E14" s="2328"/>
      <c r="F14" s="2356"/>
      <c r="G14" s="2357">
        <v>1763</v>
      </c>
      <c r="H14" s="2348">
        <v>49</v>
      </c>
      <c r="I14" s="2349">
        <v>7</v>
      </c>
      <c r="J14" s="2349">
        <v>553</v>
      </c>
      <c r="K14" s="2350"/>
      <c r="L14" s="2349">
        <v>870</v>
      </c>
      <c r="M14" s="2349"/>
      <c r="N14" s="2349"/>
      <c r="O14" s="2349">
        <v>159</v>
      </c>
      <c r="P14" s="2351">
        <v>125</v>
      </c>
      <c r="Q14" s="2329"/>
      <c r="R14" s="2325"/>
      <c r="S14" s="2325"/>
    </row>
    <row r="15" spans="1:19" ht="15">
      <c r="A15" s="2326" t="s">
        <v>31</v>
      </c>
      <c r="B15" s="2327" t="s">
        <v>33</v>
      </c>
      <c r="C15" s="2356"/>
      <c r="D15" s="2357"/>
      <c r="E15" s="2328"/>
      <c r="F15" s="2356"/>
      <c r="G15" s="2357">
        <v>404</v>
      </c>
      <c r="H15" s="2348">
        <v>57</v>
      </c>
      <c r="I15" s="2349">
        <v>1</v>
      </c>
      <c r="J15" s="2349"/>
      <c r="K15" s="2350">
        <v>118</v>
      </c>
      <c r="L15" s="2349">
        <v>166</v>
      </c>
      <c r="M15" s="2349"/>
      <c r="N15" s="2349"/>
      <c r="O15" s="2349">
        <v>62</v>
      </c>
      <c r="P15" s="2351">
        <v>0</v>
      </c>
      <c r="Q15" s="2329"/>
      <c r="R15" s="2325"/>
      <c r="S15" s="2325"/>
    </row>
    <row r="16" spans="1:19" ht="38.25">
      <c r="A16" s="2326" t="s">
        <v>34</v>
      </c>
      <c r="B16" s="2327" t="s">
        <v>438</v>
      </c>
      <c r="C16" s="2356">
        <v>78</v>
      </c>
      <c r="D16" s="2357">
        <v>59</v>
      </c>
      <c r="E16" s="2328">
        <v>0.7564102564102564</v>
      </c>
      <c r="F16" s="2356"/>
      <c r="G16" s="2357">
        <v>59</v>
      </c>
      <c r="H16" s="2348"/>
      <c r="I16" s="2349"/>
      <c r="J16" s="2349"/>
      <c r="K16" s="2350">
        <v>29</v>
      </c>
      <c r="L16" s="2349">
        <v>2</v>
      </c>
      <c r="M16" s="2349">
        <v>15</v>
      </c>
      <c r="N16" s="2349"/>
      <c r="O16" s="2349">
        <v>12</v>
      </c>
      <c r="P16" s="2351">
        <v>1</v>
      </c>
      <c r="Q16" s="2329"/>
      <c r="R16" s="2325"/>
      <c r="S16" s="2325"/>
    </row>
    <row r="17" spans="1:19" ht="15">
      <c r="A17" s="2326" t="s">
        <v>34</v>
      </c>
      <c r="B17" s="2327" t="s">
        <v>439</v>
      </c>
      <c r="C17" s="2356">
        <v>170</v>
      </c>
      <c r="D17" s="2357">
        <v>136</v>
      </c>
      <c r="E17" s="2328">
        <v>0.8</v>
      </c>
      <c r="F17" s="2356">
        <v>3</v>
      </c>
      <c r="G17" s="2357">
        <v>133</v>
      </c>
      <c r="H17" s="2348"/>
      <c r="I17" s="2349"/>
      <c r="J17" s="2349"/>
      <c r="K17" s="2350">
        <v>31</v>
      </c>
      <c r="L17" s="2349">
        <v>67</v>
      </c>
      <c r="M17" s="2349"/>
      <c r="N17" s="2349"/>
      <c r="O17" s="2349">
        <v>32</v>
      </c>
      <c r="P17" s="2351">
        <v>3</v>
      </c>
      <c r="Q17" s="2329"/>
      <c r="R17" s="2325"/>
      <c r="S17" s="2325"/>
    </row>
    <row r="18" spans="1:19" ht="15">
      <c r="A18" s="2326" t="s">
        <v>34</v>
      </c>
      <c r="B18" s="2327" t="s">
        <v>440</v>
      </c>
      <c r="C18" s="2356">
        <v>372</v>
      </c>
      <c r="D18" s="2357">
        <v>284</v>
      </c>
      <c r="E18" s="2328">
        <v>0.7634408602150538</v>
      </c>
      <c r="F18" s="2356">
        <v>3</v>
      </c>
      <c r="G18" s="2357">
        <v>281</v>
      </c>
      <c r="H18" s="2348"/>
      <c r="I18" s="2349">
        <v>1</v>
      </c>
      <c r="J18" s="2349">
        <v>4</v>
      </c>
      <c r="K18" s="2350">
        <v>16</v>
      </c>
      <c r="L18" s="2349">
        <v>89</v>
      </c>
      <c r="M18" s="2349">
        <v>1</v>
      </c>
      <c r="N18" s="2349"/>
      <c r="O18" s="2349">
        <v>55</v>
      </c>
      <c r="P18" s="2351">
        <v>115</v>
      </c>
      <c r="Q18" s="2329"/>
      <c r="R18" s="2325"/>
      <c r="S18" s="2325"/>
    </row>
    <row r="19" spans="1:19" ht="15">
      <c r="A19" s="2326" t="s">
        <v>34</v>
      </c>
      <c r="B19" s="2327" t="s">
        <v>441</v>
      </c>
      <c r="C19" s="2356">
        <v>232</v>
      </c>
      <c r="D19" s="2357">
        <v>216</v>
      </c>
      <c r="E19" s="2328">
        <v>0.9310344827586207</v>
      </c>
      <c r="F19" s="2356">
        <v>2</v>
      </c>
      <c r="G19" s="2357">
        <v>214</v>
      </c>
      <c r="H19" s="2348">
        <v>1</v>
      </c>
      <c r="I19" s="2349"/>
      <c r="J19" s="2349">
        <v>1</v>
      </c>
      <c r="K19" s="2350">
        <v>38</v>
      </c>
      <c r="L19" s="2349">
        <v>63</v>
      </c>
      <c r="M19" s="2349">
        <v>1</v>
      </c>
      <c r="N19" s="2349"/>
      <c r="O19" s="2349">
        <v>70</v>
      </c>
      <c r="P19" s="2351">
        <v>40</v>
      </c>
      <c r="Q19" s="2329"/>
      <c r="R19" s="2325"/>
      <c r="S19" s="2325"/>
    </row>
    <row r="20" spans="1:19" ht="25.5">
      <c r="A20" s="2326" t="s">
        <v>34</v>
      </c>
      <c r="B20" s="2327" t="s">
        <v>442</v>
      </c>
      <c r="C20" s="2356">
        <v>172</v>
      </c>
      <c r="D20" s="2357">
        <v>158</v>
      </c>
      <c r="E20" s="2328">
        <v>0.9186046511627907</v>
      </c>
      <c r="F20" s="2356">
        <v>20</v>
      </c>
      <c r="G20" s="2357">
        <v>138</v>
      </c>
      <c r="H20" s="2348">
        <v>6</v>
      </c>
      <c r="I20" s="2349"/>
      <c r="J20" s="2349">
        <v>7</v>
      </c>
      <c r="K20" s="2350">
        <v>28</v>
      </c>
      <c r="L20" s="2349">
        <v>55</v>
      </c>
      <c r="M20" s="2349">
        <v>13</v>
      </c>
      <c r="N20" s="2349"/>
      <c r="O20" s="2349">
        <v>26</v>
      </c>
      <c r="P20" s="2351">
        <v>3</v>
      </c>
      <c r="Q20" s="2329"/>
      <c r="R20" s="2325"/>
      <c r="S20" s="2325"/>
    </row>
    <row r="21" spans="1:19" ht="15">
      <c r="A21" s="2326" t="s">
        <v>34</v>
      </c>
      <c r="B21" s="2327" t="s">
        <v>94</v>
      </c>
      <c r="C21" s="2356">
        <v>144</v>
      </c>
      <c r="D21" s="2357">
        <v>114</v>
      </c>
      <c r="E21" s="2328">
        <v>0.7916666666666666</v>
      </c>
      <c r="F21" s="2356">
        <v>4</v>
      </c>
      <c r="G21" s="2357">
        <v>110</v>
      </c>
      <c r="H21" s="2348">
        <v>0</v>
      </c>
      <c r="I21" s="2349"/>
      <c r="J21" s="2349"/>
      <c r="K21" s="2350">
        <v>21</v>
      </c>
      <c r="L21" s="2349"/>
      <c r="M21" s="2349">
        <v>60</v>
      </c>
      <c r="N21" s="2349"/>
      <c r="O21" s="2349">
        <v>29</v>
      </c>
      <c r="P21" s="2351"/>
      <c r="Q21" s="2329"/>
      <c r="R21" s="2325"/>
      <c r="S21" s="2325"/>
    </row>
    <row r="22" spans="1:19" ht="25.5">
      <c r="A22" s="2326" t="s">
        <v>34</v>
      </c>
      <c r="B22" s="2327" t="s">
        <v>176</v>
      </c>
      <c r="C22" s="2356">
        <v>49</v>
      </c>
      <c r="D22" s="2357">
        <v>42</v>
      </c>
      <c r="E22" s="2328">
        <v>0.8571428571428571</v>
      </c>
      <c r="F22" s="2356">
        <v>4</v>
      </c>
      <c r="G22" s="2357">
        <v>38</v>
      </c>
      <c r="H22" s="2348">
        <v>0</v>
      </c>
      <c r="I22" s="2349"/>
      <c r="J22" s="2349"/>
      <c r="K22" s="2350">
        <v>3</v>
      </c>
      <c r="L22" s="2349"/>
      <c r="M22" s="2349">
        <v>13</v>
      </c>
      <c r="N22" s="2349"/>
      <c r="O22" s="2349">
        <v>22</v>
      </c>
      <c r="P22" s="2351"/>
      <c r="Q22" s="2329"/>
      <c r="R22" s="2325"/>
      <c r="S22" s="2325"/>
    </row>
    <row r="23" spans="1:19" ht="15">
      <c r="A23" s="2326" t="s">
        <v>34</v>
      </c>
      <c r="B23" s="2327" t="s">
        <v>443</v>
      </c>
      <c r="C23" s="2356">
        <v>555</v>
      </c>
      <c r="D23" s="2357">
        <v>368</v>
      </c>
      <c r="E23" s="2328">
        <v>0.6631</v>
      </c>
      <c r="F23" s="2356">
        <v>11</v>
      </c>
      <c r="G23" s="2357">
        <v>357</v>
      </c>
      <c r="H23" s="2348">
        <v>65</v>
      </c>
      <c r="I23" s="2349"/>
      <c r="J23" s="2349"/>
      <c r="K23" s="2350">
        <v>60</v>
      </c>
      <c r="L23" s="2349"/>
      <c r="M23" s="2349"/>
      <c r="N23" s="2349"/>
      <c r="O23" s="2349">
        <v>72</v>
      </c>
      <c r="P23" s="2351">
        <v>160</v>
      </c>
      <c r="Q23" s="2329"/>
      <c r="R23" s="2325"/>
      <c r="S23" s="2325"/>
    </row>
    <row r="24" spans="1:19" ht="15">
      <c r="A24" s="2326" t="s">
        <v>179</v>
      </c>
      <c r="B24" s="2327" t="s">
        <v>444</v>
      </c>
      <c r="C24" s="2356">
        <v>190</v>
      </c>
      <c r="D24" s="2357">
        <v>190</v>
      </c>
      <c r="E24" s="2328">
        <v>0.7789473684210526</v>
      </c>
      <c r="F24" s="2356">
        <v>0</v>
      </c>
      <c r="G24" s="2357">
        <v>148</v>
      </c>
      <c r="H24" s="2348">
        <v>7</v>
      </c>
      <c r="I24" s="2349"/>
      <c r="J24" s="2349"/>
      <c r="K24" s="2350">
        <v>64</v>
      </c>
      <c r="L24" s="2349">
        <v>10</v>
      </c>
      <c r="M24" s="2349">
        <v>40</v>
      </c>
      <c r="N24" s="2349">
        <v>27</v>
      </c>
      <c r="O24" s="2349"/>
      <c r="P24" s="2351">
        <v>0</v>
      </c>
      <c r="Q24" s="2329"/>
      <c r="R24" s="2325"/>
      <c r="S24" s="2325"/>
    </row>
    <row r="25" spans="1:19" ht="25.5">
      <c r="A25" s="2326" t="s">
        <v>60</v>
      </c>
      <c r="B25" s="2327" t="s">
        <v>445</v>
      </c>
      <c r="C25" s="2356"/>
      <c r="D25" s="2357"/>
      <c r="E25" s="2328"/>
      <c r="F25" s="2356"/>
      <c r="G25" s="2357">
        <v>49</v>
      </c>
      <c r="H25" s="2348">
        <v>24</v>
      </c>
      <c r="I25" s="2349"/>
      <c r="J25" s="2349"/>
      <c r="K25" s="2350"/>
      <c r="L25" s="2349">
        <v>4</v>
      </c>
      <c r="M25" s="2349">
        <v>8</v>
      </c>
      <c r="N25" s="2349"/>
      <c r="O25" s="2349">
        <v>13</v>
      </c>
      <c r="P25" s="2351">
        <v>0</v>
      </c>
      <c r="Q25" s="2329"/>
      <c r="R25" s="2325"/>
      <c r="S25" s="2325"/>
    </row>
    <row r="26" spans="1:19" ht="25.5">
      <c r="A26" s="2326" t="s">
        <v>181</v>
      </c>
      <c r="B26" s="2327" t="s">
        <v>446</v>
      </c>
      <c r="C26" s="2356">
        <v>403</v>
      </c>
      <c r="D26" s="2357">
        <v>344</v>
      </c>
      <c r="E26" s="2328">
        <v>0.9081885856079405</v>
      </c>
      <c r="F26" s="2356">
        <v>11</v>
      </c>
      <c r="G26" s="2357">
        <v>355</v>
      </c>
      <c r="H26" s="2348"/>
      <c r="I26" s="2349"/>
      <c r="J26" s="2349"/>
      <c r="K26" s="2350">
        <v>91</v>
      </c>
      <c r="L26" s="2349">
        <v>78</v>
      </c>
      <c r="M26" s="2349"/>
      <c r="N26" s="2349">
        <v>70</v>
      </c>
      <c r="O26" s="2349">
        <v>116</v>
      </c>
      <c r="P26" s="2351"/>
      <c r="Q26" s="2329"/>
      <c r="R26" s="2325"/>
      <c r="S26" s="2325"/>
    </row>
    <row r="27" spans="1:19" ht="25.5">
      <c r="A27" s="2326" t="s">
        <v>37</v>
      </c>
      <c r="B27" s="2327" t="s">
        <v>183</v>
      </c>
      <c r="C27" s="2356">
        <v>174</v>
      </c>
      <c r="D27" s="2357">
        <v>116</v>
      </c>
      <c r="E27" s="2328"/>
      <c r="F27" s="2356">
        <v>3</v>
      </c>
      <c r="G27" s="2357">
        <v>113</v>
      </c>
      <c r="H27" s="2348">
        <v>7</v>
      </c>
      <c r="I27" s="2349"/>
      <c r="J27" s="2349"/>
      <c r="K27" s="2350">
        <v>14</v>
      </c>
      <c r="L27" s="2349">
        <v>7</v>
      </c>
      <c r="M27" s="2349">
        <v>17</v>
      </c>
      <c r="N27" s="2349">
        <v>14</v>
      </c>
      <c r="O27" s="2349">
        <v>54</v>
      </c>
      <c r="P27" s="2351"/>
      <c r="Q27" s="2329"/>
      <c r="R27" s="2325"/>
      <c r="S27" s="2325"/>
    </row>
    <row r="28" spans="1:19" ht="15">
      <c r="A28" s="2326" t="s">
        <v>37</v>
      </c>
      <c r="B28" s="2327" t="s">
        <v>324</v>
      </c>
      <c r="C28" s="2356">
        <v>527</v>
      </c>
      <c r="D28" s="2357">
        <v>391</v>
      </c>
      <c r="E28" s="2328">
        <v>0.7419354838709677</v>
      </c>
      <c r="F28" s="2356">
        <v>10</v>
      </c>
      <c r="G28" s="2357">
        <v>381</v>
      </c>
      <c r="H28" s="2348">
        <v>25</v>
      </c>
      <c r="I28" s="2349">
        <v>3</v>
      </c>
      <c r="J28" s="2349">
        <v>2</v>
      </c>
      <c r="K28" s="2350">
        <v>197</v>
      </c>
      <c r="L28" s="2349">
        <v>96</v>
      </c>
      <c r="M28" s="2349">
        <v>24</v>
      </c>
      <c r="N28" s="2349">
        <v>8</v>
      </c>
      <c r="O28" s="2349">
        <v>26</v>
      </c>
      <c r="P28" s="2351"/>
      <c r="Q28" s="2329"/>
      <c r="R28" s="2325"/>
      <c r="S28" s="2325"/>
    </row>
    <row r="29" spans="1:19" ht="15">
      <c r="A29" s="2326" t="s">
        <v>37</v>
      </c>
      <c r="B29" s="2327" t="s">
        <v>40</v>
      </c>
      <c r="C29" s="2356">
        <v>65</v>
      </c>
      <c r="D29" s="2357">
        <v>56</v>
      </c>
      <c r="E29" s="2328">
        <v>0.8615384615384616</v>
      </c>
      <c r="F29" s="2356">
        <v>0</v>
      </c>
      <c r="G29" s="2357">
        <v>56</v>
      </c>
      <c r="H29" s="2348">
        <v>2</v>
      </c>
      <c r="I29" s="2349">
        <v>4</v>
      </c>
      <c r="J29" s="2349"/>
      <c r="K29" s="2350">
        <v>6</v>
      </c>
      <c r="L29" s="2349">
        <v>9</v>
      </c>
      <c r="M29" s="2349">
        <v>12</v>
      </c>
      <c r="N29" s="2349">
        <v>14</v>
      </c>
      <c r="O29" s="2349">
        <v>9</v>
      </c>
      <c r="P29" s="2351"/>
      <c r="Q29" s="2329"/>
      <c r="R29" s="2325"/>
      <c r="S29" s="2325"/>
    </row>
    <row r="30" spans="1:19" ht="15">
      <c r="A30" s="2326" t="s">
        <v>37</v>
      </c>
      <c r="B30" s="2327" t="s">
        <v>39</v>
      </c>
      <c r="C30" s="2356">
        <v>77</v>
      </c>
      <c r="D30" s="2357">
        <v>64</v>
      </c>
      <c r="E30" s="2328">
        <v>0.8311688311688312</v>
      </c>
      <c r="F30" s="2356">
        <v>5</v>
      </c>
      <c r="G30" s="2357">
        <v>59</v>
      </c>
      <c r="H30" s="2348">
        <v>6</v>
      </c>
      <c r="I30" s="2349"/>
      <c r="J30" s="2349">
        <v>2</v>
      </c>
      <c r="K30" s="2350">
        <v>15</v>
      </c>
      <c r="L30" s="2349">
        <v>15</v>
      </c>
      <c r="M30" s="2349"/>
      <c r="N30" s="2349">
        <v>5</v>
      </c>
      <c r="O30" s="2349">
        <v>7</v>
      </c>
      <c r="P30" s="2351">
        <v>9</v>
      </c>
      <c r="Q30" s="2329"/>
      <c r="R30" s="2325"/>
      <c r="S30" s="2325"/>
    </row>
    <row r="31" spans="1:19" ht="15.75" thickBot="1">
      <c r="A31" s="2341" t="s">
        <v>37</v>
      </c>
      <c r="B31" s="2339" t="s">
        <v>447</v>
      </c>
      <c r="C31" s="2363"/>
      <c r="D31" s="2364"/>
      <c r="E31" s="2340"/>
      <c r="F31" s="2363"/>
      <c r="G31" s="2364">
        <v>460</v>
      </c>
      <c r="H31" s="2352">
        <v>57</v>
      </c>
      <c r="I31" s="2353">
        <v>6</v>
      </c>
      <c r="J31" s="2353">
        <v>3</v>
      </c>
      <c r="K31" s="2354">
        <v>164</v>
      </c>
      <c r="L31" s="2353">
        <v>44</v>
      </c>
      <c r="M31" s="2353">
        <v>93</v>
      </c>
      <c r="N31" s="2353">
        <v>37</v>
      </c>
      <c r="O31" s="2353">
        <v>56</v>
      </c>
      <c r="P31" s="2355">
        <v>0</v>
      </c>
      <c r="Q31" s="2329"/>
      <c r="R31" s="2325"/>
      <c r="S31" s="2325"/>
    </row>
    <row r="32" spans="1:19" ht="15">
      <c r="A32" s="2330"/>
      <c r="B32" s="2331"/>
      <c r="C32" s="2358"/>
      <c r="D32" s="2358"/>
      <c r="E32" s="2334"/>
      <c r="F32" s="2358"/>
      <c r="G32" s="2358"/>
      <c r="H32" s="2359"/>
      <c r="I32" s="2359"/>
      <c r="J32" s="2359"/>
      <c r="K32" s="2360"/>
      <c r="L32" s="2359"/>
      <c r="M32" s="2359"/>
      <c r="N32" s="2359"/>
      <c r="O32" s="2359"/>
      <c r="P32" s="2359"/>
      <c r="Q32" s="2333"/>
      <c r="R32" s="2324"/>
      <c r="S32" s="2324"/>
    </row>
    <row r="33" spans="1:19" ht="15.75" thickBot="1">
      <c r="A33" s="2330"/>
      <c r="B33" s="2331"/>
      <c r="C33" s="2358"/>
      <c r="D33" s="2358"/>
      <c r="E33" s="2334"/>
      <c r="F33" s="2358"/>
      <c r="G33" s="2358"/>
      <c r="H33" s="2359"/>
      <c r="I33" s="2359"/>
      <c r="J33" s="2359"/>
      <c r="K33" s="2360"/>
      <c r="L33" s="2359"/>
      <c r="M33" s="2359"/>
      <c r="N33" s="2359"/>
      <c r="O33" s="2359"/>
      <c r="P33" s="2359"/>
      <c r="Q33" s="2333"/>
      <c r="R33" s="2324"/>
      <c r="S33" s="2324"/>
    </row>
    <row r="34" spans="1:19" ht="15">
      <c r="A34" s="2342" t="s">
        <v>185</v>
      </c>
      <c r="B34" s="2337" t="s">
        <v>448</v>
      </c>
      <c r="C34" s="2361"/>
      <c r="D34" s="2362"/>
      <c r="E34" s="2338"/>
      <c r="F34" s="2361"/>
      <c r="G34" s="2362">
        <v>5518</v>
      </c>
      <c r="H34" s="2344">
        <v>879</v>
      </c>
      <c r="I34" s="2345">
        <v>71</v>
      </c>
      <c r="J34" s="2345">
        <v>148.5</v>
      </c>
      <c r="K34" s="2346">
        <v>1979</v>
      </c>
      <c r="L34" s="2345">
        <v>1031</v>
      </c>
      <c r="M34" s="2345"/>
      <c r="N34" s="2345">
        <v>1137</v>
      </c>
      <c r="O34" s="2345">
        <v>148.5</v>
      </c>
      <c r="P34" s="2347">
        <v>124</v>
      </c>
      <c r="Q34" s="2329"/>
      <c r="R34" s="2325"/>
      <c r="S34" s="2325"/>
    </row>
    <row r="35" spans="1:19" ht="15.75" thickBot="1">
      <c r="A35" s="2343" t="s">
        <v>187</v>
      </c>
      <c r="B35" s="2339" t="s">
        <v>449</v>
      </c>
      <c r="C35" s="2363"/>
      <c r="D35" s="2364"/>
      <c r="E35" s="2340"/>
      <c r="F35" s="2363"/>
      <c r="G35" s="2364">
        <v>2741</v>
      </c>
      <c r="H35" s="2352">
        <v>487</v>
      </c>
      <c r="I35" s="2353">
        <v>41</v>
      </c>
      <c r="J35" s="2353">
        <v>149</v>
      </c>
      <c r="K35" s="2354">
        <v>900</v>
      </c>
      <c r="L35" s="2353">
        <v>546</v>
      </c>
      <c r="M35" s="2353"/>
      <c r="N35" s="2353">
        <v>618</v>
      </c>
      <c r="O35" s="2353"/>
      <c r="P35" s="2355">
        <v>0</v>
      </c>
      <c r="Q35" s="2329"/>
      <c r="R35" s="2325"/>
      <c r="S35" s="2325"/>
    </row>
    <row r="36" spans="1:19" ht="15">
      <c r="A36" s="2330"/>
      <c r="B36" s="2331"/>
      <c r="C36" s="2358"/>
      <c r="D36" s="2358"/>
      <c r="E36" s="2334"/>
      <c r="F36" s="2358"/>
      <c r="G36" s="2358"/>
      <c r="H36" s="2359"/>
      <c r="I36" s="2359"/>
      <c r="J36" s="2359"/>
      <c r="K36" s="2360"/>
      <c r="L36" s="2359"/>
      <c r="M36" s="2359"/>
      <c r="N36" s="2359"/>
      <c r="O36" s="2359"/>
      <c r="P36" s="2359"/>
      <c r="Q36" s="2333"/>
      <c r="R36" s="2324"/>
      <c r="S36" s="2324"/>
    </row>
    <row r="37" spans="1:19" ht="15">
      <c r="A37" s="2330"/>
      <c r="B37" s="2331"/>
      <c r="C37" s="2358"/>
      <c r="D37" s="2358"/>
      <c r="E37" s="2334"/>
      <c r="F37" s="2358"/>
      <c r="G37" s="2358"/>
      <c r="H37" s="2359"/>
      <c r="I37" s="2359"/>
      <c r="J37" s="2359"/>
      <c r="K37" s="2360"/>
      <c r="L37" s="2359"/>
      <c r="M37" s="2359"/>
      <c r="N37" s="2359"/>
      <c r="O37" s="2359"/>
      <c r="P37" s="2359"/>
      <c r="Q37" s="2333"/>
      <c r="R37" s="2324"/>
      <c r="S37" s="2324"/>
    </row>
    <row r="38" spans="1:19" ht="15.75" thickBot="1">
      <c r="A38" s="2330"/>
      <c r="B38" s="2331"/>
      <c r="C38" s="2358"/>
      <c r="D38" s="2358"/>
      <c r="E38" s="2334"/>
      <c r="F38" s="2358"/>
      <c r="G38" s="2358"/>
      <c r="H38" s="2359"/>
      <c r="I38" s="2359"/>
      <c r="J38" s="2359"/>
      <c r="K38" s="2360"/>
      <c r="L38" s="2359"/>
      <c r="M38" s="2359"/>
      <c r="N38" s="2359"/>
      <c r="O38" s="2359"/>
      <c r="P38" s="2359"/>
      <c r="Q38" s="2333"/>
      <c r="R38" s="2324"/>
      <c r="S38" s="2324"/>
    </row>
    <row r="39" spans="1:19" ht="15.75" thickBot="1">
      <c r="A39" s="2330" t="s">
        <v>41</v>
      </c>
      <c r="B39" s="2335"/>
      <c r="C39" s="2358"/>
      <c r="D39" s="2358"/>
      <c r="E39" s="2334"/>
      <c r="F39" s="2358"/>
      <c r="G39" s="2370" t="s">
        <v>42</v>
      </c>
      <c r="H39" s="2375" t="s">
        <v>11</v>
      </c>
      <c r="I39" s="2376" t="s">
        <v>12</v>
      </c>
      <c r="J39" s="2376" t="s">
        <v>13</v>
      </c>
      <c r="K39" s="2377" t="s">
        <v>14</v>
      </c>
      <c r="L39" s="2376" t="s">
        <v>15</v>
      </c>
      <c r="M39" s="2376" t="s">
        <v>16</v>
      </c>
      <c r="N39" s="2378" t="s">
        <v>17</v>
      </c>
      <c r="O39" s="2376" t="s">
        <v>18</v>
      </c>
      <c r="P39" s="2379" t="s">
        <v>19</v>
      </c>
      <c r="Q39" s="2332"/>
      <c r="R39" s="2324"/>
      <c r="S39" s="2324"/>
    </row>
    <row r="40" spans="1:19" ht="15.75" thickBot="1">
      <c r="A40" s="2330"/>
      <c r="B40" s="2331" t="s">
        <v>189</v>
      </c>
      <c r="C40" s="2358"/>
      <c r="D40" s="2358"/>
      <c r="E40" s="2334"/>
      <c r="F40" s="2358"/>
      <c r="G40" s="2365">
        <v>23413</v>
      </c>
      <c r="H40" s="2366">
        <v>2631.5</v>
      </c>
      <c r="I40" s="2368">
        <v>225</v>
      </c>
      <c r="J40" s="2368">
        <v>720.8</v>
      </c>
      <c r="K40" s="2380">
        <v>4745.5</v>
      </c>
      <c r="L40" s="2368">
        <v>4183</v>
      </c>
      <c r="M40" s="2368">
        <v>4051.5</v>
      </c>
      <c r="N40" s="2368">
        <v>2325.8</v>
      </c>
      <c r="O40" s="2368">
        <v>3575.2</v>
      </c>
      <c r="P40" s="2369">
        <v>954.7</v>
      </c>
      <c r="Q40" s="2333"/>
      <c r="R40" s="2324"/>
      <c r="S40" s="2324"/>
    </row>
    <row r="41" spans="1:19" ht="15.75" thickBot="1">
      <c r="A41" s="2330"/>
      <c r="B41" s="2331"/>
      <c r="C41" s="2358"/>
      <c r="D41" s="2358"/>
      <c r="E41" s="2334"/>
      <c r="F41" s="2358"/>
      <c r="G41" s="2358"/>
      <c r="H41" s="2372">
        <v>0.11239482338871568</v>
      </c>
      <c r="I41" s="2373">
        <v>0.009610045701106223</v>
      </c>
      <c r="J41" s="2373">
        <v>0.030786315294921623</v>
      </c>
      <c r="K41" s="2381">
        <v>0.20268654166488703</v>
      </c>
      <c r="L41" s="2373">
        <v>0.17866142741212146</v>
      </c>
      <c r="M41" s="2373">
        <v>0.17304488959125272</v>
      </c>
      <c r="N41" s="2373">
        <v>0.09933797462947935</v>
      </c>
      <c r="O41" s="2373">
        <v>0.15270149062486651</v>
      </c>
      <c r="P41" s="2374">
        <v>0.04077649169264939</v>
      </c>
      <c r="Q41" s="2333"/>
      <c r="R41" s="2371"/>
      <c r="S41" s="2324"/>
    </row>
    <row r="42" spans="1:19" ht="15.75" thickBot="1">
      <c r="A42" s="2330"/>
      <c r="B42" s="2331"/>
      <c r="C42" s="2358"/>
      <c r="D42" s="2358"/>
      <c r="E42" s="2334"/>
      <c r="F42" s="2358"/>
      <c r="G42" s="2358"/>
      <c r="H42" s="2359"/>
      <c r="I42" s="2359"/>
      <c r="J42" s="2359"/>
      <c r="K42" s="2360"/>
      <c r="L42" s="2359"/>
      <c r="M42" s="2359"/>
      <c r="N42" s="2359"/>
      <c r="O42" s="2359"/>
      <c r="P42" s="2359"/>
      <c r="Q42" s="2333"/>
      <c r="R42" s="2324"/>
      <c r="S42" s="2324"/>
    </row>
    <row r="43" spans="1:19" ht="15.75" thickBot="1">
      <c r="A43" s="2330"/>
      <c r="B43" s="2331" t="s">
        <v>190</v>
      </c>
      <c r="C43" s="2358"/>
      <c r="D43" s="2358"/>
      <c r="E43" s="2334"/>
      <c r="F43" s="2358"/>
      <c r="G43" s="2367">
        <v>31672</v>
      </c>
      <c r="H43" s="2367">
        <v>3997.5</v>
      </c>
      <c r="I43" s="2367">
        <v>337</v>
      </c>
      <c r="J43" s="2367">
        <v>1018.3</v>
      </c>
      <c r="K43" s="2382">
        <v>7624.5</v>
      </c>
      <c r="L43" s="2367">
        <v>5760</v>
      </c>
      <c r="M43" s="2367">
        <v>4051.5</v>
      </c>
      <c r="N43" s="2367">
        <v>4080.8</v>
      </c>
      <c r="O43" s="2367">
        <v>3723.7</v>
      </c>
      <c r="P43" s="2367">
        <v>1078.7</v>
      </c>
      <c r="Q43" s="2333"/>
      <c r="R43" s="2336"/>
      <c r="S43" s="2324"/>
    </row>
    <row r="44" spans="1:19" ht="15.75" thickBot="1">
      <c r="A44" s="2330"/>
      <c r="B44" s="2331"/>
      <c r="C44" s="2358"/>
      <c r="D44" s="2358"/>
      <c r="E44" s="2334"/>
      <c r="F44" s="2358"/>
      <c r="G44" s="2358"/>
      <c r="H44" s="2372">
        <v>0.12621558474362213</v>
      </c>
      <c r="I44" s="2373">
        <v>0.010640313210406668</v>
      </c>
      <c r="J44" s="2373">
        <v>0.03215142712806264</v>
      </c>
      <c r="K44" s="2381">
        <v>0.24073313968173782</v>
      </c>
      <c r="L44" s="2373">
        <v>0.18186410709775197</v>
      </c>
      <c r="M44" s="2373">
        <v>0.12792056074766356</v>
      </c>
      <c r="N44" s="2373">
        <v>0.12884566809800455</v>
      </c>
      <c r="O44" s="2373">
        <v>0.11757072493053801</v>
      </c>
      <c r="P44" s="2374">
        <v>0.03405847436221268</v>
      </c>
      <c r="Q44" s="2333"/>
      <c r="R44" s="2371"/>
      <c r="S44" s="2324"/>
    </row>
  </sheetData>
  <mergeCells count="9">
    <mergeCell ref="G3:G4"/>
    <mergeCell ref="H3:P3"/>
    <mergeCell ref="A1:P1"/>
    <mergeCell ref="A3:A4"/>
    <mergeCell ref="B3:B4"/>
    <mergeCell ref="C3:C4"/>
    <mergeCell ref="D3:D4"/>
    <mergeCell ref="E3:E4"/>
    <mergeCell ref="F3:F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Q29" sqref="A24:Q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450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384"/>
      <c r="R1" s="2384"/>
      <c r="S1" s="2384"/>
    </row>
    <row r="2" spans="1:19" ht="27" thickBot="1">
      <c r="A2" s="2386"/>
      <c r="B2" s="2394"/>
      <c r="C2" s="2385"/>
      <c r="D2" s="2385"/>
      <c r="E2" s="2385"/>
      <c r="F2" s="2385"/>
      <c r="G2" s="2385"/>
      <c r="H2" s="2387"/>
      <c r="I2" s="2387"/>
      <c r="J2" s="2387"/>
      <c r="K2" s="2388"/>
      <c r="L2" s="2387"/>
      <c r="M2" s="2387"/>
      <c r="N2" s="2387"/>
      <c r="O2" s="2387"/>
      <c r="P2" s="2387"/>
      <c r="Q2" s="2385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385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2389" t="s">
        <v>11</v>
      </c>
      <c r="I4" s="2390" t="s">
        <v>12</v>
      </c>
      <c r="J4" s="2390" t="s">
        <v>13</v>
      </c>
      <c r="K4" s="2391" t="s">
        <v>14</v>
      </c>
      <c r="L4" s="2390" t="s">
        <v>15</v>
      </c>
      <c r="M4" s="2390" t="s">
        <v>16</v>
      </c>
      <c r="N4" s="2393" t="s">
        <v>17</v>
      </c>
      <c r="O4" s="2390" t="s">
        <v>18</v>
      </c>
      <c r="P4" s="2392" t="s">
        <v>19</v>
      </c>
      <c r="Q4" s="2385"/>
      <c r="R4" s="2383"/>
      <c r="S4" s="2383"/>
    </row>
    <row r="5" spans="1:19" ht="15">
      <c r="A5" s="2407" t="s">
        <v>20</v>
      </c>
      <c r="B5" s="2408" t="s">
        <v>451</v>
      </c>
      <c r="C5" s="2430">
        <v>110</v>
      </c>
      <c r="D5" s="2431">
        <v>65</v>
      </c>
      <c r="E5" s="2409">
        <v>0.5909090909090909</v>
      </c>
      <c r="F5" s="2430">
        <v>7</v>
      </c>
      <c r="G5" s="2431">
        <v>58</v>
      </c>
      <c r="H5" s="2413"/>
      <c r="I5" s="2414"/>
      <c r="J5" s="2414"/>
      <c r="K5" s="2415">
        <v>4</v>
      </c>
      <c r="L5" s="2414">
        <v>8</v>
      </c>
      <c r="M5" s="2414">
        <v>40</v>
      </c>
      <c r="N5" s="2414"/>
      <c r="O5" s="2414">
        <v>6</v>
      </c>
      <c r="P5" s="2416"/>
      <c r="Q5" s="2400"/>
      <c r="R5" s="2396"/>
      <c r="S5" s="2396"/>
    </row>
    <row r="6" spans="1:19" ht="15">
      <c r="A6" s="2397" t="s">
        <v>20</v>
      </c>
      <c r="B6" s="2398" t="s">
        <v>452</v>
      </c>
      <c r="C6" s="2425">
        <v>102</v>
      </c>
      <c r="D6" s="2426">
        <v>62</v>
      </c>
      <c r="E6" s="2399">
        <v>0.6078431372549019</v>
      </c>
      <c r="F6" s="2425">
        <v>3</v>
      </c>
      <c r="G6" s="2426">
        <v>59</v>
      </c>
      <c r="H6" s="2417"/>
      <c r="I6" s="2418"/>
      <c r="J6" s="2418"/>
      <c r="K6" s="2419">
        <v>5</v>
      </c>
      <c r="L6" s="2418">
        <v>7</v>
      </c>
      <c r="M6" s="2418">
        <v>30</v>
      </c>
      <c r="N6" s="2418"/>
      <c r="O6" s="2418">
        <v>17</v>
      </c>
      <c r="P6" s="2420"/>
      <c r="Q6" s="2400"/>
      <c r="R6" s="2396"/>
      <c r="S6" s="2396"/>
    </row>
    <row r="7" spans="1:19" ht="15">
      <c r="A7" s="2397" t="s">
        <v>26</v>
      </c>
      <c r="B7" s="2398" t="s">
        <v>27</v>
      </c>
      <c r="C7" s="2425">
        <v>377</v>
      </c>
      <c r="D7" s="2426"/>
      <c r="E7" s="2399"/>
      <c r="F7" s="2425"/>
      <c r="G7" s="2426">
        <v>329</v>
      </c>
      <c r="H7" s="2417"/>
      <c r="I7" s="2418"/>
      <c r="J7" s="2418"/>
      <c r="K7" s="2419">
        <v>108</v>
      </c>
      <c r="L7" s="2418">
        <v>93</v>
      </c>
      <c r="M7" s="2418"/>
      <c r="N7" s="2418">
        <v>128</v>
      </c>
      <c r="O7" s="2418"/>
      <c r="P7" s="2420"/>
      <c r="Q7" s="2400"/>
      <c r="R7" s="2396"/>
      <c r="S7" s="2396"/>
    </row>
    <row r="8" spans="1:19" ht="15">
      <c r="A8" s="2397" t="s">
        <v>28</v>
      </c>
      <c r="B8" s="2398" t="s">
        <v>29</v>
      </c>
      <c r="C8" s="2425">
        <v>2623</v>
      </c>
      <c r="D8" s="2426">
        <v>1057</v>
      </c>
      <c r="E8" s="2399">
        <v>0.4029736942432329</v>
      </c>
      <c r="F8" s="2425">
        <v>37</v>
      </c>
      <c r="G8" s="2426">
        <v>1020</v>
      </c>
      <c r="H8" s="2417">
        <v>84</v>
      </c>
      <c r="I8" s="2418"/>
      <c r="J8" s="2418"/>
      <c r="K8" s="2419">
        <v>60</v>
      </c>
      <c r="L8" s="2418">
        <v>59</v>
      </c>
      <c r="M8" s="2418">
        <v>422</v>
      </c>
      <c r="N8" s="2418">
        <v>62</v>
      </c>
      <c r="O8" s="2418">
        <v>308</v>
      </c>
      <c r="P8" s="2420">
        <v>25</v>
      </c>
      <c r="Q8" s="2400"/>
      <c r="R8" s="2396"/>
      <c r="S8" s="2396"/>
    </row>
    <row r="9" spans="1:19" ht="15">
      <c r="A9" s="2397" t="s">
        <v>28</v>
      </c>
      <c r="B9" s="2398" t="s">
        <v>30</v>
      </c>
      <c r="C9" s="2425"/>
      <c r="D9" s="2426"/>
      <c r="E9" s="2399"/>
      <c r="F9" s="2425"/>
      <c r="G9" s="2426"/>
      <c r="H9" s="2417"/>
      <c r="I9" s="2418"/>
      <c r="J9" s="2418"/>
      <c r="K9" s="2419"/>
      <c r="L9" s="2418"/>
      <c r="M9" s="2418"/>
      <c r="N9" s="2418"/>
      <c r="O9" s="2418"/>
      <c r="P9" s="2420"/>
      <c r="Q9" s="2400"/>
      <c r="R9" s="2396"/>
      <c r="S9" s="2396"/>
    </row>
    <row r="10" spans="1:19" ht="15">
      <c r="A10" s="2397" t="s">
        <v>31</v>
      </c>
      <c r="B10" s="2398" t="s">
        <v>32</v>
      </c>
      <c r="C10" s="2425"/>
      <c r="D10" s="2426"/>
      <c r="E10" s="2399"/>
      <c r="F10" s="2425"/>
      <c r="G10" s="2426">
        <v>80</v>
      </c>
      <c r="H10" s="2417"/>
      <c r="I10" s="2418"/>
      <c r="J10" s="2418">
        <v>25</v>
      </c>
      <c r="K10" s="2419"/>
      <c r="L10" s="2418">
        <v>45</v>
      </c>
      <c r="M10" s="2418"/>
      <c r="N10" s="2418"/>
      <c r="O10" s="2418">
        <v>9</v>
      </c>
      <c r="P10" s="2420">
        <v>1</v>
      </c>
      <c r="Q10" s="2400"/>
      <c r="R10" s="2396"/>
      <c r="S10" s="2396"/>
    </row>
    <row r="11" spans="1:19" ht="15">
      <c r="A11" s="2397" t="s">
        <v>31</v>
      </c>
      <c r="B11" s="2398" t="s">
        <v>33</v>
      </c>
      <c r="C11" s="2425"/>
      <c r="D11" s="2426"/>
      <c r="E11" s="2399"/>
      <c r="F11" s="2425"/>
      <c r="G11" s="2426">
        <v>128</v>
      </c>
      <c r="H11" s="2417">
        <v>25</v>
      </c>
      <c r="I11" s="2418">
        <v>1</v>
      </c>
      <c r="J11" s="2418"/>
      <c r="K11" s="2419">
        <v>19</v>
      </c>
      <c r="L11" s="2418">
        <v>74</v>
      </c>
      <c r="M11" s="2418"/>
      <c r="N11" s="2418"/>
      <c r="O11" s="2418">
        <v>9</v>
      </c>
      <c r="P11" s="2420">
        <v>0</v>
      </c>
      <c r="Q11" s="2400"/>
      <c r="R11" s="2396"/>
      <c r="S11" s="2396"/>
    </row>
    <row r="12" spans="1:19" ht="38.25">
      <c r="A12" s="2397" t="s">
        <v>34</v>
      </c>
      <c r="B12" s="2398" t="s">
        <v>453</v>
      </c>
      <c r="C12" s="2425">
        <v>22</v>
      </c>
      <c r="D12" s="2426">
        <v>11</v>
      </c>
      <c r="E12" s="2399">
        <v>0.5</v>
      </c>
      <c r="F12" s="2425">
        <v>1</v>
      </c>
      <c r="G12" s="2426">
        <v>10</v>
      </c>
      <c r="H12" s="2417">
        <v>1</v>
      </c>
      <c r="I12" s="2418"/>
      <c r="J12" s="2418"/>
      <c r="K12" s="2419">
        <v>1</v>
      </c>
      <c r="L12" s="2418">
        <v>1</v>
      </c>
      <c r="M12" s="2418">
        <v>7</v>
      </c>
      <c r="N12" s="2418"/>
      <c r="O12" s="2418"/>
      <c r="P12" s="2420"/>
      <c r="Q12" s="2400"/>
      <c r="R12" s="2396"/>
      <c r="S12" s="2396"/>
    </row>
    <row r="13" spans="1:19" ht="15">
      <c r="A13" s="2397" t="s">
        <v>37</v>
      </c>
      <c r="B13" s="2398" t="s">
        <v>324</v>
      </c>
      <c r="C13" s="2425">
        <v>257</v>
      </c>
      <c r="D13" s="2426">
        <v>175</v>
      </c>
      <c r="E13" s="2399">
        <v>0.6809338521400778</v>
      </c>
      <c r="F13" s="2425">
        <v>5</v>
      </c>
      <c r="G13" s="2426">
        <v>170</v>
      </c>
      <c r="H13" s="2417">
        <v>6</v>
      </c>
      <c r="I13" s="2418"/>
      <c r="J13" s="2418">
        <v>1</v>
      </c>
      <c r="K13" s="2419">
        <v>63</v>
      </c>
      <c r="L13" s="2418">
        <v>36</v>
      </c>
      <c r="M13" s="2418">
        <v>39</v>
      </c>
      <c r="N13" s="2418">
        <v>8</v>
      </c>
      <c r="O13" s="2418">
        <v>17</v>
      </c>
      <c r="P13" s="2420"/>
      <c r="Q13" s="2400"/>
      <c r="R13" s="2396"/>
      <c r="S13" s="2396"/>
    </row>
    <row r="14" spans="1:19" ht="26.25" thickBot="1">
      <c r="A14" s="2412" t="s">
        <v>37</v>
      </c>
      <c r="B14" s="2410" t="s">
        <v>62</v>
      </c>
      <c r="C14" s="2432">
        <v>88</v>
      </c>
      <c r="D14" s="2433">
        <v>70</v>
      </c>
      <c r="E14" s="2411">
        <v>0.7954545454545454</v>
      </c>
      <c r="F14" s="2432">
        <v>1</v>
      </c>
      <c r="G14" s="2433">
        <v>69</v>
      </c>
      <c r="H14" s="2421">
        <v>3</v>
      </c>
      <c r="I14" s="2422"/>
      <c r="J14" s="2422">
        <v>1</v>
      </c>
      <c r="K14" s="2423">
        <v>32</v>
      </c>
      <c r="L14" s="2422">
        <v>12</v>
      </c>
      <c r="M14" s="2422">
        <v>5</v>
      </c>
      <c r="N14" s="2422">
        <v>4</v>
      </c>
      <c r="O14" s="2422">
        <v>4</v>
      </c>
      <c r="P14" s="2424">
        <v>8</v>
      </c>
      <c r="Q14" s="2400"/>
      <c r="R14" s="2396"/>
      <c r="S14" s="2396"/>
    </row>
    <row r="15" spans="1:19" ht="15">
      <c r="A15" s="2401"/>
      <c r="B15" s="2402"/>
      <c r="C15" s="2427"/>
      <c r="D15" s="2427"/>
      <c r="E15" s="2405"/>
      <c r="F15" s="2427"/>
      <c r="G15" s="2427"/>
      <c r="H15" s="2428"/>
      <c r="I15" s="2428"/>
      <c r="J15" s="2428"/>
      <c r="K15" s="2429"/>
      <c r="L15" s="2428"/>
      <c r="M15" s="2428"/>
      <c r="N15" s="2428"/>
      <c r="O15" s="2428"/>
      <c r="P15" s="2428"/>
      <c r="Q15" s="2404"/>
      <c r="R15" s="2396"/>
      <c r="S15" s="2396"/>
    </row>
    <row r="16" spans="1:19" ht="15.75" thickBot="1">
      <c r="A16" s="2401"/>
      <c r="B16" s="2402"/>
      <c r="C16" s="2427"/>
      <c r="D16" s="2427"/>
      <c r="E16" s="2405"/>
      <c r="F16" s="2427"/>
      <c r="G16" s="2427"/>
      <c r="H16" s="2428"/>
      <c r="I16" s="2428"/>
      <c r="J16" s="2428"/>
      <c r="K16" s="2429"/>
      <c r="L16" s="2428"/>
      <c r="M16" s="2428"/>
      <c r="N16" s="2428"/>
      <c r="O16" s="2428"/>
      <c r="P16" s="2428"/>
      <c r="Q16" s="2404"/>
      <c r="R16" s="2395"/>
      <c r="S16" s="2395"/>
    </row>
    <row r="17" spans="1:19" ht="15.75" thickBot="1">
      <c r="A17" s="2401" t="s">
        <v>41</v>
      </c>
      <c r="B17" s="2406"/>
      <c r="C17" s="2427"/>
      <c r="D17" s="2427"/>
      <c r="E17" s="2405"/>
      <c r="F17" s="2427"/>
      <c r="G17" s="2438" t="s">
        <v>42</v>
      </c>
      <c r="H17" s="2443" t="s">
        <v>11</v>
      </c>
      <c r="I17" s="2444" t="s">
        <v>12</v>
      </c>
      <c r="J17" s="2444" t="s">
        <v>13</v>
      </c>
      <c r="K17" s="2445" t="s">
        <v>14</v>
      </c>
      <c r="L17" s="2444" t="s">
        <v>15</v>
      </c>
      <c r="M17" s="2444" t="s">
        <v>16</v>
      </c>
      <c r="N17" s="2446" t="s">
        <v>17</v>
      </c>
      <c r="O17" s="2444" t="s">
        <v>18</v>
      </c>
      <c r="P17" s="2447" t="s">
        <v>19</v>
      </c>
      <c r="Q17" s="2403"/>
      <c r="R17" s="2395"/>
      <c r="S17" s="2395"/>
    </row>
    <row r="18" spans="1:19" ht="15.75" thickBot="1">
      <c r="A18" s="2401"/>
      <c r="B18" s="2402"/>
      <c r="C18" s="2427"/>
      <c r="D18" s="2427"/>
      <c r="E18" s="2405"/>
      <c r="F18" s="2427"/>
      <c r="G18" s="2434">
        <v>1923</v>
      </c>
      <c r="H18" s="2435">
        <v>119</v>
      </c>
      <c r="I18" s="2436">
        <v>1</v>
      </c>
      <c r="J18" s="2436">
        <v>27</v>
      </c>
      <c r="K18" s="2448">
        <v>292</v>
      </c>
      <c r="L18" s="2436">
        <v>335</v>
      </c>
      <c r="M18" s="2436">
        <v>543</v>
      </c>
      <c r="N18" s="2436">
        <v>202</v>
      </c>
      <c r="O18" s="2436">
        <v>370</v>
      </c>
      <c r="P18" s="2437">
        <v>34</v>
      </c>
      <c r="Q18" s="2404"/>
      <c r="R18" s="2395"/>
      <c r="S18" s="2395"/>
    </row>
    <row r="19" spans="1:19" ht="15.75" thickBot="1">
      <c r="A19" s="2401"/>
      <c r="B19" s="2402"/>
      <c r="C19" s="2427"/>
      <c r="D19" s="2427"/>
      <c r="E19" s="2405"/>
      <c r="F19" s="2427"/>
      <c r="G19" s="2427"/>
      <c r="H19" s="2440">
        <v>0.06188247529901196</v>
      </c>
      <c r="I19" s="2441">
        <v>0.0005200208008320333</v>
      </c>
      <c r="J19" s="2441">
        <v>0.014040561622464899</v>
      </c>
      <c r="K19" s="2449">
        <v>0.1518460738429537</v>
      </c>
      <c r="L19" s="2441">
        <v>0.17420696827873114</v>
      </c>
      <c r="M19" s="2441">
        <v>0.2823712948517941</v>
      </c>
      <c r="N19" s="2441">
        <v>0.10504420176807072</v>
      </c>
      <c r="O19" s="2441">
        <v>0.19240769630785232</v>
      </c>
      <c r="P19" s="2442">
        <v>0.01768070722828913</v>
      </c>
      <c r="Q19" s="2404"/>
      <c r="R19" s="2439"/>
      <c r="S19" s="2395"/>
    </row>
    <row r="20" spans="1:19" ht="15">
      <c r="A20" s="50"/>
      <c r="B20" s="51"/>
      <c r="C20" s="90"/>
      <c r="D20" s="90"/>
      <c r="E20" s="52"/>
      <c r="F20" s="90"/>
      <c r="G20" s="90"/>
      <c r="H20" s="92"/>
      <c r="I20" s="92"/>
      <c r="J20" s="92"/>
      <c r="K20" s="93"/>
      <c r="L20" s="92"/>
      <c r="M20" s="92"/>
      <c r="N20" s="92"/>
      <c r="O20" s="92"/>
      <c r="P20" s="92"/>
      <c r="Q20" s="54"/>
      <c r="R20" s="35"/>
      <c r="S20" s="35"/>
    </row>
    <row r="21" spans="1:19" ht="15">
      <c r="A21" s="11"/>
      <c r="B21" s="11"/>
      <c r="C21" s="94"/>
      <c r="D21" s="94"/>
      <c r="E21" s="11"/>
      <c r="F21" s="94"/>
      <c r="G21" s="94"/>
      <c r="H21" s="95"/>
      <c r="I21" s="95"/>
      <c r="J21" s="95"/>
      <c r="K21" s="96"/>
      <c r="L21" s="95"/>
      <c r="M21" s="95"/>
      <c r="N21" s="95"/>
      <c r="O21" s="95"/>
      <c r="P21" s="95"/>
      <c r="Q21" s="11"/>
      <c r="R21" s="11"/>
      <c r="S21" s="11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  <row r="23" spans="1:19" ht="15">
      <c r="A23" s="50"/>
      <c r="B23" s="56"/>
      <c r="C23" s="91"/>
      <c r="D23" s="91"/>
      <c r="E23" s="55"/>
      <c r="F23" s="91"/>
      <c r="G23" s="91"/>
      <c r="H23" s="92"/>
      <c r="I23" s="92"/>
      <c r="J23" s="92"/>
      <c r="K23" s="93"/>
      <c r="L23" s="92"/>
      <c r="M23" s="92"/>
      <c r="N23" s="92"/>
      <c r="O23" s="92"/>
      <c r="P23" s="92"/>
      <c r="Q23" s="54"/>
      <c r="R23" s="35"/>
      <c r="S23" s="35"/>
    </row>
    <row r="24" spans="18:19" ht="15">
      <c r="R24" s="28"/>
      <c r="S24" s="28"/>
    </row>
    <row r="25" spans="18:19" ht="15">
      <c r="R25" s="28"/>
      <c r="S25" s="28"/>
    </row>
    <row r="26" spans="18:19" ht="15">
      <c r="R26" s="102"/>
      <c r="S26" s="102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454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451"/>
      <c r="R1" s="2451"/>
      <c r="S1" s="2451"/>
    </row>
    <row r="2" spans="1:19" ht="27" thickBot="1">
      <c r="A2" s="2455"/>
      <c r="B2" s="2463"/>
      <c r="C2" s="2454"/>
      <c r="D2" s="2454"/>
      <c r="E2" s="2454"/>
      <c r="F2" s="2454"/>
      <c r="G2" s="2454"/>
      <c r="H2" s="2456"/>
      <c r="I2" s="2456"/>
      <c r="J2" s="2456"/>
      <c r="K2" s="2457"/>
      <c r="L2" s="2456"/>
      <c r="M2" s="2456"/>
      <c r="N2" s="2456"/>
      <c r="O2" s="2456"/>
      <c r="P2" s="2456"/>
      <c r="Q2" s="2454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454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2458" t="s">
        <v>11</v>
      </c>
      <c r="I4" s="2459" t="s">
        <v>12</v>
      </c>
      <c r="J4" s="2459" t="s">
        <v>13</v>
      </c>
      <c r="K4" s="2460" t="s">
        <v>14</v>
      </c>
      <c r="L4" s="2459" t="s">
        <v>15</v>
      </c>
      <c r="M4" s="2459" t="s">
        <v>16</v>
      </c>
      <c r="N4" s="2462" t="s">
        <v>17</v>
      </c>
      <c r="O4" s="2459" t="s">
        <v>18</v>
      </c>
      <c r="P4" s="2461" t="s">
        <v>19</v>
      </c>
      <c r="Q4" s="2454"/>
      <c r="R4" s="2450"/>
      <c r="S4" s="2450"/>
    </row>
    <row r="5" spans="1:19" ht="15">
      <c r="A5" s="2483" t="s">
        <v>20</v>
      </c>
      <c r="B5" s="2489" t="s">
        <v>455</v>
      </c>
      <c r="C5" s="2500"/>
      <c r="D5" s="2500"/>
      <c r="E5" s="2487"/>
      <c r="F5" s="2500"/>
      <c r="G5" s="2529">
        <v>126</v>
      </c>
      <c r="H5" s="2503">
        <v>23</v>
      </c>
      <c r="I5" s="2514">
        <v>3</v>
      </c>
      <c r="J5" s="2514">
        <v>9</v>
      </c>
      <c r="K5" s="2515">
        <v>7</v>
      </c>
      <c r="L5" s="2514">
        <v>19</v>
      </c>
      <c r="M5" s="2514">
        <v>27</v>
      </c>
      <c r="N5" s="2514">
        <v>3</v>
      </c>
      <c r="O5" s="2514">
        <v>29</v>
      </c>
      <c r="P5" s="2516">
        <v>6</v>
      </c>
      <c r="Q5" s="2478"/>
      <c r="R5" s="2465"/>
      <c r="S5" s="2465"/>
    </row>
    <row r="6" spans="1:19" ht="25.5">
      <c r="A6" s="2466" t="s">
        <v>20</v>
      </c>
      <c r="B6" s="2467" t="s">
        <v>456</v>
      </c>
      <c r="C6" s="2494">
        <v>145</v>
      </c>
      <c r="D6" s="2495">
        <v>94</v>
      </c>
      <c r="E6" s="2469">
        <v>0.6482758620689655</v>
      </c>
      <c r="F6" s="2494">
        <v>12</v>
      </c>
      <c r="G6" s="2495">
        <v>82</v>
      </c>
      <c r="H6" s="2490">
        <v>41</v>
      </c>
      <c r="I6" s="2491"/>
      <c r="J6" s="2491"/>
      <c r="K6" s="2492"/>
      <c r="L6" s="2491"/>
      <c r="M6" s="2491">
        <v>41</v>
      </c>
      <c r="N6" s="2491"/>
      <c r="O6" s="2491"/>
      <c r="P6" s="2493"/>
      <c r="Q6" s="2470"/>
      <c r="R6" s="2465"/>
      <c r="S6" s="2465"/>
    </row>
    <row r="7" spans="1:19" ht="15">
      <c r="A7" s="2466" t="s">
        <v>20</v>
      </c>
      <c r="B7" s="2467" t="s">
        <v>457</v>
      </c>
      <c r="C7" s="2494">
        <v>71</v>
      </c>
      <c r="D7" s="2495">
        <v>51</v>
      </c>
      <c r="E7" s="2469">
        <v>0.7183098591549296</v>
      </c>
      <c r="F7" s="2494">
        <v>3</v>
      </c>
      <c r="G7" s="2495">
        <v>48</v>
      </c>
      <c r="H7" s="2490">
        <v>8</v>
      </c>
      <c r="I7" s="2491"/>
      <c r="J7" s="2491"/>
      <c r="K7" s="2492"/>
      <c r="L7" s="2491">
        <v>7</v>
      </c>
      <c r="M7" s="2491">
        <v>33</v>
      </c>
      <c r="N7" s="2491"/>
      <c r="O7" s="2491"/>
      <c r="P7" s="2493"/>
      <c r="Q7" s="2470"/>
      <c r="R7" s="2465"/>
      <c r="S7" s="2465"/>
    </row>
    <row r="8" spans="1:19" ht="15">
      <c r="A8" s="2466" t="s">
        <v>20</v>
      </c>
      <c r="B8" s="2467" t="s">
        <v>458</v>
      </c>
      <c r="C8" s="2494">
        <v>368</v>
      </c>
      <c r="D8" s="2495">
        <v>169</v>
      </c>
      <c r="E8" s="2469">
        <v>0.4592391304347826</v>
      </c>
      <c r="F8" s="2494">
        <v>12</v>
      </c>
      <c r="G8" s="2495">
        <v>157</v>
      </c>
      <c r="H8" s="2490">
        <v>13</v>
      </c>
      <c r="I8" s="2491"/>
      <c r="J8" s="2491"/>
      <c r="K8" s="2492"/>
      <c r="L8" s="2491">
        <v>37</v>
      </c>
      <c r="M8" s="2491">
        <v>107</v>
      </c>
      <c r="N8" s="2491"/>
      <c r="O8" s="2491"/>
      <c r="P8" s="2493"/>
      <c r="Q8" s="2470"/>
      <c r="R8" s="2465"/>
      <c r="S8" s="2465"/>
    </row>
    <row r="9" spans="1:19" ht="25.5">
      <c r="A9" s="2466" t="s">
        <v>65</v>
      </c>
      <c r="B9" s="2467" t="s">
        <v>459</v>
      </c>
      <c r="C9" s="2494">
        <v>139</v>
      </c>
      <c r="D9" s="2495">
        <v>53</v>
      </c>
      <c r="E9" s="2469">
        <v>0.381294964028777</v>
      </c>
      <c r="F9" s="2494">
        <v>3</v>
      </c>
      <c r="G9" s="2495">
        <v>50</v>
      </c>
      <c r="H9" s="2490">
        <v>12</v>
      </c>
      <c r="I9" s="2491"/>
      <c r="J9" s="2491"/>
      <c r="K9" s="2492">
        <v>26</v>
      </c>
      <c r="L9" s="2491">
        <v>3</v>
      </c>
      <c r="M9" s="2491">
        <v>1</v>
      </c>
      <c r="N9" s="2491">
        <v>6</v>
      </c>
      <c r="O9" s="2491">
        <v>2</v>
      </c>
      <c r="P9" s="2493"/>
      <c r="Q9" s="2470"/>
      <c r="R9" s="2465"/>
      <c r="S9" s="2465"/>
    </row>
    <row r="10" spans="1:19" ht="15">
      <c r="A10" s="2466" t="s">
        <v>65</v>
      </c>
      <c r="B10" s="2467" t="s">
        <v>460</v>
      </c>
      <c r="C10" s="2494">
        <v>139</v>
      </c>
      <c r="D10" s="2495">
        <v>93</v>
      </c>
      <c r="E10" s="2469">
        <v>0.6690647482014388</v>
      </c>
      <c r="F10" s="2494"/>
      <c r="G10" s="2495">
        <v>93</v>
      </c>
      <c r="H10" s="2490">
        <v>12</v>
      </c>
      <c r="I10" s="2491">
        <v>3</v>
      </c>
      <c r="J10" s="2491">
        <v>3</v>
      </c>
      <c r="K10" s="2492">
        <v>22</v>
      </c>
      <c r="L10" s="2491">
        <v>13</v>
      </c>
      <c r="M10" s="2491">
        <v>10</v>
      </c>
      <c r="N10" s="2491">
        <v>7</v>
      </c>
      <c r="O10" s="2491">
        <v>23</v>
      </c>
      <c r="P10" s="2493"/>
      <c r="Q10" s="2470"/>
      <c r="R10" s="2465"/>
      <c r="S10" s="2465"/>
    </row>
    <row r="11" spans="1:19" ht="25.5">
      <c r="A11" s="2466" t="s">
        <v>65</v>
      </c>
      <c r="B11" s="2467" t="s">
        <v>461</v>
      </c>
      <c r="C11" s="2494">
        <v>270</v>
      </c>
      <c r="D11" s="2495">
        <v>124</v>
      </c>
      <c r="E11" s="2469">
        <v>0.45925925925925926</v>
      </c>
      <c r="F11" s="2494">
        <v>3</v>
      </c>
      <c r="G11" s="2495">
        <v>118</v>
      </c>
      <c r="H11" s="2490">
        <v>2</v>
      </c>
      <c r="I11" s="2491">
        <v>2</v>
      </c>
      <c r="J11" s="2491">
        <v>2</v>
      </c>
      <c r="K11" s="2492">
        <v>41</v>
      </c>
      <c r="L11" s="2491">
        <v>2</v>
      </c>
      <c r="M11" s="2491">
        <v>3</v>
      </c>
      <c r="N11" s="2491">
        <v>47</v>
      </c>
      <c r="O11" s="2491"/>
      <c r="P11" s="2493">
        <v>19</v>
      </c>
      <c r="Q11" s="2470"/>
      <c r="R11" s="2465"/>
      <c r="S11" s="2465"/>
    </row>
    <row r="12" spans="1:19" ht="25.5">
      <c r="A12" s="2466" t="s">
        <v>23</v>
      </c>
      <c r="B12" s="2467" t="s">
        <v>462</v>
      </c>
      <c r="C12" s="2494">
        <v>146</v>
      </c>
      <c r="D12" s="2495">
        <v>121</v>
      </c>
      <c r="E12" s="2469">
        <v>0.8287671232876712</v>
      </c>
      <c r="F12" s="2494">
        <v>6</v>
      </c>
      <c r="G12" s="2495">
        <v>115</v>
      </c>
      <c r="H12" s="2490">
        <v>41</v>
      </c>
      <c r="I12" s="2491">
        <v>3</v>
      </c>
      <c r="J12" s="2491">
        <v>7</v>
      </c>
      <c r="K12" s="2492">
        <v>7</v>
      </c>
      <c r="L12" s="2491">
        <v>50</v>
      </c>
      <c r="M12" s="2491"/>
      <c r="N12" s="2491"/>
      <c r="O12" s="2491">
        <v>7</v>
      </c>
      <c r="P12" s="2493"/>
      <c r="Q12" s="2470"/>
      <c r="R12" s="2465"/>
      <c r="S12" s="2465"/>
    </row>
    <row r="13" spans="1:19" ht="15">
      <c r="A13" s="2466" t="s">
        <v>23</v>
      </c>
      <c r="B13" s="2467" t="s">
        <v>463</v>
      </c>
      <c r="C13" s="2494">
        <v>387</v>
      </c>
      <c r="D13" s="2495">
        <v>316</v>
      </c>
      <c r="E13" s="2469">
        <v>0.8165374677002584</v>
      </c>
      <c r="F13" s="2494">
        <v>9</v>
      </c>
      <c r="G13" s="2495">
        <v>307</v>
      </c>
      <c r="H13" s="2490">
        <v>49</v>
      </c>
      <c r="I13" s="2491">
        <v>44</v>
      </c>
      <c r="J13" s="2491">
        <v>36</v>
      </c>
      <c r="K13" s="2492">
        <v>33</v>
      </c>
      <c r="L13" s="2491">
        <v>109</v>
      </c>
      <c r="M13" s="2491"/>
      <c r="N13" s="2491"/>
      <c r="O13" s="2491">
        <v>36</v>
      </c>
      <c r="P13" s="2493"/>
      <c r="Q13" s="2470"/>
      <c r="R13" s="2465"/>
      <c r="S13" s="2465"/>
    </row>
    <row r="14" spans="1:19" ht="15">
      <c r="A14" s="2466" t="s">
        <v>23</v>
      </c>
      <c r="B14" s="2467" t="s">
        <v>464</v>
      </c>
      <c r="C14" s="2494">
        <v>921</v>
      </c>
      <c r="D14" s="2495">
        <v>711</v>
      </c>
      <c r="E14" s="2469">
        <v>0.7719869706840391</v>
      </c>
      <c r="F14" s="2494">
        <v>14</v>
      </c>
      <c r="G14" s="2495">
        <v>697</v>
      </c>
      <c r="H14" s="2490">
        <v>90</v>
      </c>
      <c r="I14" s="2491">
        <v>12</v>
      </c>
      <c r="J14" s="2491">
        <v>45.5</v>
      </c>
      <c r="K14" s="2492">
        <v>347</v>
      </c>
      <c r="L14" s="2491">
        <v>157</v>
      </c>
      <c r="M14" s="2491"/>
      <c r="N14" s="2491"/>
      <c r="O14" s="2491">
        <v>45.5</v>
      </c>
      <c r="P14" s="2493"/>
      <c r="Q14" s="2470"/>
      <c r="R14" s="2465"/>
      <c r="S14" s="2465"/>
    </row>
    <row r="15" spans="1:19" ht="25.5">
      <c r="A15" s="2466" t="s">
        <v>23</v>
      </c>
      <c r="B15" s="2467" t="s">
        <v>465</v>
      </c>
      <c r="C15" s="2494">
        <v>229</v>
      </c>
      <c r="D15" s="2495">
        <v>161</v>
      </c>
      <c r="E15" s="2469">
        <v>0.7030567685589519</v>
      </c>
      <c r="F15" s="2494">
        <v>4</v>
      </c>
      <c r="G15" s="2495">
        <v>157</v>
      </c>
      <c r="H15" s="2490">
        <v>28</v>
      </c>
      <c r="I15" s="2491">
        <v>6</v>
      </c>
      <c r="J15" s="2491">
        <v>33.5</v>
      </c>
      <c r="K15" s="2492">
        <v>12</v>
      </c>
      <c r="L15" s="2491">
        <v>44</v>
      </c>
      <c r="M15" s="2491"/>
      <c r="N15" s="2491"/>
      <c r="O15" s="2491">
        <v>33.5</v>
      </c>
      <c r="P15" s="2493"/>
      <c r="Q15" s="2470"/>
      <c r="R15" s="2465"/>
      <c r="S15" s="2465"/>
    </row>
    <row r="16" spans="1:19" ht="25.5">
      <c r="A16" s="2466" t="s">
        <v>23</v>
      </c>
      <c r="B16" s="2467" t="s">
        <v>466</v>
      </c>
      <c r="C16" s="2494">
        <v>248</v>
      </c>
      <c r="D16" s="2495">
        <v>209</v>
      </c>
      <c r="E16" s="2469">
        <v>0.842741935483871</v>
      </c>
      <c r="F16" s="2494">
        <v>4</v>
      </c>
      <c r="G16" s="2495">
        <v>205</v>
      </c>
      <c r="H16" s="2490">
        <v>57</v>
      </c>
      <c r="I16" s="2491">
        <v>5</v>
      </c>
      <c r="J16" s="2491">
        <v>20</v>
      </c>
      <c r="K16" s="2492">
        <v>78</v>
      </c>
      <c r="L16" s="2491">
        <v>25</v>
      </c>
      <c r="M16" s="2491"/>
      <c r="N16" s="2491"/>
      <c r="O16" s="2491">
        <v>20</v>
      </c>
      <c r="P16" s="2493"/>
      <c r="Q16" s="2470"/>
      <c r="R16" s="2465"/>
      <c r="S16" s="2465"/>
    </row>
    <row r="17" spans="1:19" ht="25.5">
      <c r="A17" s="2466" t="s">
        <v>23</v>
      </c>
      <c r="B17" s="2467" t="s">
        <v>467</v>
      </c>
      <c r="C17" s="2494">
        <v>227</v>
      </c>
      <c r="D17" s="2495">
        <v>188</v>
      </c>
      <c r="E17" s="2469">
        <v>0.8281938325991189</v>
      </c>
      <c r="F17" s="2494">
        <v>7</v>
      </c>
      <c r="G17" s="2495">
        <v>181</v>
      </c>
      <c r="H17" s="2490">
        <v>26</v>
      </c>
      <c r="I17" s="2491">
        <v>16</v>
      </c>
      <c r="J17" s="2491">
        <v>46</v>
      </c>
      <c r="K17" s="2492">
        <v>6</v>
      </c>
      <c r="L17" s="2491">
        <v>41</v>
      </c>
      <c r="M17" s="2491"/>
      <c r="N17" s="2491"/>
      <c r="O17" s="2491">
        <v>46</v>
      </c>
      <c r="P17" s="2493"/>
      <c r="Q17" s="2470"/>
      <c r="R17" s="2465"/>
      <c r="S17" s="2465"/>
    </row>
    <row r="18" spans="1:19" ht="25.5">
      <c r="A18" s="2466" t="s">
        <v>23</v>
      </c>
      <c r="B18" s="2467" t="s">
        <v>468</v>
      </c>
      <c r="C18" s="2494">
        <v>430</v>
      </c>
      <c r="D18" s="2495">
        <v>278</v>
      </c>
      <c r="E18" s="2469">
        <v>0.6465116279069767</v>
      </c>
      <c r="F18" s="2494">
        <v>6</v>
      </c>
      <c r="G18" s="2495">
        <v>272</v>
      </c>
      <c r="H18" s="2490">
        <v>65</v>
      </c>
      <c r="I18" s="2491">
        <v>16</v>
      </c>
      <c r="J18" s="2491">
        <v>23.5</v>
      </c>
      <c r="K18" s="2492">
        <v>34</v>
      </c>
      <c r="L18" s="2491">
        <v>110</v>
      </c>
      <c r="M18" s="2491"/>
      <c r="N18" s="2491"/>
      <c r="O18" s="2491">
        <v>23.5</v>
      </c>
      <c r="P18" s="2493"/>
      <c r="Q18" s="2470"/>
      <c r="R18" s="2465"/>
      <c r="S18" s="2465"/>
    </row>
    <row r="19" spans="1:19" ht="25.5">
      <c r="A19" s="2466" t="s">
        <v>23</v>
      </c>
      <c r="B19" s="2467" t="s">
        <v>469</v>
      </c>
      <c r="C19" s="2494">
        <v>219</v>
      </c>
      <c r="D19" s="2495">
        <v>184</v>
      </c>
      <c r="E19" s="2469">
        <v>0.8401826484018264</v>
      </c>
      <c r="F19" s="2494">
        <v>4</v>
      </c>
      <c r="G19" s="2495">
        <v>180</v>
      </c>
      <c r="H19" s="2490">
        <v>24</v>
      </c>
      <c r="I19" s="2491">
        <v>43</v>
      </c>
      <c r="J19" s="2491">
        <v>21.5</v>
      </c>
      <c r="K19" s="2492">
        <v>13</v>
      </c>
      <c r="L19" s="2491">
        <v>57</v>
      </c>
      <c r="M19" s="2491"/>
      <c r="N19" s="2491"/>
      <c r="O19" s="2491">
        <v>21.5</v>
      </c>
      <c r="P19" s="2493"/>
      <c r="Q19" s="2470"/>
      <c r="R19" s="2465"/>
      <c r="S19" s="2465"/>
    </row>
    <row r="20" spans="1:19" ht="25.5">
      <c r="A20" s="2466" t="s">
        <v>23</v>
      </c>
      <c r="B20" s="2467" t="s">
        <v>470</v>
      </c>
      <c r="C20" s="2494">
        <v>99</v>
      </c>
      <c r="D20" s="2495">
        <v>84</v>
      </c>
      <c r="E20" s="2469">
        <v>0.8484848484848485</v>
      </c>
      <c r="F20" s="2494">
        <v>0</v>
      </c>
      <c r="G20" s="2495">
        <v>84</v>
      </c>
      <c r="H20" s="2490">
        <v>19</v>
      </c>
      <c r="I20" s="2491">
        <v>18</v>
      </c>
      <c r="J20" s="2491">
        <v>11</v>
      </c>
      <c r="K20" s="2492">
        <v>4</v>
      </c>
      <c r="L20" s="2491">
        <v>21</v>
      </c>
      <c r="M20" s="2491"/>
      <c r="N20" s="2491"/>
      <c r="O20" s="2491">
        <v>11</v>
      </c>
      <c r="P20" s="2493"/>
      <c r="Q20" s="2470"/>
      <c r="R20" s="2465"/>
      <c r="S20" s="2465"/>
    </row>
    <row r="21" spans="1:19" ht="25.5">
      <c r="A21" s="2466" t="s">
        <v>23</v>
      </c>
      <c r="B21" s="2467" t="s">
        <v>471</v>
      </c>
      <c r="C21" s="2494">
        <v>333</v>
      </c>
      <c r="D21" s="2495">
        <v>263</v>
      </c>
      <c r="E21" s="2469">
        <v>0.7897897897897898</v>
      </c>
      <c r="F21" s="2494">
        <v>1</v>
      </c>
      <c r="G21" s="2495">
        <v>262</v>
      </c>
      <c r="H21" s="2490">
        <v>98</v>
      </c>
      <c r="I21" s="2491">
        <v>7</v>
      </c>
      <c r="J21" s="2491">
        <v>31</v>
      </c>
      <c r="K21" s="2492">
        <v>62</v>
      </c>
      <c r="L21" s="2491">
        <v>33</v>
      </c>
      <c r="M21" s="2491"/>
      <c r="N21" s="2491"/>
      <c r="O21" s="2491">
        <v>31</v>
      </c>
      <c r="P21" s="2493"/>
      <c r="Q21" s="2470"/>
      <c r="R21" s="2465"/>
      <c r="S21" s="2465"/>
    </row>
    <row r="22" spans="1:19" ht="25.5">
      <c r="A22" s="2466" t="s">
        <v>23</v>
      </c>
      <c r="B22" s="2467" t="s">
        <v>472</v>
      </c>
      <c r="C22" s="2494">
        <v>142</v>
      </c>
      <c r="D22" s="2495">
        <v>115</v>
      </c>
      <c r="E22" s="2469">
        <v>0.8098591549295775</v>
      </c>
      <c r="F22" s="2494">
        <v>1</v>
      </c>
      <c r="G22" s="2495">
        <v>114</v>
      </c>
      <c r="H22" s="2490">
        <v>40</v>
      </c>
      <c r="I22" s="2491">
        <v>21</v>
      </c>
      <c r="J22" s="2491">
        <v>13</v>
      </c>
      <c r="K22" s="2492">
        <v>3</v>
      </c>
      <c r="L22" s="2491">
        <v>24</v>
      </c>
      <c r="M22" s="2491"/>
      <c r="N22" s="2491"/>
      <c r="O22" s="2491">
        <v>13</v>
      </c>
      <c r="P22" s="2493"/>
      <c r="Q22" s="2470"/>
      <c r="R22" s="2465"/>
      <c r="S22" s="2465"/>
    </row>
    <row r="23" spans="1:19" ht="15">
      <c r="A23" s="2466" t="s">
        <v>23</v>
      </c>
      <c r="B23" s="2467" t="s">
        <v>473</v>
      </c>
      <c r="C23" s="2494">
        <v>132</v>
      </c>
      <c r="D23" s="2495">
        <v>117</v>
      </c>
      <c r="E23" s="2469">
        <v>0.8863636363636364</v>
      </c>
      <c r="F23" s="2494">
        <v>2</v>
      </c>
      <c r="G23" s="2495">
        <v>115</v>
      </c>
      <c r="H23" s="2490">
        <v>18</v>
      </c>
      <c r="I23" s="2491">
        <v>7</v>
      </c>
      <c r="J23" s="2491">
        <v>13</v>
      </c>
      <c r="K23" s="2492">
        <v>10</v>
      </c>
      <c r="L23" s="2491">
        <v>54</v>
      </c>
      <c r="M23" s="2491"/>
      <c r="N23" s="2491"/>
      <c r="O23" s="2491">
        <v>13</v>
      </c>
      <c r="P23" s="2493"/>
      <c r="Q23" s="2470"/>
      <c r="R23" s="2465"/>
      <c r="S23" s="2465"/>
    </row>
    <row r="24" spans="1:19" ht="15">
      <c r="A24" s="2466" t="s">
        <v>23</v>
      </c>
      <c r="B24" s="2467" t="s">
        <v>474</v>
      </c>
      <c r="C24" s="2494">
        <v>433</v>
      </c>
      <c r="D24" s="2495">
        <v>324</v>
      </c>
      <c r="E24" s="2469">
        <v>0.7482678983833718</v>
      </c>
      <c r="F24" s="2494">
        <v>5</v>
      </c>
      <c r="G24" s="2495">
        <v>319</v>
      </c>
      <c r="H24" s="2490">
        <v>30</v>
      </c>
      <c r="I24" s="2491">
        <v>16</v>
      </c>
      <c r="J24" s="2491">
        <v>68.5</v>
      </c>
      <c r="K24" s="2492">
        <v>92</v>
      </c>
      <c r="L24" s="2491">
        <v>44</v>
      </c>
      <c r="M24" s="2491"/>
      <c r="N24" s="2491"/>
      <c r="O24" s="2491">
        <v>68.5</v>
      </c>
      <c r="P24" s="2493"/>
      <c r="Q24" s="2470"/>
      <c r="R24" s="2465"/>
      <c r="S24" s="2465"/>
    </row>
    <row r="25" spans="1:19" ht="15">
      <c r="A25" s="2466" t="s">
        <v>55</v>
      </c>
      <c r="B25" s="2467" t="s">
        <v>475</v>
      </c>
      <c r="C25" s="2494">
        <v>377</v>
      </c>
      <c r="D25" s="2495">
        <v>261</v>
      </c>
      <c r="E25" s="2469">
        <v>0.6923076923076923</v>
      </c>
      <c r="F25" s="2494">
        <v>8</v>
      </c>
      <c r="G25" s="2495">
        <v>253</v>
      </c>
      <c r="H25" s="2490">
        <v>46</v>
      </c>
      <c r="I25" s="2491"/>
      <c r="J25" s="2491"/>
      <c r="K25" s="2492">
        <v>134</v>
      </c>
      <c r="L25" s="2491">
        <v>73</v>
      </c>
      <c r="M25" s="2491"/>
      <c r="N25" s="2491"/>
      <c r="O25" s="2491"/>
      <c r="P25" s="2493"/>
      <c r="Q25" s="2470"/>
      <c r="R25" s="2465"/>
      <c r="S25" s="2465"/>
    </row>
    <row r="26" spans="1:19" ht="15">
      <c r="A26" s="2466" t="s">
        <v>55</v>
      </c>
      <c r="B26" s="2467" t="s">
        <v>476</v>
      </c>
      <c r="C26" s="2494">
        <v>483</v>
      </c>
      <c r="D26" s="2495">
        <v>428</v>
      </c>
      <c r="E26" s="2469">
        <v>0.8861283643892339</v>
      </c>
      <c r="F26" s="2494">
        <v>19</v>
      </c>
      <c r="G26" s="2495">
        <v>409</v>
      </c>
      <c r="H26" s="2490">
        <v>35</v>
      </c>
      <c r="I26" s="2491"/>
      <c r="J26" s="2491"/>
      <c r="K26" s="2492">
        <v>190</v>
      </c>
      <c r="L26" s="2491">
        <v>148</v>
      </c>
      <c r="M26" s="2491"/>
      <c r="N26" s="2491"/>
      <c r="O26" s="2491">
        <v>36</v>
      </c>
      <c r="P26" s="2493"/>
      <c r="Q26" s="2470"/>
      <c r="R26" s="2465"/>
      <c r="S26" s="2465"/>
    </row>
    <row r="27" spans="1:19" ht="15">
      <c r="A27" s="2466" t="s">
        <v>55</v>
      </c>
      <c r="B27" s="2467" t="s">
        <v>477</v>
      </c>
      <c r="C27" s="2494">
        <v>211</v>
      </c>
      <c r="D27" s="2495">
        <v>152</v>
      </c>
      <c r="E27" s="2469">
        <v>0.7203791469194313</v>
      </c>
      <c r="F27" s="2494">
        <v>8</v>
      </c>
      <c r="G27" s="2495">
        <v>144</v>
      </c>
      <c r="H27" s="2490">
        <v>20</v>
      </c>
      <c r="I27" s="2491">
        <v>2</v>
      </c>
      <c r="J27" s="2491"/>
      <c r="K27" s="2492">
        <v>71</v>
      </c>
      <c r="L27" s="2491">
        <v>19</v>
      </c>
      <c r="M27" s="2491">
        <v>23</v>
      </c>
      <c r="N27" s="2491">
        <v>2</v>
      </c>
      <c r="O27" s="2491">
        <v>7</v>
      </c>
      <c r="P27" s="2493"/>
      <c r="Q27" s="2470"/>
      <c r="R27" s="2465"/>
      <c r="S27" s="2465"/>
    </row>
    <row r="28" spans="1:19" ht="25.5">
      <c r="A28" s="2466" t="s">
        <v>55</v>
      </c>
      <c r="B28" s="2467" t="s">
        <v>478</v>
      </c>
      <c r="C28" s="2494">
        <v>436</v>
      </c>
      <c r="D28" s="2495">
        <v>289</v>
      </c>
      <c r="E28" s="2469">
        <v>0.6628440366972477</v>
      </c>
      <c r="F28" s="2494">
        <v>4</v>
      </c>
      <c r="G28" s="2495">
        <v>285</v>
      </c>
      <c r="H28" s="2490">
        <v>18</v>
      </c>
      <c r="I28" s="2491">
        <v>8</v>
      </c>
      <c r="J28" s="2491">
        <v>6</v>
      </c>
      <c r="K28" s="2492">
        <v>66</v>
      </c>
      <c r="L28" s="2491">
        <v>117</v>
      </c>
      <c r="M28" s="2491">
        <v>13</v>
      </c>
      <c r="N28" s="2491">
        <v>14</v>
      </c>
      <c r="O28" s="2491">
        <v>43</v>
      </c>
      <c r="P28" s="2493"/>
      <c r="Q28" s="2470"/>
      <c r="R28" s="2465"/>
      <c r="S28" s="2465"/>
    </row>
    <row r="29" spans="1:19" ht="25.5">
      <c r="A29" s="2466" t="s">
        <v>55</v>
      </c>
      <c r="B29" s="2467" t="s">
        <v>479</v>
      </c>
      <c r="C29" s="2494">
        <v>27</v>
      </c>
      <c r="D29" s="2495">
        <v>18</v>
      </c>
      <c r="E29" s="2469">
        <v>0.6666666666666666</v>
      </c>
      <c r="F29" s="2494">
        <v>0</v>
      </c>
      <c r="G29" s="2495">
        <v>18</v>
      </c>
      <c r="H29" s="2490"/>
      <c r="I29" s="2491">
        <v>1</v>
      </c>
      <c r="J29" s="2491"/>
      <c r="K29" s="2492">
        <v>12</v>
      </c>
      <c r="L29" s="2491">
        <v>3</v>
      </c>
      <c r="M29" s="2491">
        <v>1</v>
      </c>
      <c r="N29" s="2491"/>
      <c r="O29" s="2491"/>
      <c r="P29" s="2493">
        <v>1</v>
      </c>
      <c r="Q29" s="2470"/>
      <c r="R29" s="2465"/>
      <c r="S29" s="2465"/>
    </row>
    <row r="30" spans="1:19" ht="15">
      <c r="A30" s="2466" t="s">
        <v>55</v>
      </c>
      <c r="B30" s="2467" t="s">
        <v>480</v>
      </c>
      <c r="C30" s="2494">
        <v>259</v>
      </c>
      <c r="D30" s="2495">
        <v>222</v>
      </c>
      <c r="E30" s="2469">
        <v>0.8571428571428571</v>
      </c>
      <c r="F30" s="2494">
        <v>3</v>
      </c>
      <c r="G30" s="2495">
        <v>219</v>
      </c>
      <c r="H30" s="2490">
        <v>20</v>
      </c>
      <c r="I30" s="2491"/>
      <c r="J30" s="2491"/>
      <c r="K30" s="2492">
        <v>61</v>
      </c>
      <c r="L30" s="2491">
        <v>23</v>
      </c>
      <c r="M30" s="2491"/>
      <c r="N30" s="2491">
        <v>115</v>
      </c>
      <c r="O30" s="2491"/>
      <c r="P30" s="2493"/>
      <c r="Q30" s="2470"/>
      <c r="R30" s="2465"/>
      <c r="S30" s="2465"/>
    </row>
    <row r="31" spans="1:19" ht="15">
      <c r="A31" s="2466" t="s">
        <v>26</v>
      </c>
      <c r="B31" s="2467" t="s">
        <v>481</v>
      </c>
      <c r="C31" s="2494">
        <v>205</v>
      </c>
      <c r="D31" s="2495"/>
      <c r="E31" s="2469"/>
      <c r="F31" s="2494"/>
      <c r="G31" s="2495">
        <v>166</v>
      </c>
      <c r="H31" s="2490">
        <v>63</v>
      </c>
      <c r="I31" s="2491"/>
      <c r="J31" s="2491"/>
      <c r="K31" s="2492">
        <v>103</v>
      </c>
      <c r="L31" s="2491"/>
      <c r="M31" s="2491"/>
      <c r="N31" s="2491"/>
      <c r="O31" s="2491"/>
      <c r="P31" s="2493"/>
      <c r="Q31" s="2470"/>
      <c r="R31" s="2465"/>
      <c r="S31" s="2465"/>
    </row>
    <row r="32" spans="1:19" ht="25.5">
      <c r="A32" s="2466" t="s">
        <v>26</v>
      </c>
      <c r="B32" s="2467" t="s">
        <v>482</v>
      </c>
      <c r="C32" s="2494">
        <v>363</v>
      </c>
      <c r="D32" s="2495"/>
      <c r="E32" s="2469"/>
      <c r="F32" s="2494"/>
      <c r="G32" s="2495">
        <v>322</v>
      </c>
      <c r="H32" s="2490">
        <v>25</v>
      </c>
      <c r="I32" s="2491">
        <v>14</v>
      </c>
      <c r="J32" s="2491"/>
      <c r="K32" s="2492">
        <v>102</v>
      </c>
      <c r="L32" s="2491">
        <v>46</v>
      </c>
      <c r="M32" s="2491"/>
      <c r="N32" s="2491">
        <v>80</v>
      </c>
      <c r="O32" s="2491">
        <v>55</v>
      </c>
      <c r="P32" s="2493"/>
      <c r="Q32" s="2470"/>
      <c r="R32" s="2465"/>
      <c r="S32" s="2465"/>
    </row>
    <row r="33" spans="1:19" ht="15">
      <c r="A33" s="2466" t="s">
        <v>26</v>
      </c>
      <c r="B33" s="2467" t="s">
        <v>27</v>
      </c>
      <c r="C33" s="2494">
        <v>2296</v>
      </c>
      <c r="D33" s="2495"/>
      <c r="E33" s="2469"/>
      <c r="F33" s="2494"/>
      <c r="G33" s="2495">
        <v>2016</v>
      </c>
      <c r="H33" s="2490">
        <v>176</v>
      </c>
      <c r="I33" s="2491">
        <v>26.7</v>
      </c>
      <c r="J33" s="2491"/>
      <c r="K33" s="2492">
        <v>516</v>
      </c>
      <c r="L33" s="2491">
        <v>499</v>
      </c>
      <c r="M33" s="2491"/>
      <c r="N33" s="2491">
        <v>736</v>
      </c>
      <c r="O33" s="2491">
        <v>62.3</v>
      </c>
      <c r="P33" s="2493"/>
      <c r="Q33" s="2470"/>
      <c r="R33" s="2465"/>
      <c r="S33" s="2465"/>
    </row>
    <row r="34" spans="1:19" ht="15">
      <c r="A34" s="2466" t="s">
        <v>26</v>
      </c>
      <c r="B34" s="2467" t="s">
        <v>483</v>
      </c>
      <c r="C34" s="2508"/>
      <c r="D34" s="2508"/>
      <c r="E34" s="2468"/>
      <c r="F34" s="2508"/>
      <c r="G34" s="2509">
        <v>180</v>
      </c>
      <c r="H34" s="2510"/>
      <c r="I34" s="2511"/>
      <c r="J34" s="2511"/>
      <c r="K34" s="2512">
        <v>51</v>
      </c>
      <c r="L34" s="2511">
        <v>34</v>
      </c>
      <c r="M34" s="2511"/>
      <c r="N34" s="2511">
        <v>95</v>
      </c>
      <c r="O34" s="2511"/>
      <c r="P34" s="2513">
        <v>0</v>
      </c>
      <c r="Q34" s="2478"/>
      <c r="R34" s="2478"/>
      <c r="S34" s="2478"/>
    </row>
    <row r="35" spans="1:19" ht="15">
      <c r="A35" s="2466" t="s">
        <v>26</v>
      </c>
      <c r="B35" s="2467" t="s">
        <v>484</v>
      </c>
      <c r="C35" s="2508"/>
      <c r="D35" s="2508"/>
      <c r="E35" s="2468"/>
      <c r="F35" s="2508"/>
      <c r="G35" s="2509">
        <v>386</v>
      </c>
      <c r="H35" s="2510">
        <v>42</v>
      </c>
      <c r="I35" s="2511"/>
      <c r="J35" s="2511"/>
      <c r="K35" s="2512">
        <v>148</v>
      </c>
      <c r="L35" s="2511">
        <v>56</v>
      </c>
      <c r="M35" s="2511"/>
      <c r="N35" s="2511">
        <v>140</v>
      </c>
      <c r="O35" s="2511"/>
      <c r="P35" s="2513">
        <v>0</v>
      </c>
      <c r="Q35" s="2478"/>
      <c r="R35" s="2478"/>
      <c r="S35" s="2478"/>
    </row>
    <row r="36" spans="1:19" ht="15">
      <c r="A36" s="2466" t="s">
        <v>28</v>
      </c>
      <c r="B36" s="2467" t="s">
        <v>29</v>
      </c>
      <c r="C36" s="2494">
        <v>20091</v>
      </c>
      <c r="D36" s="2495">
        <v>7729</v>
      </c>
      <c r="E36" s="2469">
        <v>0.38469961674381564</v>
      </c>
      <c r="F36" s="2494">
        <v>299</v>
      </c>
      <c r="G36" s="2495">
        <v>7430</v>
      </c>
      <c r="H36" s="2490">
        <v>758</v>
      </c>
      <c r="I36" s="2491"/>
      <c r="J36" s="2491"/>
      <c r="K36" s="2492">
        <v>591</v>
      </c>
      <c r="L36" s="2491">
        <v>803</v>
      </c>
      <c r="M36" s="2491">
        <v>3069</v>
      </c>
      <c r="N36" s="2491">
        <v>325</v>
      </c>
      <c r="O36" s="2491">
        <v>1604</v>
      </c>
      <c r="P36" s="2493">
        <v>280</v>
      </c>
      <c r="Q36" s="2470"/>
      <c r="R36" s="2465"/>
      <c r="S36" s="2465"/>
    </row>
    <row r="37" spans="1:19" ht="15">
      <c r="A37" s="2466" t="s">
        <v>28</v>
      </c>
      <c r="B37" s="2467" t="s">
        <v>30</v>
      </c>
      <c r="C37" s="2494"/>
      <c r="D37" s="2495"/>
      <c r="E37" s="2469"/>
      <c r="F37" s="2494"/>
      <c r="G37" s="2495"/>
      <c r="H37" s="2490"/>
      <c r="I37" s="2491"/>
      <c r="J37" s="2491"/>
      <c r="K37" s="2492"/>
      <c r="L37" s="2491"/>
      <c r="M37" s="2491"/>
      <c r="N37" s="2491"/>
      <c r="O37" s="2491"/>
      <c r="P37" s="2493"/>
      <c r="Q37" s="2470"/>
      <c r="R37" s="2465"/>
      <c r="S37" s="2465"/>
    </row>
    <row r="38" spans="1:19" ht="15">
      <c r="A38" s="2466" t="s">
        <v>82</v>
      </c>
      <c r="B38" s="2467" t="s">
        <v>485</v>
      </c>
      <c r="C38" s="2494">
        <v>2530</v>
      </c>
      <c r="D38" s="2495"/>
      <c r="E38" s="2469"/>
      <c r="F38" s="2494"/>
      <c r="G38" s="2495">
        <v>565</v>
      </c>
      <c r="H38" s="2490">
        <v>105</v>
      </c>
      <c r="I38" s="2491"/>
      <c r="J38" s="2491"/>
      <c r="K38" s="2492">
        <v>100</v>
      </c>
      <c r="L38" s="2491"/>
      <c r="M38" s="2491">
        <v>145</v>
      </c>
      <c r="N38" s="2491"/>
      <c r="O38" s="2491">
        <v>215</v>
      </c>
      <c r="P38" s="2493"/>
      <c r="Q38" s="2470"/>
      <c r="R38" s="2465"/>
      <c r="S38" s="2465"/>
    </row>
    <row r="39" spans="1:19" ht="15">
      <c r="A39" s="2466" t="s">
        <v>82</v>
      </c>
      <c r="B39" s="2467" t="s">
        <v>486</v>
      </c>
      <c r="C39" s="2526"/>
      <c r="D39" s="2526"/>
      <c r="E39" s="2485"/>
      <c r="F39" s="2526"/>
      <c r="G39" s="2526">
        <v>424</v>
      </c>
      <c r="H39" s="2527"/>
      <c r="I39" s="2511"/>
      <c r="J39" s="2511"/>
      <c r="K39" s="2512">
        <v>248</v>
      </c>
      <c r="L39" s="2511"/>
      <c r="M39" s="2511"/>
      <c r="N39" s="2511"/>
      <c r="O39" s="2511">
        <v>176</v>
      </c>
      <c r="P39" s="2513">
        <v>0</v>
      </c>
      <c r="Q39" s="2478"/>
      <c r="R39" s="2478"/>
      <c r="S39" s="2478"/>
    </row>
    <row r="40" spans="1:19" ht="15">
      <c r="A40" s="2466" t="s">
        <v>82</v>
      </c>
      <c r="B40" s="2467" t="s">
        <v>487</v>
      </c>
      <c r="C40" s="2505">
        <v>1130</v>
      </c>
      <c r="D40" s="2525">
        <v>435</v>
      </c>
      <c r="E40" s="2486">
        <v>0.38495575221238937</v>
      </c>
      <c r="F40" s="2505">
        <v>48</v>
      </c>
      <c r="G40" s="2499">
        <v>387</v>
      </c>
      <c r="H40" s="2502">
        <v>88</v>
      </c>
      <c r="I40" s="2491"/>
      <c r="J40" s="2491"/>
      <c r="K40" s="2492">
        <v>81</v>
      </c>
      <c r="L40" s="2491"/>
      <c r="M40" s="2491">
        <v>96</v>
      </c>
      <c r="N40" s="2491"/>
      <c r="O40" s="2491">
        <v>122</v>
      </c>
      <c r="P40" s="2493"/>
      <c r="Q40" s="2470"/>
      <c r="R40" s="2465"/>
      <c r="S40" s="2465"/>
    </row>
    <row r="41" spans="1:19" ht="15">
      <c r="A41" s="2466" t="s">
        <v>82</v>
      </c>
      <c r="B41" s="2467" t="s">
        <v>488</v>
      </c>
      <c r="C41" s="2508"/>
      <c r="D41" s="2508"/>
      <c r="E41" s="2468"/>
      <c r="F41" s="2508"/>
      <c r="G41" s="2509">
        <v>401</v>
      </c>
      <c r="H41" s="2510">
        <v>65</v>
      </c>
      <c r="I41" s="2511"/>
      <c r="J41" s="2511"/>
      <c r="K41" s="2512">
        <v>79</v>
      </c>
      <c r="L41" s="2511"/>
      <c r="M41" s="2511">
        <v>79</v>
      </c>
      <c r="N41" s="2511"/>
      <c r="O41" s="2511">
        <v>178</v>
      </c>
      <c r="P41" s="2513">
        <v>0</v>
      </c>
      <c r="Q41" s="2478"/>
      <c r="R41" s="2478"/>
      <c r="S41" s="2478"/>
    </row>
    <row r="42" spans="1:19" ht="15">
      <c r="A42" s="2466" t="s">
        <v>82</v>
      </c>
      <c r="B42" s="2467" t="s">
        <v>489</v>
      </c>
      <c r="C42" s="2494">
        <v>167</v>
      </c>
      <c r="D42" s="2495">
        <v>46</v>
      </c>
      <c r="E42" s="2469">
        <v>0.2754491017964072</v>
      </c>
      <c r="F42" s="2494"/>
      <c r="G42" s="2495">
        <v>46</v>
      </c>
      <c r="H42" s="2490">
        <v>30</v>
      </c>
      <c r="I42" s="2491"/>
      <c r="J42" s="2491"/>
      <c r="K42" s="2492">
        <v>7</v>
      </c>
      <c r="L42" s="2491"/>
      <c r="M42" s="2491">
        <v>9</v>
      </c>
      <c r="N42" s="2491"/>
      <c r="O42" s="2491"/>
      <c r="P42" s="2493"/>
      <c r="Q42" s="2470"/>
      <c r="R42" s="2465"/>
      <c r="S42" s="2465"/>
    </row>
    <row r="43" spans="1:19" ht="15">
      <c r="A43" s="2466" t="s">
        <v>82</v>
      </c>
      <c r="B43" s="2477" t="s">
        <v>490</v>
      </c>
      <c r="C43" s="2508"/>
      <c r="D43" s="2508"/>
      <c r="E43" s="2468"/>
      <c r="F43" s="2508"/>
      <c r="G43" s="2509">
        <v>52</v>
      </c>
      <c r="H43" s="2510">
        <v>6</v>
      </c>
      <c r="I43" s="2511">
        <v>0</v>
      </c>
      <c r="J43" s="2511"/>
      <c r="K43" s="2512">
        <v>2</v>
      </c>
      <c r="L43" s="2511">
        <v>14</v>
      </c>
      <c r="M43" s="2511">
        <v>4</v>
      </c>
      <c r="N43" s="2511"/>
      <c r="O43" s="2511">
        <v>26</v>
      </c>
      <c r="P43" s="2513">
        <v>0</v>
      </c>
      <c r="Q43" s="2478"/>
      <c r="R43" s="2478"/>
      <c r="S43" s="2478"/>
    </row>
    <row r="44" spans="1:19" ht="15">
      <c r="A44" s="2466" t="s">
        <v>82</v>
      </c>
      <c r="B44" s="2467" t="s">
        <v>491</v>
      </c>
      <c r="C44" s="2494">
        <v>605</v>
      </c>
      <c r="D44" s="2495"/>
      <c r="E44" s="2469"/>
      <c r="F44" s="2494"/>
      <c r="G44" s="2495">
        <v>389</v>
      </c>
      <c r="H44" s="2490">
        <v>120</v>
      </c>
      <c r="I44" s="2491">
        <v>101</v>
      </c>
      <c r="J44" s="2491"/>
      <c r="K44" s="2492">
        <v>108</v>
      </c>
      <c r="L44" s="2491"/>
      <c r="M44" s="2491">
        <v>60</v>
      </c>
      <c r="N44" s="2491"/>
      <c r="O44" s="2491"/>
      <c r="P44" s="2493"/>
      <c r="Q44" s="2470"/>
      <c r="R44" s="2465"/>
      <c r="S44" s="2465"/>
    </row>
    <row r="45" spans="1:19" ht="15">
      <c r="A45" s="2466" t="s">
        <v>82</v>
      </c>
      <c r="B45" s="2467" t="s">
        <v>492</v>
      </c>
      <c r="C45" s="2494"/>
      <c r="D45" s="2495"/>
      <c r="E45" s="2469"/>
      <c r="F45" s="2494"/>
      <c r="G45" s="2495">
        <v>189</v>
      </c>
      <c r="H45" s="2490">
        <v>52.5</v>
      </c>
      <c r="I45" s="2491"/>
      <c r="J45" s="2491"/>
      <c r="K45" s="2492">
        <v>52.5</v>
      </c>
      <c r="L45" s="2491"/>
      <c r="M45" s="2491"/>
      <c r="N45" s="2491"/>
      <c r="O45" s="2491">
        <v>86</v>
      </c>
      <c r="P45" s="2493"/>
      <c r="Q45" s="2470"/>
      <c r="R45" s="2465"/>
      <c r="S45" s="2465"/>
    </row>
    <row r="46" spans="1:19" ht="15">
      <c r="A46" s="2466" t="s">
        <v>82</v>
      </c>
      <c r="B46" s="2467" t="s">
        <v>493</v>
      </c>
      <c r="C46" s="2494"/>
      <c r="D46" s="2495"/>
      <c r="E46" s="2469"/>
      <c r="F46" s="2494"/>
      <c r="G46" s="2495">
        <v>86</v>
      </c>
      <c r="H46" s="2490"/>
      <c r="I46" s="2491"/>
      <c r="J46" s="2491"/>
      <c r="K46" s="2492">
        <v>28.7</v>
      </c>
      <c r="L46" s="2491"/>
      <c r="M46" s="2491">
        <v>28.7</v>
      </c>
      <c r="N46" s="2491"/>
      <c r="O46" s="2491">
        <v>28.7</v>
      </c>
      <c r="P46" s="2493"/>
      <c r="Q46" s="2470"/>
      <c r="R46" s="2465"/>
      <c r="S46" s="2465"/>
    </row>
    <row r="47" spans="1:19" ht="15.75" thickBot="1">
      <c r="A47" s="2488" t="s">
        <v>82</v>
      </c>
      <c r="B47" s="2484" t="s">
        <v>494</v>
      </c>
      <c r="C47" s="2501"/>
      <c r="D47" s="2501"/>
      <c r="E47" s="2482"/>
      <c r="F47" s="2501"/>
      <c r="G47" s="2517">
        <v>412</v>
      </c>
      <c r="H47" s="2504"/>
      <c r="I47" s="2518"/>
      <c r="J47" s="2518"/>
      <c r="K47" s="2519">
        <v>154</v>
      </c>
      <c r="L47" s="2518">
        <v>148</v>
      </c>
      <c r="M47" s="2518"/>
      <c r="N47" s="2518"/>
      <c r="O47" s="2518">
        <v>110</v>
      </c>
      <c r="P47" s="2520">
        <v>0</v>
      </c>
      <c r="Q47" s="2478"/>
      <c r="R47" s="2478"/>
      <c r="S47" s="2478"/>
    </row>
    <row r="48" spans="1:19" ht="26.25">
      <c r="A48" s="4609" t="s">
        <v>454</v>
      </c>
      <c r="B48" s="4609"/>
      <c r="C48" s="4609"/>
      <c r="D48" s="4609"/>
      <c r="E48" s="4609"/>
      <c r="F48" s="4609"/>
      <c r="G48" s="4609"/>
      <c r="H48" s="4609"/>
      <c r="I48" s="4609"/>
      <c r="J48" s="4609"/>
      <c r="K48" s="4609"/>
      <c r="L48" s="4609"/>
      <c r="M48" s="4609"/>
      <c r="N48" s="4609"/>
      <c r="O48" s="4609"/>
      <c r="P48" s="4609"/>
      <c r="Q48" s="2451"/>
      <c r="R48" s="2451"/>
      <c r="S48" s="2451"/>
    </row>
    <row r="49" spans="1:19" ht="27" thickBot="1">
      <c r="A49" s="2455"/>
      <c r="B49" s="2463"/>
      <c r="C49" s="2454"/>
      <c r="D49" s="2454"/>
      <c r="E49" s="2454"/>
      <c r="F49" s="2454"/>
      <c r="G49" s="2454"/>
      <c r="H49" s="2456"/>
      <c r="I49" s="2456"/>
      <c r="J49" s="2456"/>
      <c r="K49" s="2457"/>
      <c r="L49" s="2456"/>
      <c r="M49" s="2456"/>
      <c r="N49" s="2456"/>
      <c r="O49" s="2456"/>
      <c r="P49" s="2456"/>
      <c r="Q49" s="2454"/>
      <c r="R49" s="2451"/>
      <c r="S49" s="2451"/>
    </row>
    <row r="50" spans="1:19" ht="46.5" thickBot="1" thickTop="1">
      <c r="A50" s="4610" t="s">
        <v>2</v>
      </c>
      <c r="B50" s="4613" t="s">
        <v>3</v>
      </c>
      <c r="C50" s="4615" t="s">
        <v>4</v>
      </c>
      <c r="D50" s="4615" t="s">
        <v>5</v>
      </c>
      <c r="E50" s="4617" t="s">
        <v>6</v>
      </c>
      <c r="F50" s="4615" t="s">
        <v>7</v>
      </c>
      <c r="G50" s="4619" t="s">
        <v>8</v>
      </c>
      <c r="H50" s="4601" t="s">
        <v>9</v>
      </c>
      <c r="I50" s="4602"/>
      <c r="J50" s="4602"/>
      <c r="K50" s="4602"/>
      <c r="L50" s="4602"/>
      <c r="M50" s="4602"/>
      <c r="N50" s="4602"/>
      <c r="O50" s="4602"/>
      <c r="P50" s="4603"/>
      <c r="Q50" s="2454"/>
      <c r="R50" s="2452"/>
      <c r="S50" s="2453" t="s">
        <v>10</v>
      </c>
    </row>
    <row r="51" spans="1:19" ht="15.75" thickBot="1">
      <c r="A51" s="4612"/>
      <c r="B51" s="4614"/>
      <c r="C51" s="4616"/>
      <c r="D51" s="4616"/>
      <c r="E51" s="4618"/>
      <c r="F51" s="4616"/>
      <c r="G51" s="4620"/>
      <c r="H51" s="2458" t="s">
        <v>11</v>
      </c>
      <c r="I51" s="2459" t="s">
        <v>12</v>
      </c>
      <c r="J51" s="2459" t="s">
        <v>13</v>
      </c>
      <c r="K51" s="2460" t="s">
        <v>14</v>
      </c>
      <c r="L51" s="2459" t="s">
        <v>15</v>
      </c>
      <c r="M51" s="2459" t="s">
        <v>16</v>
      </c>
      <c r="N51" s="2462" t="s">
        <v>17</v>
      </c>
      <c r="O51" s="2459" t="s">
        <v>18</v>
      </c>
      <c r="P51" s="2461" t="s">
        <v>19</v>
      </c>
      <c r="Q51" s="2454"/>
      <c r="R51" s="2450"/>
      <c r="S51" s="2450"/>
    </row>
    <row r="52" spans="1:19" ht="15">
      <c r="A52" s="2483" t="s">
        <v>31</v>
      </c>
      <c r="B52" s="2489" t="s">
        <v>32</v>
      </c>
      <c r="C52" s="2500"/>
      <c r="D52" s="2500"/>
      <c r="E52" s="2487"/>
      <c r="F52" s="2500"/>
      <c r="G52" s="2529">
        <v>1786</v>
      </c>
      <c r="H52" s="2503"/>
      <c r="I52" s="2514">
        <v>12</v>
      </c>
      <c r="J52" s="2514">
        <v>687</v>
      </c>
      <c r="K52" s="2515"/>
      <c r="L52" s="2514">
        <v>886</v>
      </c>
      <c r="M52" s="2514"/>
      <c r="N52" s="2514"/>
      <c r="O52" s="2514">
        <v>201</v>
      </c>
      <c r="P52" s="2516">
        <v>0</v>
      </c>
      <c r="Q52" s="2478"/>
      <c r="R52" s="2478"/>
      <c r="S52" s="2478"/>
    </row>
    <row r="53" spans="1:19" ht="15">
      <c r="A53" s="2466" t="s">
        <v>31</v>
      </c>
      <c r="B53" s="2477" t="s">
        <v>253</v>
      </c>
      <c r="C53" s="2508"/>
      <c r="D53" s="2508"/>
      <c r="E53" s="2468"/>
      <c r="F53" s="2508"/>
      <c r="G53" s="2509">
        <v>323</v>
      </c>
      <c r="H53" s="2510">
        <v>113</v>
      </c>
      <c r="I53" s="2511">
        <v>3</v>
      </c>
      <c r="J53" s="2511">
        <v>22</v>
      </c>
      <c r="K53" s="2512">
        <v>42</v>
      </c>
      <c r="L53" s="2511">
        <v>119</v>
      </c>
      <c r="M53" s="2511"/>
      <c r="N53" s="2511"/>
      <c r="O53" s="2511">
        <v>24</v>
      </c>
      <c r="P53" s="2513">
        <v>0</v>
      </c>
      <c r="Q53" s="2478"/>
      <c r="R53" s="2478"/>
      <c r="S53" s="2478"/>
    </row>
    <row r="54" spans="1:19" ht="25.5">
      <c r="A54" s="2466" t="s">
        <v>34</v>
      </c>
      <c r="B54" s="2467" t="s">
        <v>495</v>
      </c>
      <c r="C54" s="2494">
        <v>170</v>
      </c>
      <c r="D54" s="2495">
        <v>114</v>
      </c>
      <c r="E54" s="2469">
        <v>0.6705882352941176</v>
      </c>
      <c r="F54" s="2494">
        <v>1</v>
      </c>
      <c r="G54" s="2495">
        <v>113</v>
      </c>
      <c r="H54" s="2490">
        <v>16</v>
      </c>
      <c r="I54" s="2491"/>
      <c r="J54" s="2491">
        <v>7</v>
      </c>
      <c r="K54" s="2492">
        <v>8</v>
      </c>
      <c r="L54" s="2491">
        <v>52</v>
      </c>
      <c r="M54" s="2491">
        <v>4</v>
      </c>
      <c r="N54" s="2491"/>
      <c r="O54" s="2491">
        <v>25</v>
      </c>
      <c r="P54" s="2493">
        <v>1</v>
      </c>
      <c r="Q54" s="2470"/>
      <c r="R54" s="2465"/>
      <c r="S54" s="2465"/>
    </row>
    <row r="55" spans="1:19" ht="15">
      <c r="A55" s="2466" t="s">
        <v>34</v>
      </c>
      <c r="B55" s="2467" t="s">
        <v>496</v>
      </c>
      <c r="C55" s="2494">
        <v>340</v>
      </c>
      <c r="D55" s="2495">
        <v>199</v>
      </c>
      <c r="E55" s="2469">
        <v>0.5852941176470589</v>
      </c>
      <c r="F55" s="2494">
        <v>3</v>
      </c>
      <c r="G55" s="2495">
        <v>196</v>
      </c>
      <c r="H55" s="2490">
        <v>3</v>
      </c>
      <c r="I55" s="2491"/>
      <c r="J55" s="2491">
        <v>8</v>
      </c>
      <c r="K55" s="2492">
        <v>30</v>
      </c>
      <c r="L55" s="2491">
        <v>62</v>
      </c>
      <c r="M55" s="2491"/>
      <c r="N55" s="2491"/>
      <c r="O55" s="2491">
        <v>86</v>
      </c>
      <c r="P55" s="2493">
        <v>7</v>
      </c>
      <c r="Q55" s="2470"/>
      <c r="R55" s="2465"/>
      <c r="S55" s="2465"/>
    </row>
    <row r="56" spans="1:19" ht="15">
      <c r="A56" s="2466" t="s">
        <v>34</v>
      </c>
      <c r="B56" s="2467" t="s">
        <v>497</v>
      </c>
      <c r="C56" s="2494">
        <v>73</v>
      </c>
      <c r="D56" s="2495">
        <v>57</v>
      </c>
      <c r="E56" s="2469">
        <v>0.7808219178082192</v>
      </c>
      <c r="F56" s="2494">
        <v>1</v>
      </c>
      <c r="G56" s="2495">
        <v>56</v>
      </c>
      <c r="H56" s="2490">
        <v>9</v>
      </c>
      <c r="I56" s="2491"/>
      <c r="J56" s="2491"/>
      <c r="K56" s="2492">
        <v>17</v>
      </c>
      <c r="L56" s="2491">
        <v>2</v>
      </c>
      <c r="M56" s="2491">
        <v>28</v>
      </c>
      <c r="N56" s="2491"/>
      <c r="O56" s="2491"/>
      <c r="P56" s="2493"/>
      <c r="Q56" s="2470"/>
      <c r="R56" s="2465"/>
      <c r="S56" s="2465"/>
    </row>
    <row r="57" spans="1:19" ht="15">
      <c r="A57" s="2466" t="s">
        <v>34</v>
      </c>
      <c r="B57" s="2467" t="s">
        <v>498</v>
      </c>
      <c r="C57" s="2494">
        <v>180</v>
      </c>
      <c r="D57" s="2495">
        <v>119</v>
      </c>
      <c r="E57" s="2469">
        <v>0.6611111111111111</v>
      </c>
      <c r="F57" s="2494">
        <v>2</v>
      </c>
      <c r="G57" s="2495">
        <v>117</v>
      </c>
      <c r="H57" s="2490">
        <v>87</v>
      </c>
      <c r="I57" s="2491"/>
      <c r="J57" s="2491"/>
      <c r="K57" s="2492"/>
      <c r="L57" s="2491"/>
      <c r="M57" s="2491"/>
      <c r="N57" s="2491"/>
      <c r="O57" s="2491">
        <v>30</v>
      </c>
      <c r="P57" s="2493"/>
      <c r="Q57" s="2470"/>
      <c r="R57" s="2465"/>
      <c r="S57" s="2465"/>
    </row>
    <row r="58" spans="1:19" ht="15">
      <c r="A58" s="2466" t="s">
        <v>34</v>
      </c>
      <c r="B58" s="2467" t="s">
        <v>94</v>
      </c>
      <c r="C58" s="2494">
        <v>134</v>
      </c>
      <c r="D58" s="2495">
        <v>93</v>
      </c>
      <c r="E58" s="2469">
        <v>0.6940298507462687</v>
      </c>
      <c r="F58" s="2494">
        <v>4</v>
      </c>
      <c r="G58" s="2495">
        <v>89</v>
      </c>
      <c r="H58" s="2490"/>
      <c r="I58" s="2491"/>
      <c r="J58" s="2491"/>
      <c r="K58" s="2492">
        <v>33</v>
      </c>
      <c r="L58" s="2491"/>
      <c r="M58" s="2491">
        <v>45</v>
      </c>
      <c r="N58" s="2491"/>
      <c r="O58" s="2491">
        <v>11</v>
      </c>
      <c r="P58" s="2493"/>
      <c r="Q58" s="2470"/>
      <c r="R58" s="2465"/>
      <c r="S58" s="2465"/>
    </row>
    <row r="59" spans="1:19" ht="25.5">
      <c r="A59" s="2466" t="s">
        <v>34</v>
      </c>
      <c r="B59" s="2467" t="s">
        <v>176</v>
      </c>
      <c r="C59" s="2494">
        <v>49</v>
      </c>
      <c r="D59" s="2495">
        <v>35</v>
      </c>
      <c r="E59" s="2469">
        <v>0.7142857142857143</v>
      </c>
      <c r="F59" s="2494">
        <v>1</v>
      </c>
      <c r="G59" s="2495">
        <v>34</v>
      </c>
      <c r="H59" s="2490"/>
      <c r="I59" s="2491"/>
      <c r="J59" s="2491"/>
      <c r="K59" s="2492">
        <v>4</v>
      </c>
      <c r="L59" s="2491"/>
      <c r="M59" s="2491">
        <v>9</v>
      </c>
      <c r="N59" s="2491"/>
      <c r="O59" s="2491">
        <v>21</v>
      </c>
      <c r="P59" s="2493"/>
      <c r="Q59" s="2470"/>
      <c r="R59" s="2465"/>
      <c r="S59" s="2465"/>
    </row>
    <row r="60" spans="1:19" ht="15">
      <c r="A60" s="2466" t="s">
        <v>34</v>
      </c>
      <c r="B60" s="2467" t="s">
        <v>499</v>
      </c>
      <c r="C60" s="2494">
        <v>668</v>
      </c>
      <c r="D60" s="2495">
        <v>394</v>
      </c>
      <c r="E60" s="2469">
        <v>0.5898</v>
      </c>
      <c r="F60" s="2494">
        <v>5</v>
      </c>
      <c r="G60" s="2495">
        <v>389</v>
      </c>
      <c r="H60" s="2490">
        <v>84</v>
      </c>
      <c r="I60" s="2491"/>
      <c r="J60" s="2491"/>
      <c r="K60" s="2492">
        <v>67</v>
      </c>
      <c r="L60" s="2491"/>
      <c r="M60" s="2491"/>
      <c r="N60" s="2491"/>
      <c r="O60" s="2491">
        <v>101</v>
      </c>
      <c r="P60" s="2493">
        <v>137</v>
      </c>
      <c r="Q60" s="2470"/>
      <c r="R60" s="2465"/>
      <c r="S60" s="2465"/>
    </row>
    <row r="61" spans="1:19" ht="25.5">
      <c r="A61" s="2466" t="s">
        <v>181</v>
      </c>
      <c r="B61" s="2467" t="s">
        <v>500</v>
      </c>
      <c r="C61" s="2494">
        <v>409</v>
      </c>
      <c r="D61" s="2495">
        <v>375</v>
      </c>
      <c r="E61" s="2469">
        <v>0.9168704156479217</v>
      </c>
      <c r="F61" s="2494">
        <v>9</v>
      </c>
      <c r="G61" s="2495">
        <v>366</v>
      </c>
      <c r="H61" s="2490">
        <v>92</v>
      </c>
      <c r="I61" s="2491"/>
      <c r="J61" s="2491"/>
      <c r="K61" s="2492">
        <v>133</v>
      </c>
      <c r="L61" s="2491">
        <v>52</v>
      </c>
      <c r="M61" s="2491"/>
      <c r="N61" s="2491"/>
      <c r="O61" s="2491">
        <v>89</v>
      </c>
      <c r="P61" s="2493"/>
      <c r="Q61" s="2470"/>
      <c r="R61" s="2465"/>
      <c r="S61" s="2465"/>
    </row>
    <row r="62" spans="1:19" ht="15">
      <c r="A62" s="2466" t="s">
        <v>179</v>
      </c>
      <c r="B62" s="2467" t="s">
        <v>501</v>
      </c>
      <c r="C62" s="2494">
        <v>150</v>
      </c>
      <c r="D62" s="2495">
        <v>150</v>
      </c>
      <c r="E62" s="2469">
        <v>0.8133333333333334</v>
      </c>
      <c r="F62" s="2494">
        <v>0</v>
      </c>
      <c r="G62" s="2495">
        <v>122</v>
      </c>
      <c r="H62" s="2490">
        <v>8</v>
      </c>
      <c r="I62" s="2491"/>
      <c r="J62" s="2491"/>
      <c r="K62" s="2492">
        <v>31</v>
      </c>
      <c r="L62" s="2491">
        <v>9</v>
      </c>
      <c r="M62" s="2491">
        <v>43</v>
      </c>
      <c r="N62" s="2491">
        <v>31</v>
      </c>
      <c r="O62" s="2491"/>
      <c r="P62" s="2493">
        <v>0</v>
      </c>
      <c r="Q62" s="2470"/>
      <c r="R62" s="2465"/>
      <c r="S62" s="2465"/>
    </row>
    <row r="63" spans="1:19" ht="25.5">
      <c r="A63" s="2466" t="s">
        <v>502</v>
      </c>
      <c r="B63" s="2467" t="s">
        <v>503</v>
      </c>
      <c r="C63" s="2494">
        <v>124</v>
      </c>
      <c r="D63" s="2495">
        <v>92</v>
      </c>
      <c r="E63" s="2469">
        <v>0.7419354838709677</v>
      </c>
      <c r="F63" s="2494"/>
      <c r="G63" s="2495">
        <v>86</v>
      </c>
      <c r="H63" s="2490"/>
      <c r="I63" s="2491">
        <v>18.5</v>
      </c>
      <c r="J63" s="2491"/>
      <c r="K63" s="2492"/>
      <c r="L63" s="2491">
        <v>18.5</v>
      </c>
      <c r="M63" s="2491"/>
      <c r="N63" s="2491"/>
      <c r="O63" s="2491">
        <v>49</v>
      </c>
      <c r="P63" s="2493"/>
      <c r="Q63" s="2470"/>
      <c r="R63" s="2465"/>
      <c r="S63" s="2465"/>
    </row>
    <row r="64" spans="1:19" ht="25.5">
      <c r="A64" s="2466" t="s">
        <v>60</v>
      </c>
      <c r="B64" s="2477" t="s">
        <v>504</v>
      </c>
      <c r="C64" s="2508"/>
      <c r="D64" s="2508"/>
      <c r="E64" s="2468"/>
      <c r="F64" s="2508"/>
      <c r="G64" s="2509">
        <v>57</v>
      </c>
      <c r="H64" s="2510">
        <v>2</v>
      </c>
      <c r="I64" s="2511"/>
      <c r="J64" s="2511"/>
      <c r="K64" s="2512"/>
      <c r="L64" s="2511">
        <v>7</v>
      </c>
      <c r="M64" s="2511">
        <v>36</v>
      </c>
      <c r="N64" s="2511"/>
      <c r="O64" s="2511">
        <v>12</v>
      </c>
      <c r="P64" s="2513">
        <v>0</v>
      </c>
      <c r="Q64" s="2478"/>
      <c r="R64" s="2478"/>
      <c r="S64" s="2478"/>
    </row>
    <row r="65" spans="1:19" ht="25.5">
      <c r="A65" s="2466" t="s">
        <v>37</v>
      </c>
      <c r="B65" s="2467" t="s">
        <v>183</v>
      </c>
      <c r="C65" s="2494">
        <v>190</v>
      </c>
      <c r="D65" s="2495">
        <v>120</v>
      </c>
      <c r="E65" s="2469"/>
      <c r="F65" s="2494">
        <v>4</v>
      </c>
      <c r="G65" s="2495">
        <v>116</v>
      </c>
      <c r="H65" s="2490">
        <v>25</v>
      </c>
      <c r="I65" s="2491">
        <v>5</v>
      </c>
      <c r="J65" s="2491"/>
      <c r="K65" s="2492">
        <v>31</v>
      </c>
      <c r="L65" s="2491">
        <v>3</v>
      </c>
      <c r="M65" s="2491">
        <v>9</v>
      </c>
      <c r="N65" s="2491"/>
      <c r="O65" s="2491">
        <v>43</v>
      </c>
      <c r="P65" s="2493"/>
      <c r="Q65" s="2470"/>
      <c r="R65" s="2465"/>
      <c r="S65" s="2465"/>
    </row>
    <row r="66" spans="1:19" ht="15">
      <c r="A66" s="2466" t="s">
        <v>37</v>
      </c>
      <c r="B66" s="2467" t="s">
        <v>95</v>
      </c>
      <c r="C66" s="2494">
        <v>583</v>
      </c>
      <c r="D66" s="2495">
        <v>385</v>
      </c>
      <c r="E66" s="2469">
        <v>0.660377358490566</v>
      </c>
      <c r="F66" s="2494">
        <v>12</v>
      </c>
      <c r="G66" s="2495">
        <v>373</v>
      </c>
      <c r="H66" s="2490">
        <v>23</v>
      </c>
      <c r="I66" s="2491">
        <v>4</v>
      </c>
      <c r="J66" s="2491">
        <v>7</v>
      </c>
      <c r="K66" s="2492">
        <v>141</v>
      </c>
      <c r="L66" s="2491">
        <v>114</v>
      </c>
      <c r="M66" s="2491">
        <v>17</v>
      </c>
      <c r="N66" s="2491">
        <v>19</v>
      </c>
      <c r="O66" s="2491">
        <v>48</v>
      </c>
      <c r="P66" s="2493"/>
      <c r="Q66" s="2470"/>
      <c r="R66" s="2465"/>
      <c r="S66" s="2465"/>
    </row>
    <row r="67" spans="1:19" ht="15">
      <c r="A67" s="2466" t="s">
        <v>37</v>
      </c>
      <c r="B67" s="2467" t="s">
        <v>40</v>
      </c>
      <c r="C67" s="2494">
        <v>83</v>
      </c>
      <c r="D67" s="2495">
        <v>72</v>
      </c>
      <c r="E67" s="2469">
        <v>0.8674698795180723</v>
      </c>
      <c r="F67" s="2494">
        <v>3</v>
      </c>
      <c r="G67" s="2495">
        <v>69</v>
      </c>
      <c r="H67" s="2490">
        <v>12</v>
      </c>
      <c r="I67" s="2491">
        <v>1</v>
      </c>
      <c r="J67" s="2491"/>
      <c r="K67" s="2492">
        <v>37</v>
      </c>
      <c r="L67" s="2491">
        <v>2</v>
      </c>
      <c r="M67" s="2491">
        <v>2</v>
      </c>
      <c r="N67" s="2491">
        <v>1</v>
      </c>
      <c r="O67" s="2491">
        <v>14</v>
      </c>
      <c r="P67" s="2493"/>
      <c r="Q67" s="2470"/>
      <c r="R67" s="2465"/>
      <c r="S67" s="2465"/>
    </row>
    <row r="68" spans="1:19" ht="15">
      <c r="A68" s="2466" t="s">
        <v>37</v>
      </c>
      <c r="B68" s="2467" t="s">
        <v>39</v>
      </c>
      <c r="C68" s="2494">
        <v>93</v>
      </c>
      <c r="D68" s="2495">
        <v>80</v>
      </c>
      <c r="E68" s="2469">
        <v>0.8602150537634409</v>
      </c>
      <c r="F68" s="2494">
        <v>2</v>
      </c>
      <c r="G68" s="2495">
        <v>78</v>
      </c>
      <c r="H68" s="2490">
        <v>8</v>
      </c>
      <c r="I68" s="2491">
        <v>1</v>
      </c>
      <c r="J68" s="2491"/>
      <c r="K68" s="2492">
        <v>16</v>
      </c>
      <c r="L68" s="2491">
        <v>26</v>
      </c>
      <c r="M68" s="2491">
        <v>8</v>
      </c>
      <c r="N68" s="2491">
        <v>9</v>
      </c>
      <c r="O68" s="2491">
        <v>2</v>
      </c>
      <c r="P68" s="2493">
        <v>8</v>
      </c>
      <c r="Q68" s="2470"/>
      <c r="R68" s="2465"/>
      <c r="S68" s="2465"/>
    </row>
    <row r="69" spans="1:19" ht="15">
      <c r="A69" s="2466" t="s">
        <v>37</v>
      </c>
      <c r="B69" s="2467" t="s">
        <v>39</v>
      </c>
      <c r="C69" s="2494">
        <v>93</v>
      </c>
      <c r="D69" s="2495">
        <v>80</v>
      </c>
      <c r="E69" s="2469">
        <v>0.8602150537634409</v>
      </c>
      <c r="F69" s="2494">
        <v>2</v>
      </c>
      <c r="G69" s="2495">
        <v>78</v>
      </c>
      <c r="H69" s="2490">
        <v>8</v>
      </c>
      <c r="I69" s="2491">
        <v>1</v>
      </c>
      <c r="J69" s="2491"/>
      <c r="K69" s="2492">
        <v>16</v>
      </c>
      <c r="L69" s="2491">
        <v>26</v>
      </c>
      <c r="M69" s="2491">
        <v>8</v>
      </c>
      <c r="N69" s="2491">
        <v>9</v>
      </c>
      <c r="O69" s="2491">
        <v>2</v>
      </c>
      <c r="P69" s="2493">
        <v>8</v>
      </c>
      <c r="Q69" s="2470"/>
      <c r="R69" s="2465"/>
      <c r="S69" s="2465"/>
    </row>
    <row r="70" spans="1:19" ht="15.75" thickBot="1">
      <c r="A70" s="2488" t="s">
        <v>37</v>
      </c>
      <c r="B70" s="2484" t="s">
        <v>505</v>
      </c>
      <c r="C70" s="2501"/>
      <c r="D70" s="2501"/>
      <c r="E70" s="2482"/>
      <c r="F70" s="2501"/>
      <c r="G70" s="2517">
        <v>402</v>
      </c>
      <c r="H70" s="2504">
        <v>91</v>
      </c>
      <c r="I70" s="2518">
        <v>3</v>
      </c>
      <c r="J70" s="2518">
        <v>9</v>
      </c>
      <c r="K70" s="2519">
        <v>101</v>
      </c>
      <c r="L70" s="2518">
        <v>39</v>
      </c>
      <c r="M70" s="2518">
        <v>44</v>
      </c>
      <c r="N70" s="2518">
        <v>47</v>
      </c>
      <c r="O70" s="2518">
        <v>68</v>
      </c>
      <c r="P70" s="2520">
        <v>0</v>
      </c>
      <c r="Q70" s="2478"/>
      <c r="R70" s="2478"/>
      <c r="S70" s="2478"/>
    </row>
    <row r="71" spans="1:19" ht="15">
      <c r="A71" s="2471"/>
      <c r="B71" s="2472"/>
      <c r="C71" s="2496"/>
      <c r="D71" s="2496"/>
      <c r="E71" s="2475"/>
      <c r="F71" s="2496"/>
      <c r="G71" s="2496"/>
      <c r="H71" s="2497"/>
      <c r="I71" s="2497"/>
      <c r="J71" s="2497"/>
      <c r="K71" s="2498"/>
      <c r="L71" s="2497"/>
      <c r="M71" s="2497"/>
      <c r="N71" s="2497"/>
      <c r="O71" s="2497"/>
      <c r="P71" s="2497"/>
      <c r="Q71" s="2474"/>
      <c r="R71" s="2464"/>
      <c r="S71" s="2464"/>
    </row>
    <row r="72" spans="1:19" ht="15">
      <c r="A72" s="2471"/>
      <c r="B72" s="2472"/>
      <c r="C72" s="2496"/>
      <c r="D72" s="2496"/>
      <c r="E72" s="2475"/>
      <c r="F72" s="2496"/>
      <c r="G72" s="2496"/>
      <c r="H72" s="2497"/>
      <c r="I72" s="2497"/>
      <c r="J72" s="2497"/>
      <c r="K72" s="2498"/>
      <c r="L72" s="2497"/>
      <c r="M72" s="2497"/>
      <c r="N72" s="2497"/>
      <c r="O72" s="2497"/>
      <c r="P72" s="2497"/>
      <c r="Q72" s="2474"/>
      <c r="R72" s="2464"/>
      <c r="S72" s="2464"/>
    </row>
    <row r="73" spans="1:19" ht="15.75" thickBot="1">
      <c r="A73" s="2471"/>
      <c r="B73" s="2472"/>
      <c r="C73" s="2496"/>
      <c r="D73" s="2496"/>
      <c r="E73" s="2475"/>
      <c r="F73" s="2496"/>
      <c r="G73" s="2496"/>
      <c r="H73" s="2497"/>
      <c r="I73" s="2497"/>
      <c r="J73" s="2497"/>
      <c r="K73" s="2498"/>
      <c r="L73" s="2497"/>
      <c r="M73" s="2497"/>
      <c r="N73" s="2497"/>
      <c r="O73" s="2497"/>
      <c r="P73" s="2497"/>
      <c r="Q73" s="2474"/>
      <c r="R73" s="2464"/>
      <c r="S73" s="2464"/>
    </row>
    <row r="74" spans="1:19" ht="15.75" thickBot="1">
      <c r="A74" s="2480" t="s">
        <v>185</v>
      </c>
      <c r="B74" s="2481" t="s">
        <v>506</v>
      </c>
      <c r="C74" s="2500"/>
      <c r="D74" s="2500"/>
      <c r="E74" s="2487"/>
      <c r="F74" s="2500"/>
      <c r="G74" s="2530">
        <v>4373</v>
      </c>
      <c r="H74" s="2503">
        <v>558</v>
      </c>
      <c r="I74" s="2514">
        <v>175</v>
      </c>
      <c r="J74" s="2514">
        <v>171.5</v>
      </c>
      <c r="K74" s="2515">
        <v>1396</v>
      </c>
      <c r="L74" s="2514">
        <v>858</v>
      </c>
      <c r="M74" s="2514"/>
      <c r="N74" s="2514">
        <v>939</v>
      </c>
      <c r="O74" s="2514">
        <v>171.5</v>
      </c>
      <c r="P74" s="2516">
        <v>104</v>
      </c>
      <c r="Q74" s="2478"/>
      <c r="R74" s="2478"/>
      <c r="S74" s="2478"/>
    </row>
    <row r="75" spans="1:19" ht="15.75" thickBot="1">
      <c r="A75" s="2480" t="s">
        <v>187</v>
      </c>
      <c r="B75" s="2481" t="s">
        <v>188</v>
      </c>
      <c r="C75" s="2501"/>
      <c r="D75" s="2501"/>
      <c r="E75" s="2482"/>
      <c r="F75" s="2501"/>
      <c r="G75" s="2531">
        <v>3531</v>
      </c>
      <c r="H75" s="2504">
        <v>705</v>
      </c>
      <c r="I75" s="2518">
        <v>69</v>
      </c>
      <c r="J75" s="2518">
        <v>165</v>
      </c>
      <c r="K75" s="2519">
        <v>1275</v>
      </c>
      <c r="L75" s="2518">
        <v>629</v>
      </c>
      <c r="M75" s="2518"/>
      <c r="N75" s="2518">
        <v>688</v>
      </c>
      <c r="O75" s="2518"/>
      <c r="P75" s="2520">
        <v>0</v>
      </c>
      <c r="Q75" s="2478"/>
      <c r="R75" s="2478"/>
      <c r="S75" s="2478"/>
    </row>
    <row r="76" spans="1:19" ht="15.75" thickBot="1">
      <c r="A76" s="2471"/>
      <c r="B76" s="2472"/>
      <c r="C76" s="2496"/>
      <c r="D76" s="2496"/>
      <c r="E76" s="2475"/>
      <c r="F76" s="2496"/>
      <c r="G76" s="2496"/>
      <c r="H76" s="2497"/>
      <c r="I76" s="2497"/>
      <c r="J76" s="2497"/>
      <c r="K76" s="2498"/>
      <c r="L76" s="2497"/>
      <c r="M76" s="2497"/>
      <c r="N76" s="2497"/>
      <c r="O76" s="2497"/>
      <c r="P76" s="2497"/>
      <c r="Q76" s="2474"/>
      <c r="R76" s="2464"/>
      <c r="S76" s="2464"/>
    </row>
    <row r="77" spans="1:19" ht="15.75" thickBot="1">
      <c r="A77" s="2471" t="s">
        <v>41</v>
      </c>
      <c r="B77" s="2476"/>
      <c r="C77" s="2496"/>
      <c r="D77" s="2496"/>
      <c r="E77" s="2475"/>
      <c r="F77" s="2496"/>
      <c r="G77" s="2528" t="s">
        <v>42</v>
      </c>
      <c r="H77" s="2536" t="s">
        <v>11</v>
      </c>
      <c r="I77" s="2537" t="s">
        <v>12</v>
      </c>
      <c r="J77" s="2537" t="s">
        <v>13</v>
      </c>
      <c r="K77" s="2538" t="s">
        <v>14</v>
      </c>
      <c r="L77" s="2537" t="s">
        <v>15</v>
      </c>
      <c r="M77" s="2537" t="s">
        <v>16</v>
      </c>
      <c r="N77" s="2539" t="s">
        <v>17</v>
      </c>
      <c r="O77" s="2537" t="s">
        <v>18</v>
      </c>
      <c r="P77" s="2540" t="s">
        <v>19</v>
      </c>
      <c r="Q77" s="2473"/>
      <c r="R77" s="2464"/>
      <c r="S77" s="2464"/>
    </row>
    <row r="78" spans="1:19" ht="15.75" thickBot="1">
      <c r="A78" s="2471"/>
      <c r="B78" s="2472" t="s">
        <v>189</v>
      </c>
      <c r="C78" s="2496"/>
      <c r="D78" s="2496"/>
      <c r="E78" s="2475"/>
      <c r="F78" s="2496"/>
      <c r="G78" s="2506">
        <v>23311</v>
      </c>
      <c r="H78" s="2507">
        <v>2946.5</v>
      </c>
      <c r="I78" s="2523">
        <v>423.2</v>
      </c>
      <c r="J78" s="2523">
        <v>1129.5</v>
      </c>
      <c r="K78" s="2541">
        <v>4409.2</v>
      </c>
      <c r="L78" s="2523">
        <v>4250.5</v>
      </c>
      <c r="M78" s="2523">
        <v>4002.7</v>
      </c>
      <c r="N78" s="2523">
        <v>1686</v>
      </c>
      <c r="O78" s="2523">
        <v>3998.5</v>
      </c>
      <c r="P78" s="2524">
        <v>467</v>
      </c>
      <c r="Q78" s="2474"/>
      <c r="R78" s="2464"/>
      <c r="S78" s="2464"/>
    </row>
    <row r="79" spans="1:19" ht="15.75" thickBot="1">
      <c r="A79" s="2471"/>
      <c r="B79" s="2472"/>
      <c r="C79" s="2496"/>
      <c r="D79" s="2496"/>
      <c r="E79" s="2475"/>
      <c r="F79" s="2496"/>
      <c r="G79" s="2496"/>
      <c r="H79" s="2533">
        <v>0.1263995538586933</v>
      </c>
      <c r="I79" s="2534">
        <v>0.018154519325640255</v>
      </c>
      <c r="J79" s="2534">
        <v>0.04845351979752048</v>
      </c>
      <c r="K79" s="2542">
        <v>0.18914675475097592</v>
      </c>
      <c r="L79" s="2534">
        <v>0.18233881000386085</v>
      </c>
      <c r="M79" s="2534">
        <v>0.17170863540817638</v>
      </c>
      <c r="N79" s="2534">
        <v>0.0723263695251169</v>
      </c>
      <c r="O79" s="2534">
        <v>0.1715284629574021</v>
      </c>
      <c r="P79" s="2535">
        <v>0.020033460598000943</v>
      </c>
      <c r="Q79" s="2474"/>
      <c r="R79" s="2532"/>
      <c r="S79" s="2464"/>
    </row>
    <row r="80" spans="1:19" ht="15.75" thickBot="1">
      <c r="A80" s="2471"/>
      <c r="B80" s="2472"/>
      <c r="C80" s="2496"/>
      <c r="D80" s="2496"/>
      <c r="E80" s="2475"/>
      <c r="F80" s="2496"/>
      <c r="G80" s="2496"/>
      <c r="H80" s="2497"/>
      <c r="I80" s="2497"/>
      <c r="J80" s="2497"/>
      <c r="K80" s="2498"/>
      <c r="L80" s="2497"/>
      <c r="M80" s="2497"/>
      <c r="N80" s="2497"/>
      <c r="O80" s="2497"/>
      <c r="P80" s="2497"/>
      <c r="Q80" s="2474"/>
      <c r="R80" s="2464"/>
      <c r="S80" s="2464"/>
    </row>
    <row r="81" spans="1:19" ht="15.75" thickBot="1">
      <c r="A81" s="2471"/>
      <c r="B81" s="2472" t="s">
        <v>190</v>
      </c>
      <c r="C81" s="2496"/>
      <c r="D81" s="2496"/>
      <c r="E81" s="2475"/>
      <c r="F81" s="2496"/>
      <c r="G81" s="2522">
        <v>31215</v>
      </c>
      <c r="H81" s="2522">
        <v>4209.5</v>
      </c>
      <c r="I81" s="2522">
        <v>667.2</v>
      </c>
      <c r="J81" s="2522">
        <v>1466</v>
      </c>
      <c r="K81" s="2543">
        <v>7080.2</v>
      </c>
      <c r="L81" s="2522">
        <v>5737.5</v>
      </c>
      <c r="M81" s="2522">
        <v>4002.7</v>
      </c>
      <c r="N81" s="2522">
        <v>3313</v>
      </c>
      <c r="O81" s="2522">
        <v>4170</v>
      </c>
      <c r="P81" s="2521">
        <v>571</v>
      </c>
      <c r="Q81" s="2474"/>
      <c r="R81" s="2479"/>
      <c r="S81" s="2464"/>
    </row>
    <row r="82" spans="1:19" ht="15.75" thickBot="1">
      <c r="A82" s="2471"/>
      <c r="B82" s="2472"/>
      <c r="C82" s="2496"/>
      <c r="D82" s="2496"/>
      <c r="E82" s="2475"/>
      <c r="F82" s="2496"/>
      <c r="G82" s="2496"/>
      <c r="H82" s="2533">
        <v>0.13485503764215923</v>
      </c>
      <c r="I82" s="2534">
        <v>0.02137433925997117</v>
      </c>
      <c r="J82" s="2534">
        <v>0.046964600352394685</v>
      </c>
      <c r="K82" s="2542">
        <v>0.22682043889155853</v>
      </c>
      <c r="L82" s="2534">
        <v>0.183805862566074</v>
      </c>
      <c r="M82" s="2534">
        <v>0.1282300176197341</v>
      </c>
      <c r="N82" s="2534">
        <v>0.10613487105558225</v>
      </c>
      <c r="O82" s="2534">
        <v>0.1335896203748198</v>
      </c>
      <c r="P82" s="2535">
        <v>0.018292487586096428</v>
      </c>
      <c r="Q82" s="2474"/>
      <c r="R82" s="2532"/>
      <c r="S82" s="2464"/>
    </row>
  </sheetData>
  <mergeCells count="18">
    <mergeCell ref="A1:P1"/>
    <mergeCell ref="A3:A4"/>
    <mergeCell ref="B3:B4"/>
    <mergeCell ref="C3:C4"/>
    <mergeCell ref="D3:D4"/>
    <mergeCell ref="E3:E4"/>
    <mergeCell ref="F3:F4"/>
    <mergeCell ref="G3:G4"/>
    <mergeCell ref="H3:P3"/>
    <mergeCell ref="A48:P48"/>
    <mergeCell ref="A50:A51"/>
    <mergeCell ref="B50:B51"/>
    <mergeCell ref="C50:C51"/>
    <mergeCell ref="D50:D51"/>
    <mergeCell ref="E50:E51"/>
    <mergeCell ref="F50:F51"/>
    <mergeCell ref="G50:G51"/>
    <mergeCell ref="H50:P50"/>
  </mergeCells>
  <hyperlinks>
    <hyperlink ref="S50" location="'Les départements'!A1" display="Retour aux départements"/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507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545"/>
      <c r="R1" s="2545"/>
      <c r="S1" s="2545"/>
    </row>
    <row r="2" spans="1:19" ht="27" thickBot="1">
      <c r="A2" s="2547"/>
      <c r="B2" s="2556"/>
      <c r="C2" s="2546"/>
      <c r="D2" s="2546"/>
      <c r="E2" s="2546"/>
      <c r="F2" s="2546"/>
      <c r="G2" s="2546"/>
      <c r="H2" s="2548"/>
      <c r="I2" s="2548"/>
      <c r="J2" s="2548"/>
      <c r="K2" s="2549"/>
      <c r="L2" s="2548"/>
      <c r="M2" s="2548"/>
      <c r="N2" s="2548"/>
      <c r="O2" s="2548"/>
      <c r="P2" s="2548"/>
      <c r="Q2" s="2546"/>
      <c r="R2" s="4222"/>
      <c r="S2" s="4222"/>
    </row>
    <row r="3" spans="1:19" ht="46.5" customHeight="1" thickBot="1" thickTop="1">
      <c r="A3" s="4610" t="s">
        <v>2</v>
      </c>
      <c r="B3" s="4621" t="s">
        <v>3</v>
      </c>
      <c r="C3" s="4613" t="s">
        <v>4</v>
      </c>
      <c r="D3" s="4615" t="s">
        <v>5</v>
      </c>
      <c r="E3" s="4617" t="s">
        <v>6</v>
      </c>
      <c r="F3" s="4619" t="s">
        <v>7</v>
      </c>
      <c r="G3" s="4606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546"/>
      <c r="R3" s="4223"/>
      <c r="S3" s="4224" t="s">
        <v>10</v>
      </c>
    </row>
    <row r="4" spans="1:19" ht="15.75" thickBot="1">
      <c r="A4" s="4612"/>
      <c r="B4" s="4622"/>
      <c r="C4" s="4639"/>
      <c r="D4" s="4627"/>
      <c r="E4" s="4628"/>
      <c r="F4" s="4629"/>
      <c r="G4" s="4608"/>
      <c r="H4" s="2550" t="s">
        <v>11</v>
      </c>
      <c r="I4" s="2551" t="s">
        <v>12</v>
      </c>
      <c r="J4" s="2551" t="s">
        <v>13</v>
      </c>
      <c r="K4" s="2552" t="s">
        <v>14</v>
      </c>
      <c r="L4" s="2551" t="s">
        <v>15</v>
      </c>
      <c r="M4" s="2551" t="s">
        <v>16</v>
      </c>
      <c r="N4" s="2554" t="s">
        <v>17</v>
      </c>
      <c r="O4" s="2551" t="s">
        <v>18</v>
      </c>
      <c r="P4" s="2553" t="s">
        <v>19</v>
      </c>
      <c r="Q4" s="2546"/>
      <c r="R4" s="2544"/>
      <c r="S4" s="2544"/>
    </row>
    <row r="5" spans="1:19" ht="25.5">
      <c r="A5" s="2572" t="s">
        <v>20</v>
      </c>
      <c r="B5" s="2573" t="s">
        <v>508</v>
      </c>
      <c r="C5" s="2602"/>
      <c r="D5" s="2596"/>
      <c r="E5" s="2574"/>
      <c r="F5" s="2595"/>
      <c r="G5" s="2596">
        <v>181</v>
      </c>
      <c r="H5" s="2578">
        <v>58</v>
      </c>
      <c r="I5" s="2579">
        <v>8</v>
      </c>
      <c r="J5" s="2579">
        <v>2</v>
      </c>
      <c r="K5" s="2580">
        <v>11</v>
      </c>
      <c r="L5" s="2579">
        <v>24</v>
      </c>
      <c r="M5" s="2579">
        <v>10</v>
      </c>
      <c r="N5" s="2579">
        <v>5</v>
      </c>
      <c r="O5" s="2579">
        <v>58</v>
      </c>
      <c r="P5" s="2581">
        <v>5</v>
      </c>
      <c r="Q5" s="2564"/>
      <c r="R5" s="2560"/>
      <c r="S5" s="2560"/>
    </row>
    <row r="6" spans="1:19" ht="15">
      <c r="A6" s="2561" t="s">
        <v>20</v>
      </c>
      <c r="B6" s="2562" t="s">
        <v>509</v>
      </c>
      <c r="C6" s="2603">
        <v>64</v>
      </c>
      <c r="D6" s="2591">
        <v>45</v>
      </c>
      <c r="E6" s="2563">
        <v>0.703125</v>
      </c>
      <c r="F6" s="2590">
        <v>3</v>
      </c>
      <c r="G6" s="2591">
        <v>42</v>
      </c>
      <c r="H6" s="2582">
        <v>3</v>
      </c>
      <c r="I6" s="2583"/>
      <c r="J6" s="2583"/>
      <c r="K6" s="2584">
        <v>6</v>
      </c>
      <c r="L6" s="2583"/>
      <c r="M6" s="2583">
        <v>28</v>
      </c>
      <c r="N6" s="2583">
        <v>5</v>
      </c>
      <c r="O6" s="2583"/>
      <c r="P6" s="2585"/>
      <c r="Q6" s="2564"/>
      <c r="R6" s="2560"/>
      <c r="S6" s="2560"/>
    </row>
    <row r="7" spans="1:19" ht="15">
      <c r="A7" s="2561" t="s">
        <v>20</v>
      </c>
      <c r="B7" s="2562" t="s">
        <v>510</v>
      </c>
      <c r="C7" s="2603">
        <v>174</v>
      </c>
      <c r="D7" s="2591">
        <v>119</v>
      </c>
      <c r="E7" s="2563">
        <v>0.6839080459770115</v>
      </c>
      <c r="F7" s="2590">
        <v>4</v>
      </c>
      <c r="G7" s="2591">
        <v>115</v>
      </c>
      <c r="H7" s="2582">
        <v>8</v>
      </c>
      <c r="I7" s="2583"/>
      <c r="J7" s="2583"/>
      <c r="K7" s="2584">
        <v>32</v>
      </c>
      <c r="L7" s="2583">
        <v>1</v>
      </c>
      <c r="M7" s="2583">
        <v>50</v>
      </c>
      <c r="N7" s="2583">
        <v>24</v>
      </c>
      <c r="O7" s="2583"/>
      <c r="P7" s="2585"/>
      <c r="Q7" s="2564"/>
      <c r="R7" s="2560"/>
      <c r="S7" s="2560"/>
    </row>
    <row r="8" spans="1:19" ht="15">
      <c r="A8" s="2561" t="s">
        <v>20</v>
      </c>
      <c r="B8" s="2562" t="s">
        <v>511</v>
      </c>
      <c r="C8" s="2603">
        <v>396</v>
      </c>
      <c r="D8" s="2591">
        <v>133</v>
      </c>
      <c r="E8" s="2563">
        <v>0.33585858585858586</v>
      </c>
      <c r="F8" s="2590">
        <v>3</v>
      </c>
      <c r="G8" s="2591">
        <v>130</v>
      </c>
      <c r="H8" s="2582">
        <v>26</v>
      </c>
      <c r="I8" s="2583"/>
      <c r="J8" s="2583"/>
      <c r="K8" s="2584">
        <v>26</v>
      </c>
      <c r="L8" s="2583">
        <v>26</v>
      </c>
      <c r="M8" s="2583">
        <v>26</v>
      </c>
      <c r="N8" s="2583"/>
      <c r="O8" s="2583"/>
      <c r="P8" s="2585">
        <v>26</v>
      </c>
      <c r="Q8" s="2564"/>
      <c r="R8" s="2560"/>
      <c r="S8" s="2560"/>
    </row>
    <row r="9" spans="1:19" ht="15">
      <c r="A9" s="2561" t="s">
        <v>65</v>
      </c>
      <c r="B9" s="2562" t="s">
        <v>512</v>
      </c>
      <c r="C9" s="2603">
        <v>120</v>
      </c>
      <c r="D9" s="2591">
        <v>62</v>
      </c>
      <c r="E9" s="2563">
        <v>0.5166666666666667</v>
      </c>
      <c r="F9" s="2590">
        <v>0</v>
      </c>
      <c r="G9" s="2591">
        <v>62</v>
      </c>
      <c r="H9" s="2582">
        <v>11</v>
      </c>
      <c r="I9" s="2583">
        <v>2</v>
      </c>
      <c r="J9" s="2583">
        <v>2</v>
      </c>
      <c r="K9" s="2584">
        <v>40</v>
      </c>
      <c r="L9" s="2583"/>
      <c r="M9" s="2583">
        <v>1</v>
      </c>
      <c r="N9" s="2583">
        <v>3</v>
      </c>
      <c r="O9" s="2583">
        <v>2</v>
      </c>
      <c r="P9" s="2585">
        <v>1</v>
      </c>
      <c r="Q9" s="2564"/>
      <c r="R9" s="2560"/>
      <c r="S9" s="2560"/>
    </row>
    <row r="10" spans="1:19" ht="25.5">
      <c r="A10" s="2561" t="s">
        <v>65</v>
      </c>
      <c r="B10" s="2562" t="s">
        <v>513</v>
      </c>
      <c r="C10" s="2603">
        <v>134</v>
      </c>
      <c r="D10" s="2591">
        <v>105</v>
      </c>
      <c r="E10" s="2563">
        <v>0.7835820895522388</v>
      </c>
      <c r="F10" s="2590">
        <v>2</v>
      </c>
      <c r="G10" s="2591">
        <v>89</v>
      </c>
      <c r="H10" s="2582">
        <v>3</v>
      </c>
      <c r="I10" s="2583">
        <v>5</v>
      </c>
      <c r="J10" s="2583">
        <v>1</v>
      </c>
      <c r="K10" s="2584">
        <v>31</v>
      </c>
      <c r="L10" s="2583">
        <v>6</v>
      </c>
      <c r="M10" s="2583">
        <v>16</v>
      </c>
      <c r="N10" s="2583">
        <v>13</v>
      </c>
      <c r="O10" s="2583">
        <v>14</v>
      </c>
      <c r="P10" s="2585"/>
      <c r="Q10" s="2564"/>
      <c r="R10" s="2560"/>
      <c r="S10" s="2560"/>
    </row>
    <row r="11" spans="1:19" ht="25.5">
      <c r="A11" s="2561" t="s">
        <v>23</v>
      </c>
      <c r="B11" s="2562" t="s">
        <v>514</v>
      </c>
      <c r="C11" s="2603">
        <v>51</v>
      </c>
      <c r="D11" s="2591">
        <v>44</v>
      </c>
      <c r="E11" s="2563">
        <v>0.8627450980392157</v>
      </c>
      <c r="F11" s="2590">
        <v>2</v>
      </c>
      <c r="G11" s="2591">
        <v>42</v>
      </c>
      <c r="H11" s="2582">
        <v>21</v>
      </c>
      <c r="I11" s="2583">
        <v>0</v>
      </c>
      <c r="J11" s="2583">
        <v>3</v>
      </c>
      <c r="K11" s="2584">
        <v>2</v>
      </c>
      <c r="L11" s="2583">
        <v>13</v>
      </c>
      <c r="M11" s="2583"/>
      <c r="N11" s="2583"/>
      <c r="O11" s="2583">
        <v>3</v>
      </c>
      <c r="P11" s="2585"/>
      <c r="Q11" s="2564"/>
      <c r="R11" s="2560"/>
      <c r="S11" s="2560"/>
    </row>
    <row r="12" spans="1:19" ht="25.5">
      <c r="A12" s="2561" t="s">
        <v>55</v>
      </c>
      <c r="B12" s="2562" t="s">
        <v>515</v>
      </c>
      <c r="C12" s="2603">
        <v>23</v>
      </c>
      <c r="D12" s="2591">
        <v>22</v>
      </c>
      <c r="E12" s="2563">
        <v>0.9565217391304348</v>
      </c>
      <c r="F12" s="2590">
        <v>2</v>
      </c>
      <c r="G12" s="2591">
        <v>20</v>
      </c>
      <c r="H12" s="2582"/>
      <c r="I12" s="2583"/>
      <c r="J12" s="2583"/>
      <c r="K12" s="2584">
        <v>15</v>
      </c>
      <c r="L12" s="2583"/>
      <c r="M12" s="2583"/>
      <c r="N12" s="2583"/>
      <c r="O12" s="2583">
        <v>5</v>
      </c>
      <c r="P12" s="2585"/>
      <c r="Q12" s="2564"/>
      <c r="R12" s="2560"/>
      <c r="S12" s="2560"/>
    </row>
    <row r="13" spans="1:19" ht="25.5">
      <c r="A13" s="2561" t="s">
        <v>55</v>
      </c>
      <c r="B13" s="2562" t="s">
        <v>516</v>
      </c>
      <c r="C13" s="2603">
        <v>381</v>
      </c>
      <c r="D13" s="2591">
        <v>296</v>
      </c>
      <c r="E13" s="2563">
        <v>0.7769028871391076</v>
      </c>
      <c r="F13" s="2590">
        <v>7</v>
      </c>
      <c r="G13" s="2591">
        <v>289</v>
      </c>
      <c r="H13" s="2582">
        <v>27</v>
      </c>
      <c r="I13" s="2583">
        <v>2</v>
      </c>
      <c r="J13" s="2583">
        <v>1</v>
      </c>
      <c r="K13" s="2584">
        <v>24</v>
      </c>
      <c r="L13" s="2583">
        <v>144</v>
      </c>
      <c r="M13" s="2583">
        <v>24</v>
      </c>
      <c r="N13" s="2583">
        <v>24</v>
      </c>
      <c r="O13" s="2583">
        <v>43</v>
      </c>
      <c r="P13" s="2585"/>
      <c r="Q13" s="2564"/>
      <c r="R13" s="2560"/>
      <c r="S13" s="2560"/>
    </row>
    <row r="14" spans="1:19" ht="15">
      <c r="A14" s="2561" t="s">
        <v>55</v>
      </c>
      <c r="B14" s="2562" t="s">
        <v>517</v>
      </c>
      <c r="C14" s="2603">
        <v>36</v>
      </c>
      <c r="D14" s="2591">
        <v>33</v>
      </c>
      <c r="E14" s="2563">
        <v>0.9166666666666666</v>
      </c>
      <c r="F14" s="2590">
        <v>1</v>
      </c>
      <c r="G14" s="2591">
        <v>32</v>
      </c>
      <c r="H14" s="2582"/>
      <c r="I14" s="2583"/>
      <c r="J14" s="2583"/>
      <c r="K14" s="2584"/>
      <c r="L14" s="2583">
        <v>5</v>
      </c>
      <c r="M14" s="2583">
        <v>26</v>
      </c>
      <c r="N14" s="2583"/>
      <c r="O14" s="2583">
        <v>1</v>
      </c>
      <c r="P14" s="2585"/>
      <c r="Q14" s="2564"/>
      <c r="R14" s="2560"/>
      <c r="S14" s="2560"/>
    </row>
    <row r="15" spans="1:19" ht="15">
      <c r="A15" s="2561" t="s">
        <v>26</v>
      </c>
      <c r="B15" s="2562" t="s">
        <v>518</v>
      </c>
      <c r="C15" s="2603">
        <v>183</v>
      </c>
      <c r="D15" s="2591"/>
      <c r="E15" s="2563"/>
      <c r="F15" s="2590"/>
      <c r="G15" s="2591">
        <v>129</v>
      </c>
      <c r="H15" s="2582">
        <v>25</v>
      </c>
      <c r="I15" s="2583"/>
      <c r="J15" s="2583"/>
      <c r="K15" s="2584">
        <v>74</v>
      </c>
      <c r="L15" s="2583"/>
      <c r="M15" s="2583"/>
      <c r="N15" s="2583"/>
      <c r="O15" s="2583"/>
      <c r="P15" s="2585">
        <v>30</v>
      </c>
      <c r="Q15" s="2564"/>
      <c r="R15" s="2560"/>
      <c r="S15" s="2560"/>
    </row>
    <row r="16" spans="1:19" ht="25.5">
      <c r="A16" s="2561" t="s">
        <v>26</v>
      </c>
      <c r="B16" s="2562" t="s">
        <v>519</v>
      </c>
      <c r="C16" s="2603">
        <v>300</v>
      </c>
      <c r="D16" s="2591"/>
      <c r="E16" s="2563"/>
      <c r="F16" s="2590"/>
      <c r="G16" s="2591">
        <v>258</v>
      </c>
      <c r="H16" s="2582">
        <v>66</v>
      </c>
      <c r="I16" s="2583">
        <v>4</v>
      </c>
      <c r="J16" s="2583"/>
      <c r="K16" s="2584">
        <v>83</v>
      </c>
      <c r="L16" s="2583">
        <v>68</v>
      </c>
      <c r="M16" s="2583"/>
      <c r="N16" s="2583">
        <v>21</v>
      </c>
      <c r="O16" s="2583">
        <v>16</v>
      </c>
      <c r="P16" s="2585"/>
      <c r="Q16" s="2564"/>
      <c r="R16" s="2560"/>
      <c r="S16" s="2560"/>
    </row>
    <row r="17" spans="1:19" ht="15">
      <c r="A17" s="2561" t="s">
        <v>26</v>
      </c>
      <c r="B17" s="2562" t="s">
        <v>157</v>
      </c>
      <c r="C17" s="2603">
        <v>1822</v>
      </c>
      <c r="D17" s="2591"/>
      <c r="E17" s="2563"/>
      <c r="F17" s="2590"/>
      <c r="G17" s="2591">
        <v>1527</v>
      </c>
      <c r="H17" s="2582">
        <v>82</v>
      </c>
      <c r="I17" s="2583">
        <v>11.6</v>
      </c>
      <c r="J17" s="2583"/>
      <c r="K17" s="2584">
        <v>474</v>
      </c>
      <c r="L17" s="2583">
        <v>296</v>
      </c>
      <c r="M17" s="2583"/>
      <c r="N17" s="2583">
        <v>559</v>
      </c>
      <c r="O17" s="2583">
        <v>104.4</v>
      </c>
      <c r="P17" s="2585"/>
      <c r="Q17" s="2564"/>
      <c r="R17" s="2560"/>
      <c r="S17" s="2560"/>
    </row>
    <row r="18" spans="1:19" ht="15">
      <c r="A18" s="2561" t="s">
        <v>28</v>
      </c>
      <c r="B18" s="2562" t="s">
        <v>29</v>
      </c>
      <c r="C18" s="2603">
        <v>15406</v>
      </c>
      <c r="D18" s="2591">
        <v>6236</v>
      </c>
      <c r="E18" s="2563">
        <v>0.4047773594703362</v>
      </c>
      <c r="F18" s="2590">
        <v>256</v>
      </c>
      <c r="G18" s="2591">
        <v>5980</v>
      </c>
      <c r="H18" s="2582">
        <v>268</v>
      </c>
      <c r="I18" s="2583"/>
      <c r="J18" s="2583"/>
      <c r="K18" s="2584">
        <v>253</v>
      </c>
      <c r="L18" s="2583">
        <v>718</v>
      </c>
      <c r="M18" s="2583">
        <v>2342</v>
      </c>
      <c r="N18" s="2583">
        <v>577</v>
      </c>
      <c r="O18" s="2583">
        <v>1479</v>
      </c>
      <c r="P18" s="2585">
        <v>343</v>
      </c>
      <c r="Q18" s="2564"/>
      <c r="R18" s="2560"/>
      <c r="S18" s="2560"/>
    </row>
    <row r="19" spans="1:19" ht="15">
      <c r="A19" s="2561" t="s">
        <v>28</v>
      </c>
      <c r="B19" s="2562" t="s">
        <v>30</v>
      </c>
      <c r="C19" s="2603"/>
      <c r="D19" s="2591"/>
      <c r="E19" s="2563"/>
      <c r="F19" s="2590"/>
      <c r="G19" s="2591"/>
      <c r="H19" s="2582"/>
      <c r="I19" s="2583"/>
      <c r="J19" s="2583"/>
      <c r="K19" s="2584"/>
      <c r="L19" s="2583"/>
      <c r="M19" s="2583"/>
      <c r="N19" s="2583"/>
      <c r="O19" s="2583"/>
      <c r="P19" s="2585"/>
      <c r="Q19" s="2564"/>
      <c r="R19" s="2560"/>
      <c r="S19" s="2560"/>
    </row>
    <row r="20" spans="1:19" ht="15">
      <c r="A20" s="2561" t="s">
        <v>82</v>
      </c>
      <c r="B20" s="2562" t="s">
        <v>520</v>
      </c>
      <c r="C20" s="2603"/>
      <c r="D20" s="2591"/>
      <c r="E20" s="2563"/>
      <c r="F20" s="2590"/>
      <c r="G20" s="2591">
        <v>84</v>
      </c>
      <c r="H20" s="2582"/>
      <c r="I20" s="2583"/>
      <c r="J20" s="2583"/>
      <c r="K20" s="2584"/>
      <c r="L20" s="2583"/>
      <c r="M20" s="2583">
        <v>57</v>
      </c>
      <c r="N20" s="2583"/>
      <c r="O20" s="2583">
        <v>27</v>
      </c>
      <c r="P20" s="2585">
        <v>0</v>
      </c>
      <c r="Q20" s="2564"/>
      <c r="R20" s="2560"/>
      <c r="S20" s="2560"/>
    </row>
    <row r="21" spans="1:19" ht="15">
      <c r="A21" s="2561" t="s">
        <v>82</v>
      </c>
      <c r="B21" s="2562" t="s">
        <v>521</v>
      </c>
      <c r="C21" s="2603"/>
      <c r="D21" s="2591"/>
      <c r="E21" s="2563"/>
      <c r="F21" s="2590"/>
      <c r="G21" s="2591">
        <v>484</v>
      </c>
      <c r="H21" s="2582"/>
      <c r="I21" s="2583"/>
      <c r="J21" s="2583"/>
      <c r="K21" s="2584">
        <v>145</v>
      </c>
      <c r="L21" s="2583"/>
      <c r="M21" s="2583"/>
      <c r="N21" s="2583"/>
      <c r="O21" s="2583">
        <v>339</v>
      </c>
      <c r="P21" s="2585">
        <v>0</v>
      </c>
      <c r="Q21" s="2564"/>
      <c r="R21" s="2560"/>
      <c r="S21" s="2560"/>
    </row>
    <row r="22" spans="1:19" ht="15">
      <c r="A22" s="2561" t="s">
        <v>82</v>
      </c>
      <c r="B22" s="2562" t="s">
        <v>522</v>
      </c>
      <c r="C22" s="2603">
        <v>4752</v>
      </c>
      <c r="D22" s="2591">
        <v>939</v>
      </c>
      <c r="E22" s="2563">
        <v>0.1976010101010101</v>
      </c>
      <c r="F22" s="2590">
        <v>29</v>
      </c>
      <c r="G22" s="2591">
        <v>910</v>
      </c>
      <c r="H22" s="2582">
        <v>92</v>
      </c>
      <c r="I22" s="2583"/>
      <c r="J22" s="2583"/>
      <c r="K22" s="2584">
        <v>154</v>
      </c>
      <c r="L22" s="2583"/>
      <c r="M22" s="2583">
        <v>205</v>
      </c>
      <c r="N22" s="2583">
        <v>194</v>
      </c>
      <c r="O22" s="2583">
        <v>265</v>
      </c>
      <c r="P22" s="2585"/>
      <c r="Q22" s="2564"/>
      <c r="R22" s="2560"/>
      <c r="S22" s="2560"/>
    </row>
    <row r="23" spans="1:19" ht="15">
      <c r="A23" s="2561" t="s">
        <v>82</v>
      </c>
      <c r="B23" s="2562" t="s">
        <v>523</v>
      </c>
      <c r="C23" s="2603">
        <v>2076</v>
      </c>
      <c r="D23" s="2591">
        <v>474</v>
      </c>
      <c r="E23" s="2563">
        <v>0.22832369942196531</v>
      </c>
      <c r="F23" s="2590">
        <v>10</v>
      </c>
      <c r="G23" s="2591">
        <v>464</v>
      </c>
      <c r="H23" s="2582">
        <v>59.5</v>
      </c>
      <c r="I23" s="2583"/>
      <c r="J23" s="2583"/>
      <c r="K23" s="2584">
        <v>59.5</v>
      </c>
      <c r="L23" s="2583">
        <v>42</v>
      </c>
      <c r="M23" s="2583">
        <v>155</v>
      </c>
      <c r="N23" s="2583"/>
      <c r="O23" s="2583">
        <v>148</v>
      </c>
      <c r="P23" s="2585"/>
      <c r="Q23" s="2564"/>
      <c r="R23" s="2560"/>
      <c r="S23" s="2560"/>
    </row>
    <row r="24" spans="1:19" ht="15">
      <c r="A24" s="2561" t="s">
        <v>82</v>
      </c>
      <c r="B24" s="2562" t="s">
        <v>524</v>
      </c>
      <c r="C24" s="2603"/>
      <c r="D24" s="2591"/>
      <c r="E24" s="2563"/>
      <c r="F24" s="2590"/>
      <c r="G24" s="2591">
        <v>466</v>
      </c>
      <c r="H24" s="2582">
        <v>80</v>
      </c>
      <c r="I24" s="2583"/>
      <c r="J24" s="2583"/>
      <c r="K24" s="2584">
        <v>217</v>
      </c>
      <c r="L24" s="2583"/>
      <c r="M24" s="2583">
        <v>105</v>
      </c>
      <c r="N24" s="2583"/>
      <c r="O24" s="2583">
        <v>64</v>
      </c>
      <c r="P24" s="2585">
        <v>0</v>
      </c>
      <c r="Q24" s="2564"/>
      <c r="R24" s="2560"/>
      <c r="S24" s="2560"/>
    </row>
    <row r="25" spans="1:19" ht="15">
      <c r="A25" s="2561" t="s">
        <v>82</v>
      </c>
      <c r="B25" s="2562" t="s">
        <v>525</v>
      </c>
      <c r="C25" s="2603">
        <v>833</v>
      </c>
      <c r="D25" s="2591"/>
      <c r="E25" s="2563"/>
      <c r="F25" s="2590"/>
      <c r="G25" s="2591">
        <v>469</v>
      </c>
      <c r="H25" s="2582">
        <v>119</v>
      </c>
      <c r="I25" s="2583">
        <v>33</v>
      </c>
      <c r="J25" s="2583"/>
      <c r="K25" s="2584">
        <v>239</v>
      </c>
      <c r="L25" s="2583"/>
      <c r="M25" s="2583">
        <v>78</v>
      </c>
      <c r="N25" s="2583"/>
      <c r="O25" s="2583"/>
      <c r="P25" s="2585"/>
      <c r="Q25" s="2564"/>
      <c r="R25" s="2560"/>
      <c r="S25" s="2560"/>
    </row>
    <row r="26" spans="1:19" ht="25.5">
      <c r="A26" s="2561" t="s">
        <v>82</v>
      </c>
      <c r="B26" s="2562" t="s">
        <v>526</v>
      </c>
      <c r="C26" s="2603"/>
      <c r="D26" s="2591"/>
      <c r="E26" s="2563"/>
      <c r="F26" s="2590"/>
      <c r="G26" s="2591">
        <v>47</v>
      </c>
      <c r="H26" s="2582">
        <v>8</v>
      </c>
      <c r="I26" s="2583">
        <v>0</v>
      </c>
      <c r="J26" s="2583"/>
      <c r="K26" s="2584">
        <v>9</v>
      </c>
      <c r="L26" s="2583">
        <v>0</v>
      </c>
      <c r="M26" s="2583">
        <v>13</v>
      </c>
      <c r="N26" s="2583"/>
      <c r="O26" s="2583">
        <v>17</v>
      </c>
      <c r="P26" s="2585"/>
      <c r="Q26" s="2564"/>
      <c r="R26" s="2560"/>
      <c r="S26" s="2560"/>
    </row>
    <row r="27" spans="1:19" ht="15">
      <c r="A27" s="2561" t="s">
        <v>31</v>
      </c>
      <c r="B27" s="2562" t="s">
        <v>32</v>
      </c>
      <c r="C27" s="2603"/>
      <c r="D27" s="2591"/>
      <c r="E27" s="2563"/>
      <c r="F27" s="2590"/>
      <c r="G27" s="2591">
        <v>1371</v>
      </c>
      <c r="H27" s="2582"/>
      <c r="I27" s="2583"/>
      <c r="J27" s="2583">
        <v>456</v>
      </c>
      <c r="K27" s="2584"/>
      <c r="L27" s="2583">
        <v>760</v>
      </c>
      <c r="M27" s="2583"/>
      <c r="N27" s="2583"/>
      <c r="O27" s="2583">
        <v>130</v>
      </c>
      <c r="P27" s="2585">
        <v>25</v>
      </c>
      <c r="Q27" s="2564"/>
      <c r="R27" s="2560"/>
      <c r="S27" s="2560"/>
    </row>
    <row r="28" spans="1:19" ht="15">
      <c r="A28" s="2561" t="s">
        <v>31</v>
      </c>
      <c r="B28" s="2562" t="s">
        <v>33</v>
      </c>
      <c r="C28" s="2603"/>
      <c r="D28" s="2591"/>
      <c r="E28" s="2563"/>
      <c r="F28" s="2590"/>
      <c r="G28" s="2591">
        <v>271</v>
      </c>
      <c r="H28" s="2582">
        <v>23</v>
      </c>
      <c r="I28" s="2583">
        <v>3</v>
      </c>
      <c r="J28" s="2583">
        <v>105</v>
      </c>
      <c r="K28" s="2584">
        <v>26</v>
      </c>
      <c r="L28" s="2583">
        <v>71</v>
      </c>
      <c r="M28" s="2583"/>
      <c r="N28" s="2583"/>
      <c r="O28" s="2583">
        <v>43</v>
      </c>
      <c r="P28" s="2585"/>
      <c r="Q28" s="2564"/>
      <c r="R28" s="2560"/>
      <c r="S28" s="2560"/>
    </row>
    <row r="29" spans="1:19" ht="15">
      <c r="A29" s="2561" t="s">
        <v>34</v>
      </c>
      <c r="B29" s="2562" t="s">
        <v>527</v>
      </c>
      <c r="C29" s="2603">
        <v>190</v>
      </c>
      <c r="D29" s="2591">
        <v>180</v>
      </c>
      <c r="E29" s="2563">
        <v>0.9473684210526315</v>
      </c>
      <c r="F29" s="2590">
        <v>1</v>
      </c>
      <c r="G29" s="2591">
        <v>179</v>
      </c>
      <c r="H29" s="2582">
        <v>4</v>
      </c>
      <c r="I29" s="2583"/>
      <c r="J29" s="2583">
        <v>2</v>
      </c>
      <c r="K29" s="2584"/>
      <c r="L29" s="2583">
        <v>133</v>
      </c>
      <c r="M29" s="2583">
        <v>1</v>
      </c>
      <c r="N29" s="2583"/>
      <c r="O29" s="2583">
        <v>36</v>
      </c>
      <c r="P29" s="2585">
        <v>3</v>
      </c>
      <c r="Q29" s="2564"/>
      <c r="R29" s="2560"/>
      <c r="S29" s="2560"/>
    </row>
    <row r="30" spans="1:19" ht="15">
      <c r="A30" s="2561" t="s">
        <v>34</v>
      </c>
      <c r="B30" s="2562" t="s">
        <v>528</v>
      </c>
      <c r="C30" s="2603">
        <v>271</v>
      </c>
      <c r="D30" s="2591">
        <v>246</v>
      </c>
      <c r="E30" s="2563">
        <v>0.9077490774907749</v>
      </c>
      <c r="F30" s="2590">
        <v>4</v>
      </c>
      <c r="G30" s="2591">
        <v>242</v>
      </c>
      <c r="H30" s="2582">
        <v>1</v>
      </c>
      <c r="I30" s="2583"/>
      <c r="J30" s="2583">
        <v>6</v>
      </c>
      <c r="K30" s="2584">
        <v>11</v>
      </c>
      <c r="L30" s="2583">
        <v>121</v>
      </c>
      <c r="M30" s="2583">
        <v>1</v>
      </c>
      <c r="N30" s="2583"/>
      <c r="O30" s="2583">
        <v>85</v>
      </c>
      <c r="P30" s="2585">
        <v>17</v>
      </c>
      <c r="Q30" s="2564"/>
      <c r="R30" s="2560"/>
      <c r="S30" s="2560"/>
    </row>
    <row r="31" spans="1:19" ht="15">
      <c r="A31" s="2561" t="s">
        <v>34</v>
      </c>
      <c r="B31" s="2562" t="s">
        <v>529</v>
      </c>
      <c r="C31" s="2603">
        <v>69</v>
      </c>
      <c r="D31" s="2591">
        <v>57</v>
      </c>
      <c r="E31" s="2563">
        <v>0.8260869565217391</v>
      </c>
      <c r="F31" s="2590">
        <v>1</v>
      </c>
      <c r="G31" s="2591">
        <v>56</v>
      </c>
      <c r="H31" s="2582">
        <v>6</v>
      </c>
      <c r="I31" s="2583"/>
      <c r="J31" s="2583"/>
      <c r="K31" s="2584">
        <v>27</v>
      </c>
      <c r="L31" s="2583">
        <v>6</v>
      </c>
      <c r="M31" s="2583">
        <v>14</v>
      </c>
      <c r="N31" s="2583"/>
      <c r="O31" s="2583">
        <v>2</v>
      </c>
      <c r="P31" s="2585">
        <v>1</v>
      </c>
      <c r="Q31" s="2564"/>
      <c r="R31" s="2560"/>
      <c r="S31" s="2560"/>
    </row>
    <row r="32" spans="1:19" ht="15">
      <c r="A32" s="2561" t="s">
        <v>34</v>
      </c>
      <c r="B32" s="2562" t="s">
        <v>94</v>
      </c>
      <c r="C32" s="2603">
        <v>122</v>
      </c>
      <c r="D32" s="2591">
        <v>72</v>
      </c>
      <c r="E32" s="2563">
        <v>0.5901639344262295</v>
      </c>
      <c r="F32" s="2590">
        <v>0</v>
      </c>
      <c r="G32" s="2591">
        <v>72</v>
      </c>
      <c r="H32" s="2582"/>
      <c r="I32" s="2583"/>
      <c r="J32" s="2583"/>
      <c r="K32" s="2584">
        <v>4</v>
      </c>
      <c r="L32" s="2583"/>
      <c r="M32" s="2583">
        <v>60</v>
      </c>
      <c r="N32" s="2583"/>
      <c r="O32" s="2583">
        <v>8</v>
      </c>
      <c r="P32" s="2585"/>
      <c r="Q32" s="2564"/>
      <c r="R32" s="2560"/>
      <c r="S32" s="2560"/>
    </row>
    <row r="33" spans="1:19" ht="15">
      <c r="A33" s="2561" t="s">
        <v>34</v>
      </c>
      <c r="B33" s="2562" t="s">
        <v>530</v>
      </c>
      <c r="C33" s="2603">
        <v>643</v>
      </c>
      <c r="D33" s="2591">
        <v>456</v>
      </c>
      <c r="E33" s="2563">
        <v>0.7092</v>
      </c>
      <c r="F33" s="2590">
        <v>8</v>
      </c>
      <c r="G33" s="2591">
        <v>448</v>
      </c>
      <c r="H33" s="2582">
        <v>57</v>
      </c>
      <c r="I33" s="2583"/>
      <c r="J33" s="2583"/>
      <c r="K33" s="2584">
        <v>208</v>
      </c>
      <c r="L33" s="2583"/>
      <c r="M33" s="2583"/>
      <c r="N33" s="2583"/>
      <c r="O33" s="2583">
        <v>95</v>
      </c>
      <c r="P33" s="2585">
        <v>88</v>
      </c>
      <c r="Q33" s="2564"/>
      <c r="R33" s="2560"/>
      <c r="S33" s="2560"/>
    </row>
    <row r="34" spans="1:19" ht="15">
      <c r="A34" s="2561" t="s">
        <v>179</v>
      </c>
      <c r="B34" s="2562" t="s">
        <v>531</v>
      </c>
      <c r="C34" s="2603">
        <v>224</v>
      </c>
      <c r="D34" s="2591">
        <v>222</v>
      </c>
      <c r="E34" s="2563">
        <v>0.7053571428571429</v>
      </c>
      <c r="F34" s="2590">
        <v>2</v>
      </c>
      <c r="G34" s="2591">
        <v>156</v>
      </c>
      <c r="H34" s="2582"/>
      <c r="I34" s="2583"/>
      <c r="J34" s="2583"/>
      <c r="K34" s="2584">
        <v>39</v>
      </c>
      <c r="L34" s="2583">
        <v>12</v>
      </c>
      <c r="M34" s="2583">
        <v>90</v>
      </c>
      <c r="N34" s="2583">
        <v>15</v>
      </c>
      <c r="O34" s="2583"/>
      <c r="P34" s="2585">
        <v>0</v>
      </c>
      <c r="Q34" s="2564"/>
      <c r="R34" s="2560"/>
      <c r="S34" s="2560"/>
    </row>
    <row r="35" spans="1:19" ht="25.5">
      <c r="A35" s="2561" t="s">
        <v>60</v>
      </c>
      <c r="B35" s="2562" t="s">
        <v>532</v>
      </c>
      <c r="C35" s="2603"/>
      <c r="D35" s="2591"/>
      <c r="E35" s="2563"/>
      <c r="F35" s="2590"/>
      <c r="G35" s="2591">
        <v>63</v>
      </c>
      <c r="H35" s="2582">
        <v>18</v>
      </c>
      <c r="I35" s="2583"/>
      <c r="J35" s="2583"/>
      <c r="K35" s="2584"/>
      <c r="L35" s="2583">
        <v>9</v>
      </c>
      <c r="M35" s="2583">
        <v>11</v>
      </c>
      <c r="N35" s="2583"/>
      <c r="O35" s="2583">
        <v>25</v>
      </c>
      <c r="P35" s="2585">
        <v>0</v>
      </c>
      <c r="Q35" s="2564"/>
      <c r="R35" s="2560"/>
      <c r="S35" s="2560"/>
    </row>
    <row r="36" spans="1:19" ht="25.5">
      <c r="A36" s="2561" t="s">
        <v>181</v>
      </c>
      <c r="B36" s="2562" t="s">
        <v>533</v>
      </c>
      <c r="C36" s="2603">
        <v>357</v>
      </c>
      <c r="D36" s="2591">
        <v>303</v>
      </c>
      <c r="E36" s="2563">
        <v>0.8487394957983193</v>
      </c>
      <c r="F36" s="2590">
        <v>7</v>
      </c>
      <c r="G36" s="2591">
        <v>296</v>
      </c>
      <c r="H36" s="2582">
        <v>34</v>
      </c>
      <c r="I36" s="2583"/>
      <c r="J36" s="2583"/>
      <c r="K36" s="2584">
        <v>64</v>
      </c>
      <c r="L36" s="2583">
        <v>89</v>
      </c>
      <c r="M36" s="2583"/>
      <c r="N36" s="2583"/>
      <c r="O36" s="2583">
        <v>109</v>
      </c>
      <c r="P36" s="2585"/>
      <c r="Q36" s="2564"/>
      <c r="R36" s="2560"/>
      <c r="S36" s="2560"/>
    </row>
    <row r="37" spans="1:19" ht="25.5">
      <c r="A37" s="2561" t="s">
        <v>37</v>
      </c>
      <c r="B37" s="2562" t="s">
        <v>183</v>
      </c>
      <c r="C37" s="2603">
        <v>145</v>
      </c>
      <c r="D37" s="2591">
        <v>108</v>
      </c>
      <c r="E37" s="2563"/>
      <c r="F37" s="2590">
        <v>3</v>
      </c>
      <c r="G37" s="2591">
        <v>105</v>
      </c>
      <c r="H37" s="2582">
        <v>18</v>
      </c>
      <c r="I37" s="2583">
        <v>1</v>
      </c>
      <c r="J37" s="2583"/>
      <c r="K37" s="2584">
        <v>17</v>
      </c>
      <c r="L37" s="2583">
        <v>15</v>
      </c>
      <c r="M37" s="2583">
        <v>6</v>
      </c>
      <c r="N37" s="2583">
        <v>2</v>
      </c>
      <c r="O37" s="2583">
        <v>46</v>
      </c>
      <c r="P37" s="2585"/>
      <c r="Q37" s="2564"/>
      <c r="R37" s="2560"/>
      <c r="S37" s="2560"/>
    </row>
    <row r="38" spans="1:19" ht="15">
      <c r="A38" s="2561" t="s">
        <v>37</v>
      </c>
      <c r="B38" s="2562" t="s">
        <v>95</v>
      </c>
      <c r="C38" s="2603">
        <v>380</v>
      </c>
      <c r="D38" s="2591">
        <v>263</v>
      </c>
      <c r="E38" s="2563">
        <v>0.6921052631578948</v>
      </c>
      <c r="F38" s="2590">
        <v>2</v>
      </c>
      <c r="G38" s="2591">
        <v>261</v>
      </c>
      <c r="H38" s="2582">
        <v>17</v>
      </c>
      <c r="I38" s="2583">
        <v>4</v>
      </c>
      <c r="J38" s="2583">
        <v>1</v>
      </c>
      <c r="K38" s="2584">
        <v>87</v>
      </c>
      <c r="L38" s="2583">
        <v>91</v>
      </c>
      <c r="M38" s="2583">
        <v>10</v>
      </c>
      <c r="N38" s="2583">
        <v>3</v>
      </c>
      <c r="O38" s="2583">
        <v>48</v>
      </c>
      <c r="P38" s="2585"/>
      <c r="Q38" s="2564"/>
      <c r="R38" s="2560"/>
      <c r="S38" s="2560"/>
    </row>
    <row r="39" spans="1:19" ht="15">
      <c r="A39" s="2561" t="s">
        <v>37</v>
      </c>
      <c r="B39" s="2562" t="s">
        <v>40</v>
      </c>
      <c r="C39" s="2603">
        <v>64</v>
      </c>
      <c r="D39" s="2591">
        <v>57</v>
      </c>
      <c r="E39" s="2563">
        <v>0.890625</v>
      </c>
      <c r="F39" s="2590">
        <v>1</v>
      </c>
      <c r="G39" s="2591">
        <v>56</v>
      </c>
      <c r="H39" s="2582">
        <v>7</v>
      </c>
      <c r="I39" s="2583">
        <v>1</v>
      </c>
      <c r="J39" s="2583">
        <v>3</v>
      </c>
      <c r="K39" s="2584">
        <v>1</v>
      </c>
      <c r="L39" s="2583">
        <v>13</v>
      </c>
      <c r="M39" s="2583"/>
      <c r="N39" s="2583">
        <v>14</v>
      </c>
      <c r="O39" s="2583">
        <v>11</v>
      </c>
      <c r="P39" s="2585">
        <v>6</v>
      </c>
      <c r="Q39" s="2564"/>
      <c r="R39" s="2560"/>
      <c r="S39" s="2560"/>
    </row>
    <row r="40" spans="1:19" ht="15">
      <c r="A40" s="2561" t="s">
        <v>37</v>
      </c>
      <c r="B40" s="2562" t="s">
        <v>39</v>
      </c>
      <c r="C40" s="2603">
        <v>77</v>
      </c>
      <c r="D40" s="2591">
        <v>64</v>
      </c>
      <c r="E40" s="2563">
        <v>0.8311688311688312</v>
      </c>
      <c r="F40" s="2590">
        <v>0</v>
      </c>
      <c r="G40" s="2591">
        <v>64</v>
      </c>
      <c r="H40" s="2582">
        <v>4</v>
      </c>
      <c r="I40" s="2583"/>
      <c r="J40" s="2583">
        <v>4</v>
      </c>
      <c r="K40" s="2584">
        <v>26</v>
      </c>
      <c r="L40" s="2583">
        <v>5</v>
      </c>
      <c r="M40" s="2583">
        <v>8</v>
      </c>
      <c r="N40" s="2583"/>
      <c r="O40" s="2583">
        <v>17</v>
      </c>
      <c r="P40" s="2585"/>
      <c r="Q40" s="2564"/>
      <c r="R40" s="2560"/>
      <c r="S40" s="2560"/>
    </row>
    <row r="41" spans="1:19" ht="15.75" thickBot="1">
      <c r="A41" s="2577" t="s">
        <v>37</v>
      </c>
      <c r="B41" s="2575" t="s">
        <v>534</v>
      </c>
      <c r="C41" s="2604"/>
      <c r="D41" s="2598"/>
      <c r="E41" s="2576"/>
      <c r="F41" s="2597"/>
      <c r="G41" s="2598">
        <v>346</v>
      </c>
      <c r="H41" s="2586">
        <v>90</v>
      </c>
      <c r="I41" s="2587">
        <v>15</v>
      </c>
      <c r="J41" s="2587">
        <v>4</v>
      </c>
      <c r="K41" s="2588">
        <v>91</v>
      </c>
      <c r="L41" s="2587">
        <v>27</v>
      </c>
      <c r="M41" s="2587">
        <v>47</v>
      </c>
      <c r="N41" s="2587">
        <v>42</v>
      </c>
      <c r="O41" s="2587">
        <v>30</v>
      </c>
      <c r="P41" s="2589">
        <v>0</v>
      </c>
      <c r="Q41" s="2564"/>
      <c r="R41" s="2560"/>
      <c r="S41" s="2560"/>
    </row>
    <row r="42" spans="1:19" ht="15.75" thickBot="1">
      <c r="A42" s="2565"/>
      <c r="B42" s="2566"/>
      <c r="C42" s="2592"/>
      <c r="D42" s="2592"/>
      <c r="E42" s="2569"/>
      <c r="F42" s="2592"/>
      <c r="G42" s="2592"/>
      <c r="H42" s="2593"/>
      <c r="I42" s="2593"/>
      <c r="J42" s="2593"/>
      <c r="K42" s="2594"/>
      <c r="L42" s="2593"/>
      <c r="M42" s="2593"/>
      <c r="N42" s="2593"/>
      <c r="O42" s="2593"/>
      <c r="P42" s="2593"/>
      <c r="Q42" s="2568"/>
      <c r="R42" s="2559"/>
      <c r="S42" s="2559"/>
    </row>
    <row r="43" spans="1:19" ht="15.75" thickBot="1">
      <c r="A43" s="2571" t="s">
        <v>535</v>
      </c>
      <c r="B43" s="2557" t="s">
        <v>536</v>
      </c>
      <c r="C43" s="2609"/>
      <c r="D43" s="2609"/>
      <c r="E43" s="2558"/>
      <c r="F43" s="2609"/>
      <c r="G43" s="2610">
        <v>2774</v>
      </c>
      <c r="H43" s="2611">
        <v>301</v>
      </c>
      <c r="I43" s="2599">
        <v>57</v>
      </c>
      <c r="J43" s="2599">
        <v>70.5</v>
      </c>
      <c r="K43" s="2600">
        <v>1028</v>
      </c>
      <c r="L43" s="2599">
        <v>564</v>
      </c>
      <c r="M43" s="2599"/>
      <c r="N43" s="2599">
        <v>596</v>
      </c>
      <c r="O43" s="2599">
        <v>70.5</v>
      </c>
      <c r="P43" s="2601">
        <v>87</v>
      </c>
      <c r="Q43" s="2555"/>
      <c r="R43" s="2555"/>
      <c r="S43" s="2555"/>
    </row>
    <row r="44" spans="1:19" ht="15.75" thickBot="1">
      <c r="A44" s="2565"/>
      <c r="B44" s="2566"/>
      <c r="C44" s="2592"/>
      <c r="D44" s="2592"/>
      <c r="E44" s="2569"/>
      <c r="F44" s="2592"/>
      <c r="G44" s="2592"/>
      <c r="H44" s="2593"/>
      <c r="I44" s="2593"/>
      <c r="J44" s="2593"/>
      <c r="K44" s="2594"/>
      <c r="L44" s="2593"/>
      <c r="M44" s="2593"/>
      <c r="N44" s="2593"/>
      <c r="O44" s="2593"/>
      <c r="P44" s="2593"/>
      <c r="Q44" s="2568"/>
      <c r="R44" s="2559"/>
      <c r="S44" s="2559"/>
    </row>
    <row r="45" spans="1:19" ht="15.75" thickBot="1">
      <c r="A45" s="2565" t="s">
        <v>41</v>
      </c>
      <c r="B45" s="2570"/>
      <c r="C45" s="2592"/>
      <c r="D45" s="2592"/>
      <c r="E45" s="2569"/>
      <c r="F45" s="2592"/>
      <c r="G45" s="2612" t="s">
        <v>42</v>
      </c>
      <c r="H45" s="2617" t="s">
        <v>11</v>
      </c>
      <c r="I45" s="2618" t="s">
        <v>12</v>
      </c>
      <c r="J45" s="2618" t="s">
        <v>13</v>
      </c>
      <c r="K45" s="2619" t="s">
        <v>14</v>
      </c>
      <c r="L45" s="2618" t="s">
        <v>15</v>
      </c>
      <c r="M45" s="2618" t="s">
        <v>16</v>
      </c>
      <c r="N45" s="2620" t="s">
        <v>17</v>
      </c>
      <c r="O45" s="2618" t="s">
        <v>18</v>
      </c>
      <c r="P45" s="2621" t="s">
        <v>19</v>
      </c>
      <c r="Q45" s="2567"/>
      <c r="R45" s="2559"/>
      <c r="S45" s="2559"/>
    </row>
    <row r="46" spans="1:19" ht="15.75" thickBot="1">
      <c r="A46" s="2565"/>
      <c r="B46" s="2566" t="s">
        <v>212</v>
      </c>
      <c r="C46" s="2592"/>
      <c r="D46" s="2592"/>
      <c r="E46" s="2569"/>
      <c r="F46" s="2592"/>
      <c r="G46" s="2605">
        <v>15806</v>
      </c>
      <c r="H46" s="2606">
        <v>1235.5</v>
      </c>
      <c r="I46" s="2607">
        <v>89.6</v>
      </c>
      <c r="J46" s="2607">
        <v>590</v>
      </c>
      <c r="K46" s="2622">
        <v>2495.5</v>
      </c>
      <c r="L46" s="2607">
        <v>2695</v>
      </c>
      <c r="M46" s="2607">
        <v>3384</v>
      </c>
      <c r="N46" s="2607">
        <v>1501</v>
      </c>
      <c r="O46" s="2607">
        <v>3270.4</v>
      </c>
      <c r="P46" s="2608">
        <v>545</v>
      </c>
      <c r="Q46" s="2568"/>
      <c r="R46" s="2559"/>
      <c r="S46" s="2559"/>
    </row>
    <row r="47" spans="1:19" ht="15.75" thickBot="1">
      <c r="A47" s="2565"/>
      <c r="B47" s="2566"/>
      <c r="C47" s="2592"/>
      <c r="D47" s="2592"/>
      <c r="E47" s="2569"/>
      <c r="F47" s="2592"/>
      <c r="G47" s="2592"/>
      <c r="H47" s="2614">
        <v>0.07816651904340124</v>
      </c>
      <c r="I47" s="2615">
        <v>0.005668733392382639</v>
      </c>
      <c r="J47" s="2615">
        <v>0.037327597115019616</v>
      </c>
      <c r="K47" s="2623">
        <v>0.1578830823737821</v>
      </c>
      <c r="L47" s="2615">
        <v>0.1705048715677591</v>
      </c>
      <c r="M47" s="2615">
        <v>0.21409591294445146</v>
      </c>
      <c r="N47" s="2615">
        <v>0.09496393774516007</v>
      </c>
      <c r="O47" s="2615">
        <v>0.20690876882196635</v>
      </c>
      <c r="P47" s="2616">
        <v>0.03448057699607744</v>
      </c>
      <c r="Q47" s="2568"/>
      <c r="R47" s="2613"/>
      <c r="S47" s="2559"/>
    </row>
    <row r="48" spans="1:19" ht="15.75" thickBot="1">
      <c r="A48" s="2565"/>
      <c r="B48" s="2566"/>
      <c r="C48" s="2592"/>
      <c r="D48" s="2592"/>
      <c r="E48" s="2569"/>
      <c r="F48" s="2592"/>
      <c r="G48" s="2592"/>
      <c r="H48" s="2593"/>
      <c r="I48" s="2593"/>
      <c r="J48" s="2593"/>
      <c r="K48" s="2594"/>
      <c r="L48" s="2593"/>
      <c r="M48" s="2593"/>
      <c r="N48" s="2593"/>
      <c r="O48" s="2593"/>
      <c r="P48" s="2593"/>
      <c r="Q48" s="2568"/>
      <c r="R48" s="2559"/>
      <c r="S48" s="2559"/>
    </row>
    <row r="49" spans="1:19" ht="15.75" thickBot="1">
      <c r="A49" s="2565"/>
      <c r="B49" s="2566" t="s">
        <v>213</v>
      </c>
      <c r="C49" s="2592"/>
      <c r="D49" s="2592"/>
      <c r="E49" s="2569"/>
      <c r="F49" s="2592"/>
      <c r="G49" s="2605">
        <v>18580</v>
      </c>
      <c r="H49" s="2606">
        <v>1536.5</v>
      </c>
      <c r="I49" s="2607">
        <v>146.6</v>
      </c>
      <c r="J49" s="2607">
        <v>660.5</v>
      </c>
      <c r="K49" s="2622">
        <v>3523.5</v>
      </c>
      <c r="L49" s="2607">
        <v>3259</v>
      </c>
      <c r="M49" s="2607">
        <v>3384</v>
      </c>
      <c r="N49" s="2607">
        <v>2097</v>
      </c>
      <c r="O49" s="2607">
        <v>3340.9</v>
      </c>
      <c r="P49" s="2608">
        <v>632</v>
      </c>
      <c r="Q49" s="2568"/>
      <c r="R49" s="2559"/>
      <c r="S49" s="2559"/>
    </row>
    <row r="50" spans="1:19" ht="15.75" thickBot="1">
      <c r="A50" s="2565"/>
      <c r="B50" s="2566"/>
      <c r="C50" s="2592"/>
      <c r="D50" s="2592"/>
      <c r="E50" s="2569"/>
      <c r="F50" s="2592"/>
      <c r="G50" s="2592"/>
      <c r="H50" s="2614">
        <v>0.08269644779332616</v>
      </c>
      <c r="I50" s="2615">
        <v>0.007890204520990311</v>
      </c>
      <c r="J50" s="2615">
        <v>0.03554897739504844</v>
      </c>
      <c r="K50" s="2623">
        <v>0.18963939720129172</v>
      </c>
      <c r="L50" s="2615">
        <v>0.17540365984930031</v>
      </c>
      <c r="M50" s="2615">
        <v>0.1821313240043057</v>
      </c>
      <c r="N50" s="2615">
        <v>0.11286329386437029</v>
      </c>
      <c r="O50" s="2615">
        <v>0.17981162540365986</v>
      </c>
      <c r="P50" s="2616">
        <v>0.034015069967707215</v>
      </c>
      <c r="Q50" s="2568"/>
      <c r="R50" s="2613"/>
      <c r="S50" s="2559"/>
    </row>
  </sheetData>
  <mergeCells count="9">
    <mergeCell ref="G3:G4"/>
    <mergeCell ref="H3:P3"/>
    <mergeCell ref="A1:P1"/>
    <mergeCell ref="A3:A4"/>
    <mergeCell ref="B3:B4"/>
    <mergeCell ref="C3:C4"/>
    <mergeCell ref="D3:D4"/>
    <mergeCell ref="E3:E4"/>
    <mergeCell ref="F3:F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537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625"/>
      <c r="R1" s="2625"/>
      <c r="S1" s="2625"/>
    </row>
    <row r="2" spans="1:19" ht="27" thickBot="1">
      <c r="A2" s="2629"/>
      <c r="B2" s="2640"/>
      <c r="C2" s="2628"/>
      <c r="D2" s="2628"/>
      <c r="E2" s="2628"/>
      <c r="F2" s="2628"/>
      <c r="G2" s="2628"/>
      <c r="H2" s="2630"/>
      <c r="I2" s="2630"/>
      <c r="J2" s="2630"/>
      <c r="K2" s="2631"/>
      <c r="L2" s="2630"/>
      <c r="M2" s="2630"/>
      <c r="N2" s="2630"/>
      <c r="O2" s="2630"/>
      <c r="P2" s="2630"/>
      <c r="Q2" s="2628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628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2632" t="s">
        <v>11</v>
      </c>
      <c r="I4" s="2633" t="s">
        <v>12</v>
      </c>
      <c r="J4" s="2633" t="s">
        <v>13</v>
      </c>
      <c r="K4" s="2634" t="s">
        <v>14</v>
      </c>
      <c r="L4" s="2633" t="s">
        <v>15</v>
      </c>
      <c r="M4" s="2633" t="s">
        <v>16</v>
      </c>
      <c r="N4" s="2636" t="s">
        <v>17</v>
      </c>
      <c r="O4" s="2633" t="s">
        <v>18</v>
      </c>
      <c r="P4" s="2635" t="s">
        <v>19</v>
      </c>
      <c r="Q4" s="2628"/>
      <c r="R4" s="2624"/>
      <c r="S4" s="2624"/>
    </row>
    <row r="5" spans="1:19" ht="15">
      <c r="A5" s="2659" t="s">
        <v>20</v>
      </c>
      <c r="B5" s="2660" t="s">
        <v>538</v>
      </c>
      <c r="C5" s="2684">
        <v>464</v>
      </c>
      <c r="D5" s="2685">
        <v>267</v>
      </c>
      <c r="E5" s="2661">
        <v>0.5754310344827587</v>
      </c>
      <c r="F5" s="2684">
        <v>8</v>
      </c>
      <c r="G5" s="2688">
        <v>259</v>
      </c>
      <c r="H5" s="2706">
        <v>103</v>
      </c>
      <c r="I5" s="2670"/>
      <c r="J5" s="2670"/>
      <c r="K5" s="2671">
        <v>78</v>
      </c>
      <c r="L5" s="2670">
        <v>78</v>
      </c>
      <c r="M5" s="2670"/>
      <c r="N5" s="2670"/>
      <c r="O5" s="2670"/>
      <c r="P5" s="2672"/>
      <c r="Q5" s="2638"/>
      <c r="R5" s="2638"/>
      <c r="S5" s="2638"/>
    </row>
    <row r="6" spans="1:19" ht="25.5">
      <c r="A6" s="2645" t="s">
        <v>20</v>
      </c>
      <c r="B6" s="2646" t="s">
        <v>539</v>
      </c>
      <c r="C6" s="2679">
        <v>141</v>
      </c>
      <c r="D6" s="2680">
        <v>133</v>
      </c>
      <c r="E6" s="2647">
        <v>0.9432624113475178</v>
      </c>
      <c r="F6" s="2679">
        <v>0</v>
      </c>
      <c r="G6" s="2689">
        <v>133</v>
      </c>
      <c r="H6" s="2691">
        <v>39</v>
      </c>
      <c r="I6" s="2673">
        <v>1</v>
      </c>
      <c r="J6" s="2673"/>
      <c r="K6" s="2674">
        <v>10</v>
      </c>
      <c r="L6" s="2673">
        <v>21</v>
      </c>
      <c r="M6" s="2673">
        <v>44</v>
      </c>
      <c r="N6" s="2673"/>
      <c r="O6" s="2673">
        <v>12</v>
      </c>
      <c r="P6" s="2675">
        <v>6</v>
      </c>
      <c r="Q6" s="2648"/>
      <c r="R6" s="2644"/>
      <c r="S6" s="2644"/>
    </row>
    <row r="7" spans="1:19" ht="15">
      <c r="A7" s="2645" t="s">
        <v>20</v>
      </c>
      <c r="B7" s="2646" t="s">
        <v>540</v>
      </c>
      <c r="C7" s="2679">
        <v>166</v>
      </c>
      <c r="D7" s="2680">
        <v>98</v>
      </c>
      <c r="E7" s="2647">
        <v>0.5903614457831325</v>
      </c>
      <c r="F7" s="2679">
        <v>7</v>
      </c>
      <c r="G7" s="2689">
        <v>91</v>
      </c>
      <c r="H7" s="2691">
        <v>8</v>
      </c>
      <c r="I7" s="2673"/>
      <c r="J7" s="2673"/>
      <c r="K7" s="2674"/>
      <c r="L7" s="2673">
        <v>8</v>
      </c>
      <c r="M7" s="2673">
        <v>36</v>
      </c>
      <c r="N7" s="2673">
        <v>39</v>
      </c>
      <c r="O7" s="2673"/>
      <c r="P7" s="2675"/>
      <c r="Q7" s="2648"/>
      <c r="R7" s="2644"/>
      <c r="S7" s="2644"/>
    </row>
    <row r="8" spans="1:19" ht="15">
      <c r="A8" s="2645" t="s">
        <v>20</v>
      </c>
      <c r="B8" s="2646" t="s">
        <v>541</v>
      </c>
      <c r="C8" s="2679">
        <v>46</v>
      </c>
      <c r="D8" s="2680">
        <v>31</v>
      </c>
      <c r="E8" s="2647">
        <v>0.6739130434782609</v>
      </c>
      <c r="F8" s="2679">
        <v>0</v>
      </c>
      <c r="G8" s="2689">
        <v>31</v>
      </c>
      <c r="H8" s="2691">
        <v>1</v>
      </c>
      <c r="I8" s="2673"/>
      <c r="J8" s="2673"/>
      <c r="K8" s="2674"/>
      <c r="L8" s="2673">
        <v>8</v>
      </c>
      <c r="M8" s="2673">
        <v>21</v>
      </c>
      <c r="N8" s="2673">
        <v>1</v>
      </c>
      <c r="O8" s="2673"/>
      <c r="P8" s="2675"/>
      <c r="Q8" s="2648"/>
      <c r="R8" s="2644"/>
      <c r="S8" s="2644"/>
    </row>
    <row r="9" spans="1:19" ht="15">
      <c r="A9" s="2645" t="s">
        <v>65</v>
      </c>
      <c r="B9" s="2646" t="s">
        <v>542</v>
      </c>
      <c r="C9" s="2679">
        <v>95</v>
      </c>
      <c r="D9" s="2680">
        <v>52</v>
      </c>
      <c r="E9" s="2647">
        <v>0.5473684210526316</v>
      </c>
      <c r="F9" s="2679">
        <v>1</v>
      </c>
      <c r="G9" s="2689">
        <v>50</v>
      </c>
      <c r="H9" s="2691">
        <v>8</v>
      </c>
      <c r="I9" s="2673">
        <v>2</v>
      </c>
      <c r="J9" s="2673"/>
      <c r="K9" s="2674">
        <v>29</v>
      </c>
      <c r="L9" s="2673">
        <v>2</v>
      </c>
      <c r="M9" s="2673"/>
      <c r="N9" s="2673">
        <v>6</v>
      </c>
      <c r="O9" s="2673">
        <v>3</v>
      </c>
      <c r="P9" s="2675"/>
      <c r="Q9" s="2648"/>
      <c r="R9" s="2644"/>
      <c r="S9" s="2644"/>
    </row>
    <row r="10" spans="1:19" ht="15">
      <c r="A10" s="2645" t="s">
        <v>65</v>
      </c>
      <c r="B10" s="2646" t="s">
        <v>543</v>
      </c>
      <c r="C10" s="2679">
        <v>132</v>
      </c>
      <c r="D10" s="2680">
        <v>90</v>
      </c>
      <c r="E10" s="2647">
        <v>0.6818181818181818</v>
      </c>
      <c r="F10" s="2679">
        <v>3</v>
      </c>
      <c r="G10" s="2689">
        <v>86</v>
      </c>
      <c r="H10" s="2691">
        <v>15</v>
      </c>
      <c r="I10" s="2673">
        <v>4</v>
      </c>
      <c r="J10" s="2673">
        <v>5</v>
      </c>
      <c r="K10" s="2674">
        <v>20</v>
      </c>
      <c r="L10" s="2673">
        <v>4</v>
      </c>
      <c r="M10" s="2673">
        <v>4</v>
      </c>
      <c r="N10" s="2673">
        <v>18</v>
      </c>
      <c r="O10" s="2673">
        <v>16</v>
      </c>
      <c r="P10" s="2675"/>
      <c r="Q10" s="2648"/>
      <c r="R10" s="2644"/>
      <c r="S10" s="2644"/>
    </row>
    <row r="11" spans="1:19" ht="25.5">
      <c r="A11" s="2645" t="s">
        <v>65</v>
      </c>
      <c r="B11" s="2646" t="s">
        <v>544</v>
      </c>
      <c r="C11" s="2679">
        <v>312</v>
      </c>
      <c r="D11" s="2680">
        <v>147</v>
      </c>
      <c r="E11" s="2647">
        <v>0.47115384615384615</v>
      </c>
      <c r="F11" s="2679">
        <v>2</v>
      </c>
      <c r="G11" s="2689">
        <v>144</v>
      </c>
      <c r="H11" s="2691">
        <v>1</v>
      </c>
      <c r="I11" s="2673"/>
      <c r="J11" s="2673">
        <v>1</v>
      </c>
      <c r="K11" s="2674">
        <v>44</v>
      </c>
      <c r="L11" s="2673">
        <v>7</v>
      </c>
      <c r="M11" s="2673">
        <v>8</v>
      </c>
      <c r="N11" s="2673">
        <v>67</v>
      </c>
      <c r="O11" s="2673"/>
      <c r="P11" s="2675">
        <v>16</v>
      </c>
      <c r="Q11" s="2648"/>
      <c r="R11" s="2644"/>
      <c r="S11" s="2644"/>
    </row>
    <row r="12" spans="1:19" ht="15">
      <c r="A12" s="2645" t="s">
        <v>23</v>
      </c>
      <c r="B12" s="2646" t="s">
        <v>545</v>
      </c>
      <c r="C12" s="2679">
        <v>159</v>
      </c>
      <c r="D12" s="2680">
        <v>107</v>
      </c>
      <c r="E12" s="2647">
        <v>0.6729559748427673</v>
      </c>
      <c r="F12" s="2679">
        <v>2</v>
      </c>
      <c r="G12" s="2689">
        <v>105</v>
      </c>
      <c r="H12" s="2691">
        <v>27</v>
      </c>
      <c r="I12" s="2673">
        <v>12</v>
      </c>
      <c r="J12" s="2673">
        <v>8.5</v>
      </c>
      <c r="K12" s="2674">
        <v>16</v>
      </c>
      <c r="L12" s="2673">
        <v>33</v>
      </c>
      <c r="M12" s="2673"/>
      <c r="N12" s="2673"/>
      <c r="O12" s="2673">
        <v>8.5</v>
      </c>
      <c r="P12" s="2675"/>
      <c r="Q12" s="2648"/>
      <c r="R12" s="2644"/>
      <c r="S12" s="2644"/>
    </row>
    <row r="13" spans="1:19" ht="15">
      <c r="A13" s="2645" t="s">
        <v>23</v>
      </c>
      <c r="B13" s="2646" t="s">
        <v>546</v>
      </c>
      <c r="C13" s="2679">
        <v>156</v>
      </c>
      <c r="D13" s="2680">
        <v>129</v>
      </c>
      <c r="E13" s="2647">
        <v>0.8269230769230769</v>
      </c>
      <c r="F13" s="2679">
        <v>3</v>
      </c>
      <c r="G13" s="2689">
        <v>126</v>
      </c>
      <c r="H13" s="2691">
        <v>47</v>
      </c>
      <c r="I13" s="2673">
        <v>11</v>
      </c>
      <c r="J13" s="2673">
        <v>8</v>
      </c>
      <c r="K13" s="2674">
        <v>11</v>
      </c>
      <c r="L13" s="2673">
        <v>41</v>
      </c>
      <c r="M13" s="2673"/>
      <c r="N13" s="2673"/>
      <c r="O13" s="2673">
        <v>8</v>
      </c>
      <c r="P13" s="2675"/>
      <c r="Q13" s="2648"/>
      <c r="R13" s="2644"/>
      <c r="S13" s="2644"/>
    </row>
    <row r="14" spans="1:19" ht="15">
      <c r="A14" s="2645" t="s">
        <v>23</v>
      </c>
      <c r="B14" s="2646" t="s">
        <v>547</v>
      </c>
      <c r="C14" s="2679">
        <v>47</v>
      </c>
      <c r="D14" s="2680">
        <v>44</v>
      </c>
      <c r="E14" s="2647">
        <v>0.9361702127659575</v>
      </c>
      <c r="F14" s="2679">
        <v>4</v>
      </c>
      <c r="G14" s="2689">
        <v>40</v>
      </c>
      <c r="H14" s="2691">
        <v>12</v>
      </c>
      <c r="I14" s="2673">
        <v>6</v>
      </c>
      <c r="J14" s="2673">
        <v>2</v>
      </c>
      <c r="K14" s="2674">
        <v>5</v>
      </c>
      <c r="L14" s="2673">
        <v>13</v>
      </c>
      <c r="M14" s="2673"/>
      <c r="N14" s="2673"/>
      <c r="O14" s="2673">
        <v>2</v>
      </c>
      <c r="P14" s="2675"/>
      <c r="Q14" s="2648"/>
      <c r="R14" s="2644"/>
      <c r="S14" s="2644"/>
    </row>
    <row r="15" spans="1:19" ht="15">
      <c r="A15" s="2645" t="s">
        <v>23</v>
      </c>
      <c r="B15" s="2646" t="s">
        <v>548</v>
      </c>
      <c r="C15" s="2679">
        <v>109</v>
      </c>
      <c r="D15" s="2680">
        <v>91</v>
      </c>
      <c r="E15" s="2647">
        <v>0.8348623853211009</v>
      </c>
      <c r="F15" s="2679">
        <v>2</v>
      </c>
      <c r="G15" s="2689">
        <v>89</v>
      </c>
      <c r="H15" s="2691">
        <v>21</v>
      </c>
      <c r="I15" s="2673">
        <v>1</v>
      </c>
      <c r="J15" s="2673">
        <v>6.5</v>
      </c>
      <c r="K15" s="2674">
        <v>5</v>
      </c>
      <c r="L15" s="2673">
        <v>49</v>
      </c>
      <c r="M15" s="2673"/>
      <c r="N15" s="2673"/>
      <c r="O15" s="2673">
        <v>6.5</v>
      </c>
      <c r="P15" s="2675"/>
      <c r="Q15" s="2648"/>
      <c r="R15" s="2644"/>
      <c r="S15" s="2644"/>
    </row>
    <row r="16" spans="1:19" ht="15">
      <c r="A16" s="2645" t="s">
        <v>23</v>
      </c>
      <c r="B16" s="2646" t="s">
        <v>549</v>
      </c>
      <c r="C16" s="2679">
        <v>131</v>
      </c>
      <c r="D16" s="2680">
        <v>126</v>
      </c>
      <c r="E16" s="2647">
        <v>0.9618320610687023</v>
      </c>
      <c r="F16" s="2679">
        <v>3</v>
      </c>
      <c r="G16" s="2689">
        <v>123</v>
      </c>
      <c r="H16" s="2691">
        <v>37</v>
      </c>
      <c r="I16" s="2673">
        <v>8</v>
      </c>
      <c r="J16" s="2673">
        <v>7.5</v>
      </c>
      <c r="K16" s="2674">
        <v>14</v>
      </c>
      <c r="L16" s="2673">
        <v>49</v>
      </c>
      <c r="M16" s="2673"/>
      <c r="N16" s="2673"/>
      <c r="O16" s="2673">
        <v>7.5</v>
      </c>
      <c r="P16" s="2675"/>
      <c r="Q16" s="2648"/>
      <c r="R16" s="2644"/>
      <c r="S16" s="2644"/>
    </row>
    <row r="17" spans="1:19" ht="15">
      <c r="A17" s="2645" t="s">
        <v>23</v>
      </c>
      <c r="B17" s="2646" t="s">
        <v>550</v>
      </c>
      <c r="C17" s="2679">
        <v>147</v>
      </c>
      <c r="D17" s="2680">
        <v>114</v>
      </c>
      <c r="E17" s="2647">
        <v>0.7755102040816326</v>
      </c>
      <c r="F17" s="2679">
        <v>4</v>
      </c>
      <c r="G17" s="2689">
        <v>110</v>
      </c>
      <c r="H17" s="2691">
        <v>43</v>
      </c>
      <c r="I17" s="2673">
        <v>6</v>
      </c>
      <c r="J17" s="2673">
        <v>8.5</v>
      </c>
      <c r="K17" s="2674">
        <v>12</v>
      </c>
      <c r="L17" s="2673">
        <v>32</v>
      </c>
      <c r="M17" s="2673"/>
      <c r="N17" s="2673"/>
      <c r="O17" s="2673">
        <v>8.5</v>
      </c>
      <c r="P17" s="2675"/>
      <c r="Q17" s="2648"/>
      <c r="R17" s="2644"/>
      <c r="S17" s="2644"/>
    </row>
    <row r="18" spans="1:19" ht="15">
      <c r="A18" s="2645" t="s">
        <v>23</v>
      </c>
      <c r="B18" s="2646" t="s">
        <v>551</v>
      </c>
      <c r="C18" s="2679">
        <v>57</v>
      </c>
      <c r="D18" s="2680">
        <v>54</v>
      </c>
      <c r="E18" s="2647">
        <v>0.9473684210526315</v>
      </c>
      <c r="F18" s="2679">
        <v>1</v>
      </c>
      <c r="G18" s="2689">
        <v>53</v>
      </c>
      <c r="H18" s="2691">
        <v>20</v>
      </c>
      <c r="I18" s="2673">
        <v>3</v>
      </c>
      <c r="J18" s="2673">
        <v>1.5</v>
      </c>
      <c r="K18" s="2674">
        <v>2</v>
      </c>
      <c r="L18" s="2673">
        <v>25</v>
      </c>
      <c r="M18" s="2673"/>
      <c r="N18" s="2673"/>
      <c r="O18" s="2673">
        <v>1.5</v>
      </c>
      <c r="P18" s="2675"/>
      <c r="Q18" s="2648"/>
      <c r="R18" s="2644"/>
      <c r="S18" s="2644"/>
    </row>
    <row r="19" spans="1:19" ht="15">
      <c r="A19" s="2645" t="s">
        <v>23</v>
      </c>
      <c r="B19" s="2646" t="s">
        <v>552</v>
      </c>
      <c r="C19" s="2679">
        <v>230</v>
      </c>
      <c r="D19" s="2680">
        <v>192</v>
      </c>
      <c r="E19" s="2647">
        <v>0.8347826086956521</v>
      </c>
      <c r="F19" s="2679">
        <v>6</v>
      </c>
      <c r="G19" s="2689">
        <v>186</v>
      </c>
      <c r="H19" s="2691">
        <v>67</v>
      </c>
      <c r="I19" s="2673">
        <v>14</v>
      </c>
      <c r="J19" s="2673">
        <v>9</v>
      </c>
      <c r="K19" s="2674">
        <v>49</v>
      </c>
      <c r="L19" s="2673">
        <v>38</v>
      </c>
      <c r="M19" s="2673"/>
      <c r="N19" s="2673"/>
      <c r="O19" s="2673">
        <v>9</v>
      </c>
      <c r="P19" s="2675"/>
      <c r="Q19" s="2648"/>
      <c r="R19" s="2644"/>
      <c r="S19" s="2644"/>
    </row>
    <row r="20" spans="1:19" ht="15">
      <c r="A20" s="2645" t="s">
        <v>23</v>
      </c>
      <c r="B20" s="2646" t="s">
        <v>553</v>
      </c>
      <c r="C20" s="2679">
        <v>134</v>
      </c>
      <c r="D20" s="2680">
        <v>111</v>
      </c>
      <c r="E20" s="2647">
        <v>0.8283582089552238</v>
      </c>
      <c r="F20" s="2679">
        <v>3</v>
      </c>
      <c r="G20" s="2689">
        <v>108</v>
      </c>
      <c r="H20" s="2691">
        <v>55</v>
      </c>
      <c r="I20" s="2673">
        <v>8</v>
      </c>
      <c r="J20" s="2673">
        <v>7</v>
      </c>
      <c r="K20" s="2674">
        <v>9</v>
      </c>
      <c r="L20" s="2673">
        <v>22</v>
      </c>
      <c r="M20" s="2673"/>
      <c r="N20" s="2673"/>
      <c r="O20" s="2673">
        <v>7</v>
      </c>
      <c r="P20" s="2675"/>
      <c r="Q20" s="2648"/>
      <c r="R20" s="2644"/>
      <c r="S20" s="2644"/>
    </row>
    <row r="21" spans="1:19" ht="15">
      <c r="A21" s="2645" t="s">
        <v>23</v>
      </c>
      <c r="B21" s="2646" t="s">
        <v>554</v>
      </c>
      <c r="C21" s="2679">
        <v>276</v>
      </c>
      <c r="D21" s="2680">
        <v>247</v>
      </c>
      <c r="E21" s="2647">
        <v>0.894927536231884</v>
      </c>
      <c r="F21" s="2679">
        <v>10</v>
      </c>
      <c r="G21" s="2689">
        <v>237</v>
      </c>
      <c r="H21" s="2691">
        <v>116</v>
      </c>
      <c r="I21" s="2673">
        <v>2</v>
      </c>
      <c r="J21" s="2673">
        <v>11</v>
      </c>
      <c r="K21" s="2674">
        <v>50</v>
      </c>
      <c r="L21" s="2673">
        <v>47</v>
      </c>
      <c r="M21" s="2673"/>
      <c r="N21" s="2673"/>
      <c r="O21" s="2673">
        <v>11</v>
      </c>
      <c r="P21" s="2675"/>
      <c r="Q21" s="2648"/>
      <c r="R21" s="2644"/>
      <c r="S21" s="2644"/>
    </row>
    <row r="22" spans="1:19" ht="15">
      <c r="A22" s="2645" t="s">
        <v>23</v>
      </c>
      <c r="B22" s="2646" t="s">
        <v>555</v>
      </c>
      <c r="C22" s="2679">
        <v>458</v>
      </c>
      <c r="D22" s="2680">
        <v>332</v>
      </c>
      <c r="E22" s="2647">
        <v>0.7248908296943232</v>
      </c>
      <c r="F22" s="2679">
        <v>2</v>
      </c>
      <c r="G22" s="2689">
        <v>330</v>
      </c>
      <c r="H22" s="2691">
        <v>136</v>
      </c>
      <c r="I22" s="2673">
        <v>23</v>
      </c>
      <c r="J22" s="2673">
        <v>52</v>
      </c>
      <c r="K22" s="2674">
        <v>56</v>
      </c>
      <c r="L22" s="2673">
        <v>11</v>
      </c>
      <c r="M22" s="2673"/>
      <c r="N22" s="2673"/>
      <c r="O22" s="2673">
        <v>52</v>
      </c>
      <c r="P22" s="2675"/>
      <c r="Q22" s="2648"/>
      <c r="R22" s="2644"/>
      <c r="S22" s="2644"/>
    </row>
    <row r="23" spans="1:19" ht="15">
      <c r="A23" s="2645" t="s">
        <v>23</v>
      </c>
      <c r="B23" s="2646" t="s">
        <v>556</v>
      </c>
      <c r="C23" s="2679">
        <v>459</v>
      </c>
      <c r="D23" s="2680">
        <v>340</v>
      </c>
      <c r="E23" s="2647">
        <v>0.7407407407407407</v>
      </c>
      <c r="F23" s="2679">
        <v>8</v>
      </c>
      <c r="G23" s="2689">
        <v>332</v>
      </c>
      <c r="H23" s="2691">
        <v>142</v>
      </c>
      <c r="I23" s="2673">
        <v>23</v>
      </c>
      <c r="J23" s="2673">
        <v>54.5</v>
      </c>
      <c r="K23" s="2674">
        <v>45</v>
      </c>
      <c r="L23" s="2673">
        <v>13</v>
      </c>
      <c r="M23" s="2673"/>
      <c r="N23" s="2673"/>
      <c r="O23" s="2673">
        <v>54.5</v>
      </c>
      <c r="P23" s="2675"/>
      <c r="Q23" s="2648"/>
      <c r="R23" s="2644"/>
      <c r="S23" s="2644"/>
    </row>
    <row r="24" spans="1:19" ht="15">
      <c r="A24" s="2645" t="s">
        <v>55</v>
      </c>
      <c r="B24" s="2646" t="s">
        <v>557</v>
      </c>
      <c r="C24" s="2679">
        <v>914</v>
      </c>
      <c r="D24" s="2680">
        <v>764</v>
      </c>
      <c r="E24" s="2647">
        <v>0.8358862144420132</v>
      </c>
      <c r="F24" s="2679">
        <v>37</v>
      </c>
      <c r="G24" s="2689">
        <v>727</v>
      </c>
      <c r="H24" s="2691">
        <v>113</v>
      </c>
      <c r="I24" s="2673"/>
      <c r="J24" s="2673"/>
      <c r="K24" s="2674">
        <v>418</v>
      </c>
      <c r="L24" s="2673">
        <v>196</v>
      </c>
      <c r="M24" s="2673"/>
      <c r="N24" s="2673"/>
      <c r="O24" s="2673"/>
      <c r="P24" s="2675"/>
      <c r="Q24" s="2648"/>
      <c r="R24" s="2644"/>
      <c r="S24" s="2644"/>
    </row>
    <row r="25" spans="1:19" ht="25.5">
      <c r="A25" s="2645" t="s">
        <v>55</v>
      </c>
      <c r="B25" s="2646" t="s">
        <v>558</v>
      </c>
      <c r="C25" s="2679">
        <v>458</v>
      </c>
      <c r="D25" s="2680">
        <v>316</v>
      </c>
      <c r="E25" s="2647">
        <v>0.6899563318777293</v>
      </c>
      <c r="F25" s="2679">
        <v>4</v>
      </c>
      <c r="G25" s="2689">
        <v>312</v>
      </c>
      <c r="H25" s="2691">
        <v>40</v>
      </c>
      <c r="I25" s="2673"/>
      <c r="J25" s="2673"/>
      <c r="K25" s="2674">
        <v>77</v>
      </c>
      <c r="L25" s="2673">
        <v>113</v>
      </c>
      <c r="M25" s="2673">
        <v>15.5</v>
      </c>
      <c r="N25" s="2673">
        <v>15.5</v>
      </c>
      <c r="O25" s="2673">
        <v>51</v>
      </c>
      <c r="P25" s="2675"/>
      <c r="Q25" s="2648"/>
      <c r="R25" s="2644"/>
      <c r="S25" s="2644"/>
    </row>
    <row r="26" spans="1:19" ht="25.5">
      <c r="A26" s="2645" t="s">
        <v>55</v>
      </c>
      <c r="B26" s="2656" t="s">
        <v>559</v>
      </c>
      <c r="C26" s="2695">
        <v>154</v>
      </c>
      <c r="D26" s="2719">
        <v>111</v>
      </c>
      <c r="E26" s="2664">
        <v>0.7207792207792207</v>
      </c>
      <c r="F26" s="2695">
        <v>7</v>
      </c>
      <c r="G26" s="2689">
        <v>104</v>
      </c>
      <c r="H26" s="2691">
        <v>4</v>
      </c>
      <c r="I26" s="2673">
        <v>3</v>
      </c>
      <c r="J26" s="2673"/>
      <c r="K26" s="2674">
        <v>37</v>
      </c>
      <c r="L26" s="2673">
        <v>4</v>
      </c>
      <c r="M26" s="2673">
        <v>10</v>
      </c>
      <c r="N26" s="2673"/>
      <c r="O26" s="2673"/>
      <c r="P26" s="2675">
        <v>46</v>
      </c>
      <c r="Q26" s="2648"/>
      <c r="R26" s="2644"/>
      <c r="S26" s="2644"/>
    </row>
    <row r="27" spans="1:19" ht="15">
      <c r="A27" s="2645" t="s">
        <v>55</v>
      </c>
      <c r="B27" s="2646" t="s">
        <v>560</v>
      </c>
      <c r="C27" s="2679">
        <v>209</v>
      </c>
      <c r="D27" s="2680">
        <v>177</v>
      </c>
      <c r="E27" s="2647">
        <v>0.84688995215311</v>
      </c>
      <c r="F27" s="2679">
        <v>1</v>
      </c>
      <c r="G27" s="2689">
        <v>176</v>
      </c>
      <c r="H27" s="2691">
        <v>13</v>
      </c>
      <c r="I27" s="2673"/>
      <c r="J27" s="2673"/>
      <c r="K27" s="2674">
        <v>24</v>
      </c>
      <c r="L27" s="2673">
        <v>33</v>
      </c>
      <c r="M27" s="2673"/>
      <c r="N27" s="2673">
        <v>106</v>
      </c>
      <c r="O27" s="2673"/>
      <c r="P27" s="2675"/>
      <c r="Q27" s="2648"/>
      <c r="R27" s="2644"/>
      <c r="S27" s="2644"/>
    </row>
    <row r="28" spans="1:19" ht="15">
      <c r="A28" s="2645" t="s">
        <v>26</v>
      </c>
      <c r="B28" s="2646" t="s">
        <v>561</v>
      </c>
      <c r="C28" s="2679">
        <v>189</v>
      </c>
      <c r="D28" s="2680"/>
      <c r="E28" s="2647"/>
      <c r="F28" s="2679"/>
      <c r="G28" s="2689">
        <v>136</v>
      </c>
      <c r="H28" s="2691"/>
      <c r="I28" s="2673"/>
      <c r="J28" s="2673"/>
      <c r="K28" s="2674">
        <v>136</v>
      </c>
      <c r="L28" s="2673"/>
      <c r="M28" s="2673"/>
      <c r="N28" s="2673"/>
      <c r="O28" s="2673"/>
      <c r="P28" s="2675"/>
      <c r="Q28" s="2648"/>
      <c r="R28" s="2644"/>
      <c r="S28" s="2644"/>
    </row>
    <row r="29" spans="1:19" ht="25.5">
      <c r="A29" s="2645" t="s">
        <v>26</v>
      </c>
      <c r="B29" s="2646" t="s">
        <v>562</v>
      </c>
      <c r="C29" s="2679">
        <v>339</v>
      </c>
      <c r="D29" s="2680"/>
      <c r="E29" s="2647"/>
      <c r="F29" s="2679"/>
      <c r="G29" s="2689">
        <v>253</v>
      </c>
      <c r="H29" s="2691">
        <v>72</v>
      </c>
      <c r="I29" s="2673">
        <v>7</v>
      </c>
      <c r="J29" s="2673"/>
      <c r="K29" s="2674">
        <v>76</v>
      </c>
      <c r="L29" s="2673">
        <v>35</v>
      </c>
      <c r="M29" s="2673"/>
      <c r="N29" s="2673">
        <v>33</v>
      </c>
      <c r="O29" s="2673">
        <v>30</v>
      </c>
      <c r="P29" s="2675"/>
      <c r="Q29" s="2648"/>
      <c r="R29" s="2644"/>
      <c r="S29" s="2644"/>
    </row>
    <row r="30" spans="1:19" ht="15">
      <c r="A30" s="2645" t="s">
        <v>26</v>
      </c>
      <c r="B30" s="2646" t="s">
        <v>27</v>
      </c>
      <c r="C30" s="2679">
        <v>1952</v>
      </c>
      <c r="D30" s="2680"/>
      <c r="E30" s="2647"/>
      <c r="F30" s="2679"/>
      <c r="G30" s="2689">
        <v>1661</v>
      </c>
      <c r="H30" s="2691">
        <v>267</v>
      </c>
      <c r="I30" s="2673"/>
      <c r="J30" s="2673"/>
      <c r="K30" s="2674">
        <v>688</v>
      </c>
      <c r="L30" s="2673">
        <v>275</v>
      </c>
      <c r="M30" s="2673"/>
      <c r="N30" s="2673">
        <v>431</v>
      </c>
      <c r="O30" s="2673"/>
      <c r="P30" s="2675"/>
      <c r="Q30" s="2648"/>
      <c r="R30" s="2644"/>
      <c r="S30" s="2644"/>
    </row>
    <row r="31" spans="1:19" ht="15">
      <c r="A31" s="2645" t="s">
        <v>26</v>
      </c>
      <c r="B31" s="2646" t="s">
        <v>563</v>
      </c>
      <c r="C31" s="2707"/>
      <c r="D31" s="2707"/>
      <c r="E31" s="2639"/>
      <c r="F31" s="2707"/>
      <c r="G31" s="2708">
        <v>243</v>
      </c>
      <c r="H31" s="2709">
        <v>43</v>
      </c>
      <c r="I31" s="2693"/>
      <c r="J31" s="2693"/>
      <c r="K31" s="2694">
        <v>68</v>
      </c>
      <c r="L31" s="2693"/>
      <c r="M31" s="2693"/>
      <c r="N31" s="2693">
        <v>132</v>
      </c>
      <c r="O31" s="2693"/>
      <c r="P31" s="2710">
        <v>0</v>
      </c>
      <c r="Q31" s="2638"/>
      <c r="R31" s="2638"/>
      <c r="S31" s="2638"/>
    </row>
    <row r="32" spans="1:19" ht="15">
      <c r="A32" s="2645" t="s">
        <v>28</v>
      </c>
      <c r="B32" s="2646" t="s">
        <v>29</v>
      </c>
      <c r="C32" s="2679">
        <v>11795</v>
      </c>
      <c r="D32" s="2680">
        <v>4631</v>
      </c>
      <c r="E32" s="2647">
        <v>0.39262399321746505</v>
      </c>
      <c r="F32" s="2679">
        <v>198</v>
      </c>
      <c r="G32" s="2689">
        <v>4433</v>
      </c>
      <c r="H32" s="2691">
        <v>547</v>
      </c>
      <c r="I32" s="2673"/>
      <c r="J32" s="2673"/>
      <c r="K32" s="2674">
        <v>343</v>
      </c>
      <c r="L32" s="2673">
        <v>525</v>
      </c>
      <c r="M32" s="2673">
        <v>2029</v>
      </c>
      <c r="N32" s="2673">
        <v>297</v>
      </c>
      <c r="O32" s="2673">
        <v>588</v>
      </c>
      <c r="P32" s="2675">
        <v>104</v>
      </c>
      <c r="Q32" s="2648"/>
      <c r="R32" s="2644"/>
      <c r="S32" s="2644"/>
    </row>
    <row r="33" spans="1:19" ht="15">
      <c r="A33" s="2645" t="s">
        <v>28</v>
      </c>
      <c r="B33" s="2646" t="s">
        <v>30</v>
      </c>
      <c r="C33" s="2679"/>
      <c r="D33" s="2680"/>
      <c r="E33" s="2647"/>
      <c r="F33" s="2679"/>
      <c r="G33" s="2689"/>
      <c r="H33" s="2691"/>
      <c r="I33" s="2673"/>
      <c r="J33" s="2673"/>
      <c r="K33" s="2674"/>
      <c r="L33" s="2673"/>
      <c r="M33" s="2673"/>
      <c r="N33" s="2673"/>
      <c r="O33" s="2673"/>
      <c r="P33" s="2675"/>
      <c r="Q33" s="2648"/>
      <c r="R33" s="2644"/>
      <c r="S33" s="2644"/>
    </row>
    <row r="34" spans="1:19" ht="15">
      <c r="A34" s="2645" t="s">
        <v>82</v>
      </c>
      <c r="B34" s="2637" t="s">
        <v>564</v>
      </c>
      <c r="C34" s="2707"/>
      <c r="D34" s="2707"/>
      <c r="E34" s="2639"/>
      <c r="F34" s="2707"/>
      <c r="G34" s="2708">
        <v>609</v>
      </c>
      <c r="H34" s="2709"/>
      <c r="I34" s="2693"/>
      <c r="J34" s="2693"/>
      <c r="K34" s="2694">
        <v>338</v>
      </c>
      <c r="L34" s="2693">
        <v>140</v>
      </c>
      <c r="M34" s="2693"/>
      <c r="N34" s="2693"/>
      <c r="O34" s="2693">
        <v>131</v>
      </c>
      <c r="P34" s="2710">
        <v>0</v>
      </c>
      <c r="Q34" s="2638"/>
      <c r="R34" s="2638"/>
      <c r="S34" s="2638"/>
    </row>
    <row r="35" spans="1:19" ht="15">
      <c r="A35" s="2645" t="s">
        <v>82</v>
      </c>
      <c r="B35" s="2646" t="s">
        <v>565</v>
      </c>
      <c r="C35" s="2679"/>
      <c r="D35" s="2680"/>
      <c r="E35" s="2647"/>
      <c r="F35" s="2679"/>
      <c r="G35" s="2689">
        <v>851</v>
      </c>
      <c r="H35" s="2691"/>
      <c r="I35" s="2673"/>
      <c r="J35" s="2673"/>
      <c r="K35" s="2674">
        <v>148</v>
      </c>
      <c r="L35" s="2673">
        <v>188</v>
      </c>
      <c r="M35" s="2673">
        <v>93</v>
      </c>
      <c r="N35" s="2673"/>
      <c r="O35" s="2673">
        <v>422</v>
      </c>
      <c r="P35" s="2675"/>
      <c r="Q35" s="2648"/>
      <c r="R35" s="2644"/>
      <c r="S35" s="2644"/>
    </row>
    <row r="36" spans="1:19" ht="15">
      <c r="A36" s="2645" t="s">
        <v>82</v>
      </c>
      <c r="B36" s="2646" t="s">
        <v>566</v>
      </c>
      <c r="C36" s="2679"/>
      <c r="D36" s="2680"/>
      <c r="E36" s="2647"/>
      <c r="F36" s="2679"/>
      <c r="G36" s="2689">
        <v>425</v>
      </c>
      <c r="H36" s="2691">
        <v>89</v>
      </c>
      <c r="I36" s="2673"/>
      <c r="J36" s="2673"/>
      <c r="K36" s="2674">
        <v>133</v>
      </c>
      <c r="L36" s="2673">
        <v>31</v>
      </c>
      <c r="M36" s="2673">
        <v>87</v>
      </c>
      <c r="N36" s="2673"/>
      <c r="O36" s="2673">
        <v>85</v>
      </c>
      <c r="P36" s="2675"/>
      <c r="Q36" s="2648"/>
      <c r="R36" s="2644"/>
      <c r="S36" s="2644"/>
    </row>
    <row r="37" spans="1:19" ht="15">
      <c r="A37" s="2645" t="s">
        <v>82</v>
      </c>
      <c r="B37" s="2646" t="s">
        <v>567</v>
      </c>
      <c r="C37" s="2679">
        <v>453</v>
      </c>
      <c r="D37" s="2680">
        <v>255</v>
      </c>
      <c r="E37" s="2647">
        <v>0.5629139072847682</v>
      </c>
      <c r="F37" s="2679">
        <v>6</v>
      </c>
      <c r="G37" s="2689">
        <v>249</v>
      </c>
      <c r="H37" s="2691"/>
      <c r="I37" s="2673"/>
      <c r="J37" s="2673"/>
      <c r="K37" s="2674">
        <v>90</v>
      </c>
      <c r="L37" s="2673">
        <v>61</v>
      </c>
      <c r="M37" s="2673">
        <v>52</v>
      </c>
      <c r="N37" s="2673"/>
      <c r="O37" s="2673">
        <v>46</v>
      </c>
      <c r="P37" s="2675"/>
      <c r="Q37" s="2648"/>
      <c r="R37" s="2644"/>
      <c r="S37" s="2644"/>
    </row>
    <row r="38" spans="1:19" ht="15">
      <c r="A38" s="2645" t="s">
        <v>82</v>
      </c>
      <c r="B38" s="2637" t="s">
        <v>568</v>
      </c>
      <c r="C38" s="2707"/>
      <c r="D38" s="2707"/>
      <c r="E38" s="2639"/>
      <c r="F38" s="2707"/>
      <c r="G38" s="2708">
        <v>67</v>
      </c>
      <c r="H38" s="2709"/>
      <c r="I38" s="2693"/>
      <c r="J38" s="2693"/>
      <c r="K38" s="2694"/>
      <c r="L38" s="2693">
        <v>4</v>
      </c>
      <c r="M38" s="2693"/>
      <c r="N38" s="2693"/>
      <c r="O38" s="2693">
        <v>63</v>
      </c>
      <c r="P38" s="2710">
        <v>0</v>
      </c>
      <c r="Q38" s="2638"/>
      <c r="R38" s="2638"/>
      <c r="S38" s="2638"/>
    </row>
    <row r="39" spans="1:19" ht="15">
      <c r="A39" s="2645" t="s">
        <v>82</v>
      </c>
      <c r="B39" s="2637" t="s">
        <v>569</v>
      </c>
      <c r="C39" s="2707"/>
      <c r="D39" s="2707"/>
      <c r="E39" s="2639"/>
      <c r="F39" s="2707"/>
      <c r="G39" s="2708">
        <v>43</v>
      </c>
      <c r="H39" s="2709"/>
      <c r="I39" s="2693"/>
      <c r="J39" s="2693"/>
      <c r="K39" s="2694">
        <v>15</v>
      </c>
      <c r="L39" s="2693">
        <v>1</v>
      </c>
      <c r="M39" s="2693"/>
      <c r="N39" s="2693"/>
      <c r="O39" s="2693">
        <v>27</v>
      </c>
      <c r="P39" s="2710">
        <v>0</v>
      </c>
      <c r="Q39" s="2638"/>
      <c r="R39" s="2638"/>
      <c r="S39" s="2638"/>
    </row>
    <row r="40" spans="1:19" ht="15">
      <c r="A40" s="2645" t="s">
        <v>82</v>
      </c>
      <c r="B40" s="2646" t="s">
        <v>570</v>
      </c>
      <c r="C40" s="2679">
        <v>319</v>
      </c>
      <c r="D40" s="2680">
        <v>98</v>
      </c>
      <c r="E40" s="2647">
        <v>0.3072100313479624</v>
      </c>
      <c r="F40" s="2679">
        <v>0</v>
      </c>
      <c r="G40" s="2689">
        <v>98</v>
      </c>
      <c r="H40" s="2691">
        <v>62</v>
      </c>
      <c r="I40" s="2673"/>
      <c r="J40" s="2673"/>
      <c r="K40" s="2674">
        <v>18</v>
      </c>
      <c r="L40" s="2673"/>
      <c r="M40" s="2673">
        <v>18</v>
      </c>
      <c r="N40" s="2673"/>
      <c r="O40" s="2673"/>
      <c r="P40" s="2675"/>
      <c r="Q40" s="2648"/>
      <c r="R40" s="2644"/>
      <c r="S40" s="2644"/>
    </row>
    <row r="41" spans="1:19" ht="15">
      <c r="A41" s="2645" t="s">
        <v>82</v>
      </c>
      <c r="B41" s="2646" t="s">
        <v>571</v>
      </c>
      <c r="C41" s="2679">
        <v>793</v>
      </c>
      <c r="D41" s="2680"/>
      <c r="E41" s="2647"/>
      <c r="F41" s="2679"/>
      <c r="G41" s="2689">
        <v>416</v>
      </c>
      <c r="H41" s="2691">
        <v>85</v>
      </c>
      <c r="I41" s="2673">
        <v>34</v>
      </c>
      <c r="J41" s="2673"/>
      <c r="K41" s="2674">
        <v>81</v>
      </c>
      <c r="L41" s="2673"/>
      <c r="M41" s="2673">
        <v>216</v>
      </c>
      <c r="N41" s="2673"/>
      <c r="O41" s="2673"/>
      <c r="P41" s="2675"/>
      <c r="Q41" s="2648"/>
      <c r="R41" s="2644"/>
      <c r="S41" s="2644"/>
    </row>
    <row r="42" spans="1:19" ht="15.75" thickBot="1">
      <c r="A42" s="2665" t="s">
        <v>82</v>
      </c>
      <c r="B42" s="2641" t="s">
        <v>572</v>
      </c>
      <c r="C42" s="2700"/>
      <c r="D42" s="2700"/>
      <c r="E42" s="2642"/>
      <c r="F42" s="2700"/>
      <c r="G42" s="2721">
        <v>38</v>
      </c>
      <c r="H42" s="2716">
        <v>20</v>
      </c>
      <c r="I42" s="2702"/>
      <c r="J42" s="2702"/>
      <c r="K42" s="2703">
        <v>5</v>
      </c>
      <c r="L42" s="2702"/>
      <c r="M42" s="2702">
        <v>2</v>
      </c>
      <c r="N42" s="2702"/>
      <c r="O42" s="2702">
        <v>11</v>
      </c>
      <c r="P42" s="2701">
        <v>0</v>
      </c>
      <c r="Q42" s="2638"/>
      <c r="R42" s="2638"/>
      <c r="S42" s="2638"/>
    </row>
    <row r="43" spans="1:19" ht="15">
      <c r="A43" s="2735"/>
      <c r="B43" s="2669"/>
      <c r="C43" s="2717"/>
      <c r="D43" s="2717"/>
      <c r="E43" s="2668"/>
      <c r="F43" s="2717"/>
      <c r="G43" s="2717"/>
      <c r="H43" s="2717"/>
      <c r="I43" s="2717"/>
      <c r="J43" s="2717"/>
      <c r="K43" s="2718"/>
      <c r="L43" s="2717"/>
      <c r="M43" s="2717"/>
      <c r="N43" s="2717"/>
      <c r="O43" s="2717"/>
      <c r="P43" s="2717"/>
      <c r="Q43" s="2638"/>
      <c r="R43" s="2638"/>
      <c r="S43" s="2638"/>
    </row>
    <row r="44" spans="1:19" ht="26.25">
      <c r="A44" s="4609" t="s">
        <v>537</v>
      </c>
      <c r="B44" s="4609"/>
      <c r="C44" s="4609"/>
      <c r="D44" s="4609"/>
      <c r="E44" s="4609"/>
      <c r="F44" s="4609"/>
      <c r="G44" s="4609"/>
      <c r="H44" s="4609"/>
      <c r="I44" s="4609"/>
      <c r="J44" s="4609"/>
      <c r="K44" s="4609"/>
      <c r="L44" s="4609"/>
      <c r="M44" s="4609"/>
      <c r="N44" s="4609"/>
      <c r="O44" s="4609"/>
      <c r="P44" s="4609"/>
      <c r="Q44" s="2625"/>
      <c r="R44" s="2625"/>
      <c r="S44" s="2625"/>
    </row>
    <row r="45" spans="1:19" ht="27" thickBot="1">
      <c r="A45" s="2629"/>
      <c r="B45" s="2640"/>
      <c r="C45" s="2628"/>
      <c r="D45" s="2628"/>
      <c r="E45" s="2628"/>
      <c r="F45" s="2628"/>
      <c r="G45" s="2628"/>
      <c r="H45" s="2630"/>
      <c r="I45" s="2630"/>
      <c r="J45" s="2630"/>
      <c r="K45" s="2631"/>
      <c r="L45" s="2630"/>
      <c r="M45" s="2630"/>
      <c r="N45" s="2630"/>
      <c r="O45" s="2630"/>
      <c r="P45" s="2630"/>
      <c r="Q45" s="2628"/>
      <c r="R45" s="2625"/>
      <c r="S45" s="2625"/>
    </row>
    <row r="46" spans="1:19" ht="46.5" thickBot="1" thickTop="1">
      <c r="A46" s="4610" t="s">
        <v>2</v>
      </c>
      <c r="B46" s="4613" t="s">
        <v>3</v>
      </c>
      <c r="C46" s="4615" t="s">
        <v>4</v>
      </c>
      <c r="D46" s="4615" t="s">
        <v>5</v>
      </c>
      <c r="E46" s="4617" t="s">
        <v>6</v>
      </c>
      <c r="F46" s="4615" t="s">
        <v>7</v>
      </c>
      <c r="G46" s="4619" t="s">
        <v>8</v>
      </c>
      <c r="H46" s="4601" t="s">
        <v>9</v>
      </c>
      <c r="I46" s="4602"/>
      <c r="J46" s="4602"/>
      <c r="K46" s="4602"/>
      <c r="L46" s="4602"/>
      <c r="M46" s="4602"/>
      <c r="N46" s="4602"/>
      <c r="O46" s="4602"/>
      <c r="P46" s="4603"/>
      <c r="Q46" s="2628"/>
      <c r="R46" s="2626"/>
      <c r="S46" s="2627" t="s">
        <v>10</v>
      </c>
    </row>
    <row r="47" spans="1:19" ht="15">
      <c r="A47" s="4612"/>
      <c r="B47" s="4614"/>
      <c r="C47" s="4616"/>
      <c r="D47" s="4616"/>
      <c r="E47" s="4618"/>
      <c r="F47" s="4616"/>
      <c r="G47" s="4620"/>
      <c r="H47" s="2632" t="s">
        <v>11</v>
      </c>
      <c r="I47" s="2633" t="s">
        <v>12</v>
      </c>
      <c r="J47" s="2633" t="s">
        <v>13</v>
      </c>
      <c r="K47" s="2634" t="s">
        <v>14</v>
      </c>
      <c r="L47" s="2633" t="s">
        <v>15</v>
      </c>
      <c r="M47" s="2633" t="s">
        <v>16</v>
      </c>
      <c r="N47" s="2636" t="s">
        <v>17</v>
      </c>
      <c r="O47" s="2633" t="s">
        <v>18</v>
      </c>
      <c r="P47" s="2635" t="s">
        <v>19</v>
      </c>
      <c r="Q47" s="2628"/>
      <c r="R47" s="2624"/>
      <c r="S47" s="2624"/>
    </row>
    <row r="48" spans="1:19" ht="15">
      <c r="A48" s="2645" t="s">
        <v>31</v>
      </c>
      <c r="B48" s="2656" t="s">
        <v>203</v>
      </c>
      <c r="C48" s="2707"/>
      <c r="D48" s="2707"/>
      <c r="E48" s="2639"/>
      <c r="F48" s="2707"/>
      <c r="G48" s="2708">
        <v>1030</v>
      </c>
      <c r="H48" s="2709"/>
      <c r="I48" s="2693">
        <v>3</v>
      </c>
      <c r="J48" s="2693">
        <v>431</v>
      </c>
      <c r="K48" s="2694">
        <v>9</v>
      </c>
      <c r="L48" s="2693">
        <v>440</v>
      </c>
      <c r="M48" s="2693"/>
      <c r="N48" s="2693"/>
      <c r="O48" s="2693">
        <v>117</v>
      </c>
      <c r="P48" s="2710">
        <v>30</v>
      </c>
      <c r="Q48" s="2638"/>
      <c r="R48" s="2638"/>
      <c r="S48" s="2638"/>
    </row>
    <row r="49" spans="1:19" ht="15">
      <c r="A49" s="2645" t="s">
        <v>31</v>
      </c>
      <c r="B49" s="2656" t="s">
        <v>33</v>
      </c>
      <c r="C49" s="2707"/>
      <c r="D49" s="2707"/>
      <c r="E49" s="2639"/>
      <c r="F49" s="2707"/>
      <c r="G49" s="2708">
        <v>253</v>
      </c>
      <c r="H49" s="2709">
        <v>51</v>
      </c>
      <c r="I49" s="2693">
        <v>4</v>
      </c>
      <c r="J49" s="2693">
        <v>27</v>
      </c>
      <c r="K49" s="2694">
        <v>13</v>
      </c>
      <c r="L49" s="2693">
        <v>131</v>
      </c>
      <c r="M49" s="2693"/>
      <c r="N49" s="2693"/>
      <c r="O49" s="2693">
        <v>27</v>
      </c>
      <c r="P49" s="2710">
        <v>0</v>
      </c>
      <c r="Q49" s="2638"/>
      <c r="R49" s="2638"/>
      <c r="S49" s="2638"/>
    </row>
    <row r="50" spans="1:19" ht="15">
      <c r="A50" s="2645" t="s">
        <v>34</v>
      </c>
      <c r="B50" s="2646" t="s">
        <v>573</v>
      </c>
      <c r="C50" s="2679">
        <v>172</v>
      </c>
      <c r="D50" s="2680">
        <v>135</v>
      </c>
      <c r="E50" s="2647">
        <v>0.7848837209302325</v>
      </c>
      <c r="F50" s="2679">
        <v>1</v>
      </c>
      <c r="G50" s="2689">
        <v>134</v>
      </c>
      <c r="H50" s="2691">
        <v>1</v>
      </c>
      <c r="I50" s="2673"/>
      <c r="J50" s="2673">
        <v>3</v>
      </c>
      <c r="K50" s="2674">
        <v>38</v>
      </c>
      <c r="L50" s="2673">
        <v>30</v>
      </c>
      <c r="M50" s="2673">
        <v>1</v>
      </c>
      <c r="N50" s="2673"/>
      <c r="O50" s="2673">
        <v>61</v>
      </c>
      <c r="P50" s="2675"/>
      <c r="Q50" s="2648"/>
      <c r="R50" s="2644"/>
      <c r="S50" s="2644"/>
    </row>
    <row r="51" spans="1:19" ht="15">
      <c r="A51" s="2645" t="s">
        <v>34</v>
      </c>
      <c r="B51" s="2646" t="s">
        <v>574</v>
      </c>
      <c r="C51" s="2679">
        <v>58</v>
      </c>
      <c r="D51" s="2680">
        <v>38</v>
      </c>
      <c r="E51" s="2647">
        <v>0.6551724137931034</v>
      </c>
      <c r="F51" s="2679">
        <v>4</v>
      </c>
      <c r="G51" s="2689">
        <v>34</v>
      </c>
      <c r="H51" s="2691">
        <v>7</v>
      </c>
      <c r="I51" s="2673"/>
      <c r="J51" s="2673"/>
      <c r="K51" s="2674">
        <v>16</v>
      </c>
      <c r="L51" s="2673">
        <v>3</v>
      </c>
      <c r="M51" s="2673">
        <v>7</v>
      </c>
      <c r="N51" s="2673"/>
      <c r="O51" s="2673">
        <v>1</v>
      </c>
      <c r="P51" s="2675"/>
      <c r="Q51" s="2648"/>
      <c r="R51" s="2644"/>
      <c r="S51" s="2644"/>
    </row>
    <row r="52" spans="1:19" ht="25.5">
      <c r="A52" s="2645" t="s">
        <v>34</v>
      </c>
      <c r="B52" s="2646" t="s">
        <v>575</v>
      </c>
      <c r="C52" s="2679">
        <v>189</v>
      </c>
      <c r="D52" s="2680">
        <v>149</v>
      </c>
      <c r="E52" s="2647">
        <v>0.7883597883597884</v>
      </c>
      <c r="F52" s="2679">
        <v>7</v>
      </c>
      <c r="G52" s="2689">
        <v>142</v>
      </c>
      <c r="H52" s="2691">
        <v>9</v>
      </c>
      <c r="I52" s="2673"/>
      <c r="J52" s="2673">
        <v>9</v>
      </c>
      <c r="K52" s="2674">
        <v>25</v>
      </c>
      <c r="L52" s="2673">
        <v>47</v>
      </c>
      <c r="M52" s="2673">
        <v>9</v>
      </c>
      <c r="N52" s="2673"/>
      <c r="O52" s="2673">
        <v>43</v>
      </c>
      <c r="P52" s="2675"/>
      <c r="Q52" s="2648"/>
      <c r="R52" s="2644"/>
      <c r="S52" s="2644"/>
    </row>
    <row r="53" spans="1:19" ht="15">
      <c r="A53" s="2645" t="s">
        <v>34</v>
      </c>
      <c r="B53" s="2646" t="s">
        <v>576</v>
      </c>
      <c r="C53" s="2679">
        <v>276</v>
      </c>
      <c r="D53" s="2680">
        <v>225</v>
      </c>
      <c r="E53" s="2647">
        <v>0.8152173913043478</v>
      </c>
      <c r="F53" s="2679">
        <v>2</v>
      </c>
      <c r="G53" s="2689">
        <v>223</v>
      </c>
      <c r="H53" s="2691">
        <v>1</v>
      </c>
      <c r="I53" s="2673"/>
      <c r="J53" s="2673">
        <v>4</v>
      </c>
      <c r="K53" s="2674">
        <v>63</v>
      </c>
      <c r="L53" s="2673">
        <v>42</v>
      </c>
      <c r="M53" s="2673"/>
      <c r="N53" s="2673"/>
      <c r="O53" s="2673">
        <v>111</v>
      </c>
      <c r="P53" s="2675">
        <v>2</v>
      </c>
      <c r="Q53" s="2648"/>
      <c r="R53" s="2644"/>
      <c r="S53" s="2644"/>
    </row>
    <row r="54" spans="1:19" ht="15">
      <c r="A54" s="2645" t="s">
        <v>34</v>
      </c>
      <c r="B54" s="2646" t="s">
        <v>577</v>
      </c>
      <c r="C54" s="2679">
        <v>41</v>
      </c>
      <c r="D54" s="2680">
        <v>32</v>
      </c>
      <c r="E54" s="2647">
        <v>0.7804878048780488</v>
      </c>
      <c r="F54" s="2679">
        <v>1</v>
      </c>
      <c r="G54" s="2689">
        <v>31</v>
      </c>
      <c r="H54" s="2691">
        <v>1</v>
      </c>
      <c r="I54" s="2673"/>
      <c r="J54" s="2673"/>
      <c r="K54" s="2674">
        <v>7</v>
      </c>
      <c r="L54" s="2673">
        <v>11</v>
      </c>
      <c r="M54" s="2673"/>
      <c r="N54" s="2673"/>
      <c r="O54" s="2673">
        <v>12</v>
      </c>
      <c r="P54" s="2675"/>
      <c r="Q54" s="2648"/>
      <c r="R54" s="2644"/>
      <c r="S54" s="2644"/>
    </row>
    <row r="55" spans="1:19" ht="15">
      <c r="A55" s="2645" t="s">
        <v>34</v>
      </c>
      <c r="B55" s="2646" t="s">
        <v>94</v>
      </c>
      <c r="C55" s="2679">
        <v>124</v>
      </c>
      <c r="D55" s="2680">
        <v>79</v>
      </c>
      <c r="E55" s="2647">
        <v>0.6370967741935484</v>
      </c>
      <c r="F55" s="2679">
        <v>3</v>
      </c>
      <c r="G55" s="2689">
        <v>76</v>
      </c>
      <c r="H55" s="2691">
        <v>0</v>
      </c>
      <c r="I55" s="2673"/>
      <c r="J55" s="2673"/>
      <c r="K55" s="2674">
        <v>33</v>
      </c>
      <c r="L55" s="2673"/>
      <c r="M55" s="2673">
        <v>26</v>
      </c>
      <c r="N55" s="2673"/>
      <c r="O55" s="2673">
        <v>17</v>
      </c>
      <c r="P55" s="2675"/>
      <c r="Q55" s="2648"/>
      <c r="R55" s="2644"/>
      <c r="S55" s="2644"/>
    </row>
    <row r="56" spans="1:19" ht="25.5">
      <c r="A56" s="2645" t="s">
        <v>34</v>
      </c>
      <c r="B56" s="2646" t="s">
        <v>176</v>
      </c>
      <c r="C56" s="2679">
        <v>56</v>
      </c>
      <c r="D56" s="2680">
        <v>46</v>
      </c>
      <c r="E56" s="2647">
        <v>0.8214285714285714</v>
      </c>
      <c r="F56" s="2679">
        <v>6</v>
      </c>
      <c r="G56" s="2689">
        <v>40</v>
      </c>
      <c r="H56" s="2691">
        <v>0</v>
      </c>
      <c r="I56" s="2673"/>
      <c r="J56" s="2673"/>
      <c r="K56" s="2674">
        <v>18</v>
      </c>
      <c r="L56" s="2673"/>
      <c r="M56" s="2673">
        <v>3</v>
      </c>
      <c r="N56" s="2673"/>
      <c r="O56" s="2673">
        <v>19</v>
      </c>
      <c r="P56" s="2675"/>
      <c r="Q56" s="2648"/>
      <c r="R56" s="2644"/>
      <c r="S56" s="2644"/>
    </row>
    <row r="57" spans="1:19" ht="15">
      <c r="A57" s="2645" t="s">
        <v>34</v>
      </c>
      <c r="B57" s="2646" t="s">
        <v>578</v>
      </c>
      <c r="C57" s="2679">
        <v>1056</v>
      </c>
      <c r="D57" s="2680">
        <v>730</v>
      </c>
      <c r="E57" s="2647">
        <v>0.6913</v>
      </c>
      <c r="F57" s="2679">
        <v>22</v>
      </c>
      <c r="G57" s="2689">
        <v>708</v>
      </c>
      <c r="H57" s="2691">
        <v>134</v>
      </c>
      <c r="I57" s="2673"/>
      <c r="J57" s="2673"/>
      <c r="K57" s="2674">
        <v>167</v>
      </c>
      <c r="L57" s="2673"/>
      <c r="M57" s="2673"/>
      <c r="N57" s="2673"/>
      <c r="O57" s="2673">
        <v>117</v>
      </c>
      <c r="P57" s="2675">
        <v>290</v>
      </c>
      <c r="Q57" s="2648"/>
      <c r="R57" s="2644"/>
      <c r="S57" s="2644"/>
    </row>
    <row r="58" spans="1:19" ht="15">
      <c r="A58" s="2645" t="s">
        <v>179</v>
      </c>
      <c r="B58" s="2646" t="s">
        <v>579</v>
      </c>
      <c r="C58" s="2679">
        <v>214</v>
      </c>
      <c r="D58" s="2680">
        <v>213</v>
      </c>
      <c r="E58" s="2647">
        <v>0.6542056074766355</v>
      </c>
      <c r="F58" s="2679">
        <v>1</v>
      </c>
      <c r="G58" s="2689">
        <v>139</v>
      </c>
      <c r="H58" s="2691"/>
      <c r="I58" s="2673">
        <v>5</v>
      </c>
      <c r="J58" s="2673">
        <v>1</v>
      </c>
      <c r="K58" s="2674">
        <v>48</v>
      </c>
      <c r="L58" s="2673">
        <v>6</v>
      </c>
      <c r="M58" s="2673">
        <v>52</v>
      </c>
      <c r="N58" s="2673">
        <v>22</v>
      </c>
      <c r="O58" s="2673"/>
      <c r="P58" s="2675">
        <v>5</v>
      </c>
      <c r="Q58" s="2648"/>
      <c r="R58" s="2644"/>
      <c r="S58" s="2644"/>
    </row>
    <row r="59" spans="1:19" ht="38.25">
      <c r="A59" s="2645" t="s">
        <v>580</v>
      </c>
      <c r="B59" s="2646" t="s">
        <v>581</v>
      </c>
      <c r="C59" s="2679">
        <v>408</v>
      </c>
      <c r="D59" s="2680">
        <v>299</v>
      </c>
      <c r="E59" s="2647">
        <v>0.7328431372549019</v>
      </c>
      <c r="F59" s="2679">
        <v>5</v>
      </c>
      <c r="G59" s="2689">
        <v>294</v>
      </c>
      <c r="H59" s="2691">
        <v>58.5</v>
      </c>
      <c r="I59" s="2673"/>
      <c r="J59" s="2673">
        <v>89</v>
      </c>
      <c r="K59" s="2674"/>
      <c r="L59" s="2673"/>
      <c r="M59" s="2673"/>
      <c r="N59" s="2673">
        <v>88</v>
      </c>
      <c r="O59" s="2673">
        <v>58.5</v>
      </c>
      <c r="P59" s="2675"/>
      <c r="Q59" s="2648"/>
      <c r="R59" s="2644"/>
      <c r="S59" s="2644"/>
    </row>
    <row r="60" spans="1:19" ht="25.5">
      <c r="A60" s="2645" t="s">
        <v>181</v>
      </c>
      <c r="B60" s="2646" t="s">
        <v>582</v>
      </c>
      <c r="C60" s="2679">
        <v>368</v>
      </c>
      <c r="D60" s="2680">
        <v>324</v>
      </c>
      <c r="E60" s="2647">
        <v>0.8804347826086957</v>
      </c>
      <c r="F60" s="2679">
        <v>4</v>
      </c>
      <c r="G60" s="2689">
        <v>320</v>
      </c>
      <c r="H60" s="2691">
        <v>90</v>
      </c>
      <c r="I60" s="2673"/>
      <c r="J60" s="2673"/>
      <c r="K60" s="2674">
        <v>84</v>
      </c>
      <c r="L60" s="2673">
        <v>67</v>
      </c>
      <c r="M60" s="2673"/>
      <c r="N60" s="2673"/>
      <c r="O60" s="2673">
        <v>79</v>
      </c>
      <c r="P60" s="2675"/>
      <c r="Q60" s="2648"/>
      <c r="R60" s="2644"/>
      <c r="S60" s="2644"/>
    </row>
    <row r="61" spans="1:19" ht="25.5">
      <c r="A61" s="2645" t="s">
        <v>37</v>
      </c>
      <c r="B61" s="2646" t="s">
        <v>183</v>
      </c>
      <c r="C61" s="2679">
        <v>149</v>
      </c>
      <c r="D61" s="2680">
        <v>94</v>
      </c>
      <c r="E61" s="2647"/>
      <c r="F61" s="2679">
        <v>1</v>
      </c>
      <c r="G61" s="2689">
        <v>93</v>
      </c>
      <c r="H61" s="2691">
        <v>6</v>
      </c>
      <c r="I61" s="2673">
        <v>2</v>
      </c>
      <c r="J61" s="2673"/>
      <c r="K61" s="2674">
        <v>34</v>
      </c>
      <c r="L61" s="2673">
        <v>3</v>
      </c>
      <c r="M61" s="2673">
        <v>18</v>
      </c>
      <c r="N61" s="2673"/>
      <c r="O61" s="2673">
        <v>30</v>
      </c>
      <c r="P61" s="2675"/>
      <c r="Q61" s="2648"/>
      <c r="R61" s="2644"/>
      <c r="S61" s="2644"/>
    </row>
    <row r="62" spans="1:19" ht="15">
      <c r="A62" s="2645" t="s">
        <v>37</v>
      </c>
      <c r="B62" s="2646" t="s">
        <v>95</v>
      </c>
      <c r="C62" s="2679">
        <v>588</v>
      </c>
      <c r="D62" s="2680">
        <v>404</v>
      </c>
      <c r="E62" s="2647">
        <v>0.6870748299319728</v>
      </c>
      <c r="F62" s="2679">
        <v>11</v>
      </c>
      <c r="G62" s="2689">
        <v>393</v>
      </c>
      <c r="H62" s="2691">
        <v>42</v>
      </c>
      <c r="I62" s="2673">
        <v>4</v>
      </c>
      <c r="J62" s="2673">
        <v>2</v>
      </c>
      <c r="K62" s="2674">
        <v>155</v>
      </c>
      <c r="L62" s="2673">
        <v>97</v>
      </c>
      <c r="M62" s="2673">
        <v>42</v>
      </c>
      <c r="N62" s="2673">
        <v>9</v>
      </c>
      <c r="O62" s="2673">
        <v>42</v>
      </c>
      <c r="P62" s="2675"/>
      <c r="Q62" s="2648"/>
      <c r="R62" s="2644"/>
      <c r="S62" s="2644"/>
    </row>
    <row r="63" spans="1:19" ht="25.5">
      <c r="A63" s="2645" t="s">
        <v>37</v>
      </c>
      <c r="B63" s="2646" t="s">
        <v>62</v>
      </c>
      <c r="C63" s="2679">
        <v>269</v>
      </c>
      <c r="D63" s="2680">
        <v>217</v>
      </c>
      <c r="E63" s="2647">
        <v>0.8066914498141264</v>
      </c>
      <c r="F63" s="2679">
        <v>8</v>
      </c>
      <c r="G63" s="2689">
        <v>209</v>
      </c>
      <c r="H63" s="2691">
        <v>18</v>
      </c>
      <c r="I63" s="2673">
        <v>2</v>
      </c>
      <c r="J63" s="2673">
        <v>4</v>
      </c>
      <c r="K63" s="2674">
        <v>28</v>
      </c>
      <c r="L63" s="2673">
        <v>49</v>
      </c>
      <c r="M63" s="2673">
        <v>74</v>
      </c>
      <c r="N63" s="2673">
        <v>7</v>
      </c>
      <c r="O63" s="2673">
        <v>11</v>
      </c>
      <c r="P63" s="2675">
        <v>16</v>
      </c>
      <c r="Q63" s="2648"/>
      <c r="R63" s="2644"/>
      <c r="S63" s="2644"/>
    </row>
    <row r="64" spans="1:19" ht="15.75" thickBot="1">
      <c r="A64" s="2665" t="s">
        <v>37</v>
      </c>
      <c r="B64" s="2662" t="s">
        <v>583</v>
      </c>
      <c r="C64" s="2686"/>
      <c r="D64" s="2687"/>
      <c r="E64" s="2663"/>
      <c r="F64" s="2686"/>
      <c r="G64" s="2690">
        <v>410</v>
      </c>
      <c r="H64" s="2692">
        <v>69</v>
      </c>
      <c r="I64" s="2676">
        <v>8</v>
      </c>
      <c r="J64" s="2676">
        <v>4</v>
      </c>
      <c r="K64" s="2677">
        <v>100</v>
      </c>
      <c r="L64" s="2676">
        <v>25</v>
      </c>
      <c r="M64" s="2676">
        <v>88</v>
      </c>
      <c r="N64" s="2676">
        <v>53</v>
      </c>
      <c r="O64" s="2676">
        <v>63</v>
      </c>
      <c r="P64" s="2678">
        <v>0</v>
      </c>
      <c r="Q64" s="2648"/>
      <c r="R64" s="2644"/>
      <c r="S64" s="2644"/>
    </row>
    <row r="65" spans="1:19" ht="15">
      <c r="A65" s="2649"/>
      <c r="B65" s="2650"/>
      <c r="C65" s="2682"/>
      <c r="D65" s="2682"/>
      <c r="E65" s="2652"/>
      <c r="F65" s="2682"/>
      <c r="G65" s="2682"/>
      <c r="H65" s="2682"/>
      <c r="I65" s="2682"/>
      <c r="J65" s="2682"/>
      <c r="K65" s="2683"/>
      <c r="L65" s="2682"/>
      <c r="M65" s="2682"/>
      <c r="N65" s="2682"/>
      <c r="O65" s="2682"/>
      <c r="P65" s="2682"/>
      <c r="Q65" s="2653"/>
      <c r="R65" s="2643"/>
      <c r="S65" s="2643"/>
    </row>
    <row r="66" spans="1:19" ht="15.75" thickBot="1">
      <c r="A66" s="2649"/>
      <c r="B66" s="2650"/>
      <c r="C66" s="2682"/>
      <c r="D66" s="2682"/>
      <c r="E66" s="2652"/>
      <c r="F66" s="2682"/>
      <c r="G66" s="2682"/>
      <c r="H66" s="2682"/>
      <c r="I66" s="2682"/>
      <c r="J66" s="2682"/>
      <c r="K66" s="2683"/>
      <c r="L66" s="2682"/>
      <c r="M66" s="2682"/>
      <c r="N66" s="2682"/>
      <c r="O66" s="2682"/>
      <c r="P66" s="2682"/>
      <c r="Q66" s="2653"/>
      <c r="R66" s="2643"/>
      <c r="S66" s="2643"/>
    </row>
    <row r="67" spans="1:19" ht="15.75" thickBot="1">
      <c r="A67" s="2658" t="s">
        <v>185</v>
      </c>
      <c r="B67" s="2666" t="s">
        <v>584</v>
      </c>
      <c r="C67" s="2696"/>
      <c r="D67" s="2696"/>
      <c r="E67" s="2667"/>
      <c r="F67" s="2696"/>
      <c r="G67" s="2720">
        <v>4718</v>
      </c>
      <c r="H67" s="2715">
        <v>776</v>
      </c>
      <c r="I67" s="2698">
        <v>65</v>
      </c>
      <c r="J67" s="2698">
        <v>201.5</v>
      </c>
      <c r="K67" s="2699">
        <v>1445</v>
      </c>
      <c r="L67" s="2698">
        <v>626</v>
      </c>
      <c r="M67" s="2698"/>
      <c r="N67" s="2698">
        <v>1312</v>
      </c>
      <c r="O67" s="2698">
        <v>201.5</v>
      </c>
      <c r="P67" s="2697">
        <v>91</v>
      </c>
      <c r="Q67" s="2638"/>
      <c r="R67" s="2638"/>
      <c r="S67" s="2638"/>
    </row>
    <row r="68" spans="1:19" ht="15.75" thickBot="1">
      <c r="A68" s="2658" t="s">
        <v>187</v>
      </c>
      <c r="B68" s="2641" t="s">
        <v>585</v>
      </c>
      <c r="C68" s="2700"/>
      <c r="D68" s="2700"/>
      <c r="E68" s="2642"/>
      <c r="F68" s="2700"/>
      <c r="G68" s="2721">
        <v>4041</v>
      </c>
      <c r="H68" s="2716">
        <v>920</v>
      </c>
      <c r="I68" s="2702">
        <v>152</v>
      </c>
      <c r="J68" s="2702">
        <v>166</v>
      </c>
      <c r="K68" s="2703">
        <v>1334</v>
      </c>
      <c r="L68" s="2702">
        <v>352</v>
      </c>
      <c r="M68" s="2702"/>
      <c r="N68" s="2702">
        <v>1117</v>
      </c>
      <c r="O68" s="2702"/>
      <c r="P68" s="2701">
        <v>0</v>
      </c>
      <c r="Q68" s="2638"/>
      <c r="R68" s="2638"/>
      <c r="S68" s="2638"/>
    </row>
    <row r="69" spans="1:19" ht="15">
      <c r="A69" s="2649"/>
      <c r="B69" s="2650"/>
      <c r="C69" s="2681"/>
      <c r="D69" s="2681"/>
      <c r="E69" s="2654"/>
      <c r="F69" s="2681"/>
      <c r="G69" s="2681"/>
      <c r="H69" s="2682"/>
      <c r="I69" s="2682"/>
      <c r="J69" s="2682"/>
      <c r="K69" s="2683"/>
      <c r="L69" s="2682"/>
      <c r="M69" s="2682"/>
      <c r="N69" s="2682"/>
      <c r="O69" s="2682"/>
      <c r="P69" s="2682"/>
      <c r="Q69" s="2653"/>
      <c r="R69" s="2643"/>
      <c r="S69" s="2643"/>
    </row>
    <row r="70" spans="1:19" ht="15">
      <c r="A70" s="2649"/>
      <c r="B70" s="2650"/>
      <c r="C70" s="2681"/>
      <c r="D70" s="2681"/>
      <c r="E70" s="2654"/>
      <c r="F70" s="2681"/>
      <c r="G70" s="2681"/>
      <c r="H70" s="2682"/>
      <c r="I70" s="2682"/>
      <c r="J70" s="2682"/>
      <c r="K70" s="2683"/>
      <c r="L70" s="2682"/>
      <c r="M70" s="2682"/>
      <c r="N70" s="2682"/>
      <c r="O70" s="2682"/>
      <c r="P70" s="2682"/>
      <c r="Q70" s="2653"/>
      <c r="R70" s="2643"/>
      <c r="S70" s="2643"/>
    </row>
    <row r="71" spans="1:19" ht="15.75" thickBot="1">
      <c r="A71" s="2649"/>
      <c r="B71" s="2650"/>
      <c r="C71" s="2681"/>
      <c r="D71" s="2681"/>
      <c r="E71" s="2654"/>
      <c r="F71" s="2681"/>
      <c r="G71" s="2681"/>
      <c r="H71" s="2682"/>
      <c r="I71" s="2682"/>
      <c r="J71" s="2682"/>
      <c r="K71" s="2683"/>
      <c r="L71" s="2682"/>
      <c r="M71" s="2682"/>
      <c r="N71" s="2682"/>
      <c r="O71" s="2682"/>
      <c r="P71" s="2682"/>
      <c r="Q71" s="2653"/>
      <c r="R71" s="2643"/>
      <c r="S71" s="2643"/>
    </row>
    <row r="72" spans="1:19" ht="15.75" thickBot="1">
      <c r="A72" s="2649" t="s">
        <v>41</v>
      </c>
      <c r="B72" s="2655"/>
      <c r="C72" s="2681"/>
      <c r="D72" s="2681"/>
      <c r="E72" s="2654"/>
      <c r="F72" s="2681"/>
      <c r="G72" s="2722" t="s">
        <v>42</v>
      </c>
      <c r="H72" s="2727" t="s">
        <v>11</v>
      </c>
      <c r="I72" s="2728" t="s">
        <v>12</v>
      </c>
      <c r="J72" s="2728" t="s">
        <v>13</v>
      </c>
      <c r="K72" s="2729" t="s">
        <v>14</v>
      </c>
      <c r="L72" s="2728" t="s">
        <v>15</v>
      </c>
      <c r="M72" s="2728" t="s">
        <v>16</v>
      </c>
      <c r="N72" s="2730" t="s">
        <v>17</v>
      </c>
      <c r="O72" s="2728" t="s">
        <v>18</v>
      </c>
      <c r="P72" s="2731" t="s">
        <v>19</v>
      </c>
      <c r="Q72" s="2651"/>
      <c r="R72" s="2643"/>
      <c r="S72" s="2643"/>
    </row>
    <row r="73" spans="1:19" ht="15.75" thickBot="1">
      <c r="A73" s="2649"/>
      <c r="B73" s="2650" t="s">
        <v>189</v>
      </c>
      <c r="C73" s="2681"/>
      <c r="D73" s="2681"/>
      <c r="E73" s="2654"/>
      <c r="F73" s="2681"/>
      <c r="G73" s="2704">
        <v>18003</v>
      </c>
      <c r="H73" s="2705">
        <v>2740.5</v>
      </c>
      <c r="I73" s="2713">
        <v>196</v>
      </c>
      <c r="J73" s="2713">
        <v>756</v>
      </c>
      <c r="K73" s="2732">
        <v>3988</v>
      </c>
      <c r="L73" s="2713">
        <v>3058</v>
      </c>
      <c r="M73" s="2713">
        <v>2955.5</v>
      </c>
      <c r="N73" s="2713">
        <v>1324.5</v>
      </c>
      <c r="O73" s="2713">
        <v>2469.5</v>
      </c>
      <c r="P73" s="2714">
        <v>515</v>
      </c>
      <c r="Q73" s="2653"/>
      <c r="R73" s="2643"/>
      <c r="S73" s="2643"/>
    </row>
    <row r="74" spans="1:19" ht="15.75" thickBot="1">
      <c r="A74" s="2649"/>
      <c r="B74" s="2650"/>
      <c r="C74" s="2681"/>
      <c r="D74" s="2681"/>
      <c r="E74" s="2654"/>
      <c r="F74" s="2681"/>
      <c r="G74" s="2681"/>
      <c r="H74" s="2724">
        <v>0.15222462922846192</v>
      </c>
      <c r="I74" s="2725">
        <v>0.010887074376492807</v>
      </c>
      <c r="J74" s="2725">
        <v>0.041993001166472255</v>
      </c>
      <c r="K74" s="2733">
        <v>0.22151863578292508</v>
      </c>
      <c r="L74" s="2725">
        <v>0.16986057879242347</v>
      </c>
      <c r="M74" s="2725">
        <v>0.16416708326390045</v>
      </c>
      <c r="N74" s="2725">
        <v>0.07357107148808532</v>
      </c>
      <c r="O74" s="2725">
        <v>0.13717158251402545</v>
      </c>
      <c r="P74" s="2726">
        <v>0.028606343387213243</v>
      </c>
      <c r="Q74" s="2653"/>
      <c r="R74" s="2723"/>
      <c r="S74" s="2643"/>
    </row>
    <row r="75" spans="1:19" ht="15.75" thickBot="1">
      <c r="A75" s="2649"/>
      <c r="B75" s="2650"/>
      <c r="C75" s="2681"/>
      <c r="D75" s="2681"/>
      <c r="E75" s="2654"/>
      <c r="F75" s="2681"/>
      <c r="G75" s="2681"/>
      <c r="H75" s="2682"/>
      <c r="I75" s="2682"/>
      <c r="J75" s="2682"/>
      <c r="K75" s="2683"/>
      <c r="L75" s="2682"/>
      <c r="M75" s="2682"/>
      <c r="N75" s="2682"/>
      <c r="O75" s="2682"/>
      <c r="P75" s="2682"/>
      <c r="Q75" s="2653"/>
      <c r="R75" s="2643"/>
      <c r="S75" s="2643"/>
    </row>
    <row r="76" spans="1:19" ht="15.75" thickBot="1">
      <c r="A76" s="2649"/>
      <c r="B76" s="2650" t="s">
        <v>190</v>
      </c>
      <c r="C76" s="2681"/>
      <c r="D76" s="2681"/>
      <c r="E76" s="2654"/>
      <c r="F76" s="2681"/>
      <c r="G76" s="2712">
        <v>26762</v>
      </c>
      <c r="H76" s="2712">
        <v>4436.5</v>
      </c>
      <c r="I76" s="2712">
        <v>413</v>
      </c>
      <c r="J76" s="2712">
        <v>1123.5</v>
      </c>
      <c r="K76" s="2734">
        <v>6767</v>
      </c>
      <c r="L76" s="2712">
        <v>4036</v>
      </c>
      <c r="M76" s="2712">
        <v>2955.5</v>
      </c>
      <c r="N76" s="2712">
        <v>3753.5</v>
      </c>
      <c r="O76" s="2712">
        <v>2671</v>
      </c>
      <c r="P76" s="2711">
        <v>606</v>
      </c>
      <c r="Q76" s="2653"/>
      <c r="R76" s="2657"/>
      <c r="S76" s="2643"/>
    </row>
    <row r="77" spans="1:19" ht="15.75" thickBot="1">
      <c r="A77" s="2649"/>
      <c r="B77" s="2650"/>
      <c r="C77" s="2681"/>
      <c r="D77" s="2681"/>
      <c r="E77" s="2654"/>
      <c r="F77" s="2681"/>
      <c r="G77" s="2681"/>
      <c r="H77" s="2724">
        <v>0.1657761004409237</v>
      </c>
      <c r="I77" s="2725">
        <v>0.015432329422315223</v>
      </c>
      <c r="J77" s="2725">
        <v>0.041981167326806665</v>
      </c>
      <c r="K77" s="2733">
        <v>0.2528585307525596</v>
      </c>
      <c r="L77" s="2725">
        <v>0.15081085120693521</v>
      </c>
      <c r="M77" s="2725">
        <v>0.1104364397279725</v>
      </c>
      <c r="N77" s="2725">
        <v>0.14025483895075105</v>
      </c>
      <c r="O77" s="2725">
        <v>0.09980569464165608</v>
      </c>
      <c r="P77" s="2726">
        <v>0.022644047530079963</v>
      </c>
      <c r="Q77" s="2653"/>
      <c r="R77" s="2723"/>
      <c r="S77" s="2643"/>
    </row>
  </sheetData>
  <mergeCells count="18">
    <mergeCell ref="A1:P1"/>
    <mergeCell ref="A3:A4"/>
    <mergeCell ref="B3:B4"/>
    <mergeCell ref="C3:C4"/>
    <mergeCell ref="D3:D4"/>
    <mergeCell ref="E3:E4"/>
    <mergeCell ref="F3:F4"/>
    <mergeCell ref="G3:G4"/>
    <mergeCell ref="H3:P3"/>
    <mergeCell ref="A44:P44"/>
    <mergeCell ref="A46:A47"/>
    <mergeCell ref="B46:B47"/>
    <mergeCell ref="C46:C47"/>
    <mergeCell ref="D46:D47"/>
    <mergeCell ref="E46:E47"/>
    <mergeCell ref="F46:F47"/>
    <mergeCell ref="G46:G47"/>
    <mergeCell ref="H46:P46"/>
  </mergeCells>
  <hyperlinks>
    <hyperlink ref="S46" location="'Les départements'!A1" display="Retour aux départements"/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C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>
      <c r="A1" s="4609" t="s">
        <v>586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737"/>
      <c r="R1" s="2737"/>
      <c r="S1" s="2737"/>
    </row>
    <row r="2" spans="1:19" ht="27" thickBot="1">
      <c r="A2" s="2739"/>
      <c r="B2" s="2749"/>
      <c r="C2" s="2738"/>
      <c r="D2" s="2738"/>
      <c r="E2" s="2738"/>
      <c r="F2" s="2738"/>
      <c r="G2" s="2738"/>
      <c r="H2" s="2740"/>
      <c r="I2" s="2740"/>
      <c r="J2" s="2740"/>
      <c r="K2" s="2741"/>
      <c r="L2" s="2740"/>
      <c r="M2" s="2740"/>
      <c r="N2" s="2740"/>
      <c r="O2" s="2740"/>
      <c r="P2" s="2740"/>
      <c r="Q2" s="2738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738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2742" t="s">
        <v>11</v>
      </c>
      <c r="I4" s="2743" t="s">
        <v>12</v>
      </c>
      <c r="J4" s="2743" t="s">
        <v>13</v>
      </c>
      <c r="K4" s="2744" t="s">
        <v>14</v>
      </c>
      <c r="L4" s="2743" t="s">
        <v>15</v>
      </c>
      <c r="M4" s="2743" t="s">
        <v>16</v>
      </c>
      <c r="N4" s="2746" t="s">
        <v>17</v>
      </c>
      <c r="O4" s="2743" t="s">
        <v>18</v>
      </c>
      <c r="P4" s="2745" t="s">
        <v>19</v>
      </c>
      <c r="Q4" s="2738"/>
      <c r="R4" s="2736"/>
      <c r="S4" s="2736"/>
    </row>
    <row r="5" spans="1:19" ht="15">
      <c r="A5" s="2765" t="s">
        <v>20</v>
      </c>
      <c r="B5" s="2766" t="s">
        <v>587</v>
      </c>
      <c r="C5" s="2787">
        <v>122</v>
      </c>
      <c r="D5" s="2788">
        <v>78</v>
      </c>
      <c r="E5" s="2767">
        <v>0.639344262295082</v>
      </c>
      <c r="F5" s="2787">
        <v>3</v>
      </c>
      <c r="G5" s="2788">
        <v>75</v>
      </c>
      <c r="H5" s="2770"/>
      <c r="I5" s="2771"/>
      <c r="J5" s="2771"/>
      <c r="K5" s="2772"/>
      <c r="L5" s="2771">
        <v>18</v>
      </c>
      <c r="M5" s="2771">
        <v>53</v>
      </c>
      <c r="N5" s="2771">
        <v>4</v>
      </c>
      <c r="O5" s="2771"/>
      <c r="P5" s="2773"/>
      <c r="Q5" s="2756"/>
      <c r="R5" s="2751"/>
      <c r="S5" s="2751"/>
    </row>
    <row r="6" spans="1:19" ht="25.5">
      <c r="A6" s="2753" t="s">
        <v>23</v>
      </c>
      <c r="B6" s="2754" t="s">
        <v>588</v>
      </c>
      <c r="C6" s="2782">
        <v>325</v>
      </c>
      <c r="D6" s="2783">
        <v>292</v>
      </c>
      <c r="E6" s="2755">
        <v>0.8984615384615384</v>
      </c>
      <c r="F6" s="2782">
        <v>6</v>
      </c>
      <c r="G6" s="2783">
        <v>286</v>
      </c>
      <c r="H6" s="2774">
        <v>63</v>
      </c>
      <c r="I6" s="2775">
        <v>18</v>
      </c>
      <c r="J6" s="2775">
        <v>11</v>
      </c>
      <c r="K6" s="2776">
        <v>105</v>
      </c>
      <c r="L6" s="2775">
        <v>78</v>
      </c>
      <c r="M6" s="2775"/>
      <c r="N6" s="2775"/>
      <c r="O6" s="2775">
        <v>11</v>
      </c>
      <c r="P6" s="2777"/>
      <c r="Q6" s="2756"/>
      <c r="R6" s="2751"/>
      <c r="S6" s="2751"/>
    </row>
    <row r="7" spans="1:19" ht="15">
      <c r="A7" s="2753" t="s">
        <v>26</v>
      </c>
      <c r="B7" s="2754" t="s">
        <v>27</v>
      </c>
      <c r="C7" s="2782">
        <v>431</v>
      </c>
      <c r="D7" s="2783"/>
      <c r="E7" s="2755"/>
      <c r="F7" s="2782"/>
      <c r="G7" s="2783">
        <v>375</v>
      </c>
      <c r="H7" s="2774">
        <v>49</v>
      </c>
      <c r="I7" s="2775"/>
      <c r="J7" s="2775"/>
      <c r="K7" s="2776">
        <v>117</v>
      </c>
      <c r="L7" s="2775">
        <v>100</v>
      </c>
      <c r="M7" s="2775"/>
      <c r="N7" s="2775">
        <v>109</v>
      </c>
      <c r="O7" s="2775"/>
      <c r="P7" s="2777"/>
      <c r="Q7" s="2756"/>
      <c r="R7" s="2751"/>
      <c r="S7" s="2751"/>
    </row>
    <row r="8" spans="1:19" ht="15">
      <c r="A8" s="2753" t="s">
        <v>28</v>
      </c>
      <c r="B8" s="2754" t="s">
        <v>29</v>
      </c>
      <c r="C8" s="2782">
        <v>3155</v>
      </c>
      <c r="D8" s="2783">
        <v>1491</v>
      </c>
      <c r="E8" s="2755">
        <v>0.4725832012678288</v>
      </c>
      <c r="F8" s="2782">
        <v>63</v>
      </c>
      <c r="G8" s="2783">
        <v>1428</v>
      </c>
      <c r="H8" s="2774">
        <v>90</v>
      </c>
      <c r="I8" s="2775"/>
      <c r="J8" s="2775"/>
      <c r="K8" s="2776">
        <v>66</v>
      </c>
      <c r="L8" s="2775">
        <v>28</v>
      </c>
      <c r="M8" s="2775">
        <v>475</v>
      </c>
      <c r="N8" s="2775">
        <v>51</v>
      </c>
      <c r="O8" s="2775">
        <v>673</v>
      </c>
      <c r="P8" s="2777">
        <v>45</v>
      </c>
      <c r="Q8" s="2756"/>
      <c r="R8" s="2751"/>
      <c r="S8" s="2751"/>
    </row>
    <row r="9" spans="1:19" ht="15">
      <c r="A9" s="2753" t="s">
        <v>28</v>
      </c>
      <c r="B9" s="2754" t="s">
        <v>589</v>
      </c>
      <c r="C9" s="2782"/>
      <c r="D9" s="2783"/>
      <c r="E9" s="2755"/>
      <c r="F9" s="2782"/>
      <c r="G9" s="2783"/>
      <c r="H9" s="2774"/>
      <c r="I9" s="2775"/>
      <c r="J9" s="2775"/>
      <c r="K9" s="2776"/>
      <c r="L9" s="2775"/>
      <c r="M9" s="2775"/>
      <c r="N9" s="2775"/>
      <c r="O9" s="2775"/>
      <c r="P9" s="2777"/>
      <c r="Q9" s="2756"/>
      <c r="R9" s="2751"/>
      <c r="S9" s="2751"/>
    </row>
    <row r="10" spans="1:19" ht="15">
      <c r="A10" s="2753" t="s">
        <v>31</v>
      </c>
      <c r="B10" s="2764" t="s">
        <v>32</v>
      </c>
      <c r="C10" s="2795"/>
      <c r="D10" s="2795"/>
      <c r="E10" s="2748"/>
      <c r="F10" s="2795"/>
      <c r="G10" s="2796">
        <v>160</v>
      </c>
      <c r="H10" s="2797"/>
      <c r="I10" s="2791">
        <v>2</v>
      </c>
      <c r="J10" s="2791">
        <v>22</v>
      </c>
      <c r="K10" s="2792">
        <v>2</v>
      </c>
      <c r="L10" s="2791">
        <v>114</v>
      </c>
      <c r="M10" s="2791"/>
      <c r="N10" s="2791"/>
      <c r="O10" s="2791">
        <v>16</v>
      </c>
      <c r="P10" s="2798">
        <v>4</v>
      </c>
      <c r="Q10" s="2747"/>
      <c r="R10" s="2747"/>
      <c r="S10" s="2747"/>
    </row>
    <row r="11" spans="1:19" ht="15">
      <c r="A11" s="2753" t="s">
        <v>31</v>
      </c>
      <c r="B11" s="2764" t="s">
        <v>253</v>
      </c>
      <c r="C11" s="2795"/>
      <c r="D11" s="2795"/>
      <c r="E11" s="2748"/>
      <c r="F11" s="2795"/>
      <c r="G11" s="2796">
        <v>110</v>
      </c>
      <c r="H11" s="2797">
        <v>70</v>
      </c>
      <c r="I11" s="2791">
        <v>2</v>
      </c>
      <c r="J11" s="2791"/>
      <c r="K11" s="2792">
        <v>8</v>
      </c>
      <c r="L11" s="2791">
        <v>21</v>
      </c>
      <c r="M11" s="2791"/>
      <c r="N11" s="2791"/>
      <c r="O11" s="2791">
        <v>9</v>
      </c>
      <c r="P11" s="2798">
        <v>0</v>
      </c>
      <c r="Q11" s="2747"/>
      <c r="R11" s="2747"/>
      <c r="S11" s="2747"/>
    </row>
    <row r="12" spans="1:19" ht="15">
      <c r="A12" s="2753" t="s">
        <v>34</v>
      </c>
      <c r="B12" s="2754" t="s">
        <v>590</v>
      </c>
      <c r="C12" s="2782">
        <v>198</v>
      </c>
      <c r="D12" s="2783">
        <v>151</v>
      </c>
      <c r="E12" s="2755">
        <v>0.7626262626262627</v>
      </c>
      <c r="F12" s="2782">
        <v>7</v>
      </c>
      <c r="G12" s="2783">
        <v>144</v>
      </c>
      <c r="H12" s="2774">
        <v>1</v>
      </c>
      <c r="I12" s="2775"/>
      <c r="J12" s="2775"/>
      <c r="K12" s="2776">
        <v>3</v>
      </c>
      <c r="L12" s="2775">
        <v>44</v>
      </c>
      <c r="M12" s="2775"/>
      <c r="N12" s="2775"/>
      <c r="O12" s="2775">
        <v>61</v>
      </c>
      <c r="P12" s="2777">
        <v>35</v>
      </c>
      <c r="Q12" s="2756"/>
      <c r="R12" s="2751"/>
      <c r="S12" s="2751"/>
    </row>
    <row r="13" spans="1:19" ht="15">
      <c r="A13" s="2753" t="s">
        <v>34</v>
      </c>
      <c r="B13" s="2754" t="s">
        <v>591</v>
      </c>
      <c r="C13" s="2782">
        <v>300</v>
      </c>
      <c r="D13" s="2783">
        <v>187</v>
      </c>
      <c r="E13" s="2755">
        <v>0.6233333333333333</v>
      </c>
      <c r="F13" s="2782">
        <v>2</v>
      </c>
      <c r="G13" s="2783">
        <v>185</v>
      </c>
      <c r="H13" s="2774">
        <v>2</v>
      </c>
      <c r="I13" s="2775"/>
      <c r="J13" s="2775">
        <v>2</v>
      </c>
      <c r="K13" s="2776">
        <v>51</v>
      </c>
      <c r="L13" s="2775">
        <v>67</v>
      </c>
      <c r="M13" s="2775">
        <v>1</v>
      </c>
      <c r="N13" s="2775"/>
      <c r="O13" s="2775">
        <v>60</v>
      </c>
      <c r="P13" s="2777">
        <v>2</v>
      </c>
      <c r="Q13" s="2756"/>
      <c r="R13" s="2751"/>
      <c r="S13" s="2751"/>
    </row>
    <row r="14" spans="1:19" ht="15">
      <c r="A14" s="2753" t="s">
        <v>34</v>
      </c>
      <c r="B14" s="2754" t="s">
        <v>592</v>
      </c>
      <c r="C14" s="2782">
        <v>24</v>
      </c>
      <c r="D14" s="2783">
        <v>24</v>
      </c>
      <c r="E14" s="2755">
        <v>1</v>
      </c>
      <c r="F14" s="2782">
        <v>1</v>
      </c>
      <c r="G14" s="2783">
        <v>23</v>
      </c>
      <c r="H14" s="2774">
        <v>1</v>
      </c>
      <c r="I14" s="2775"/>
      <c r="J14" s="2775"/>
      <c r="K14" s="2776">
        <v>8</v>
      </c>
      <c r="L14" s="2775">
        <v>5</v>
      </c>
      <c r="M14" s="2775">
        <v>4</v>
      </c>
      <c r="N14" s="2775"/>
      <c r="O14" s="2775">
        <v>5</v>
      </c>
      <c r="P14" s="2777"/>
      <c r="Q14" s="2756"/>
      <c r="R14" s="2751"/>
      <c r="S14" s="2751"/>
    </row>
    <row r="15" spans="1:19" ht="15">
      <c r="A15" s="2752" t="s">
        <v>37</v>
      </c>
      <c r="B15" s="2754" t="s">
        <v>324</v>
      </c>
      <c r="C15" s="2782">
        <v>289</v>
      </c>
      <c r="D15" s="2783">
        <v>231</v>
      </c>
      <c r="E15" s="2755">
        <v>0.7993079584775087</v>
      </c>
      <c r="F15" s="2782">
        <v>16</v>
      </c>
      <c r="G15" s="2783">
        <v>215</v>
      </c>
      <c r="H15" s="2774">
        <v>10</v>
      </c>
      <c r="I15" s="2775">
        <v>3</v>
      </c>
      <c r="J15" s="2775">
        <v>2</v>
      </c>
      <c r="K15" s="2776">
        <v>106</v>
      </c>
      <c r="L15" s="2775">
        <v>31</v>
      </c>
      <c r="M15" s="2775">
        <v>3</v>
      </c>
      <c r="N15" s="2775">
        <v>4</v>
      </c>
      <c r="O15" s="2775">
        <v>56</v>
      </c>
      <c r="P15" s="2777"/>
      <c r="Q15" s="2756"/>
      <c r="R15" s="2751"/>
      <c r="S15" s="2751"/>
    </row>
    <row r="16" spans="1:19" ht="26.25" thickBot="1">
      <c r="A16" s="2757" t="s">
        <v>37</v>
      </c>
      <c r="B16" s="2768" t="s">
        <v>62</v>
      </c>
      <c r="C16" s="2789">
        <v>73</v>
      </c>
      <c r="D16" s="2790">
        <v>43</v>
      </c>
      <c r="E16" s="2769">
        <v>0.589041095890411</v>
      </c>
      <c r="F16" s="2789">
        <v>3</v>
      </c>
      <c r="G16" s="2790">
        <v>52</v>
      </c>
      <c r="H16" s="2778">
        <v>5</v>
      </c>
      <c r="I16" s="2779"/>
      <c r="J16" s="2779">
        <v>1</v>
      </c>
      <c r="K16" s="2780">
        <v>6</v>
      </c>
      <c r="L16" s="2779">
        <v>12</v>
      </c>
      <c r="M16" s="2779">
        <v>3</v>
      </c>
      <c r="N16" s="2779">
        <v>3</v>
      </c>
      <c r="O16" s="2779">
        <v>19</v>
      </c>
      <c r="P16" s="2781">
        <v>3</v>
      </c>
      <c r="Q16" s="2756"/>
      <c r="R16" s="2751"/>
      <c r="S16" s="2751"/>
    </row>
    <row r="17" spans="1:19" ht="15">
      <c r="A17" s="2758"/>
      <c r="B17" s="2759"/>
      <c r="C17" s="2784"/>
      <c r="D17" s="2784"/>
      <c r="E17" s="2762"/>
      <c r="F17" s="2784"/>
      <c r="G17" s="2784"/>
      <c r="H17" s="2785"/>
      <c r="I17" s="2785"/>
      <c r="J17" s="2785"/>
      <c r="K17" s="2786"/>
      <c r="L17" s="2785"/>
      <c r="M17" s="2785"/>
      <c r="N17" s="2785"/>
      <c r="O17" s="2785"/>
      <c r="P17" s="2785"/>
      <c r="Q17" s="2761"/>
      <c r="R17" s="2751"/>
      <c r="S17" s="2751"/>
    </row>
    <row r="18" spans="1:19" ht="15">
      <c r="A18" s="2758"/>
      <c r="B18" s="2759"/>
      <c r="C18" s="2784"/>
      <c r="D18" s="2784"/>
      <c r="E18" s="2762"/>
      <c r="F18" s="2784"/>
      <c r="G18" s="2784"/>
      <c r="H18" s="2785"/>
      <c r="I18" s="2785"/>
      <c r="J18" s="2785"/>
      <c r="K18" s="2786"/>
      <c r="L18" s="2785"/>
      <c r="M18" s="2785"/>
      <c r="N18" s="2785"/>
      <c r="O18" s="2785"/>
      <c r="P18" s="2785"/>
      <c r="Q18" s="2761"/>
      <c r="R18" s="2751"/>
      <c r="S18" s="2751"/>
    </row>
    <row r="19" spans="1:19" ht="15.75" thickBot="1">
      <c r="A19" s="2758"/>
      <c r="B19" s="2763"/>
      <c r="C19" s="2784"/>
      <c r="D19" s="2784"/>
      <c r="E19" s="2762"/>
      <c r="F19" s="2784"/>
      <c r="G19" s="2784"/>
      <c r="H19" s="2785"/>
      <c r="I19" s="2785"/>
      <c r="J19" s="2785"/>
      <c r="K19" s="2786"/>
      <c r="L19" s="2785"/>
      <c r="M19" s="2785"/>
      <c r="N19" s="2785"/>
      <c r="O19" s="2785"/>
      <c r="P19" s="2785"/>
      <c r="Q19" s="2761"/>
      <c r="R19" s="2750"/>
      <c r="S19" s="2750"/>
    </row>
    <row r="20" spans="1:19" ht="15.75" thickBot="1">
      <c r="A20" s="2758" t="s">
        <v>41</v>
      </c>
      <c r="B20" s="2763"/>
      <c r="C20" s="2784"/>
      <c r="D20" s="2784"/>
      <c r="E20" s="2762"/>
      <c r="F20" s="2784"/>
      <c r="G20" s="2801" t="s">
        <v>42</v>
      </c>
      <c r="H20" s="2806" t="s">
        <v>11</v>
      </c>
      <c r="I20" s="2807" t="s">
        <v>12</v>
      </c>
      <c r="J20" s="2807" t="s">
        <v>13</v>
      </c>
      <c r="K20" s="2808" t="s">
        <v>14</v>
      </c>
      <c r="L20" s="2807" t="s">
        <v>15</v>
      </c>
      <c r="M20" s="2807" t="s">
        <v>16</v>
      </c>
      <c r="N20" s="2809" t="s">
        <v>17</v>
      </c>
      <c r="O20" s="2807" t="s">
        <v>18</v>
      </c>
      <c r="P20" s="2810" t="s">
        <v>19</v>
      </c>
      <c r="Q20" s="2760"/>
      <c r="R20" s="2750"/>
      <c r="S20" s="2750"/>
    </row>
    <row r="21" spans="1:19" ht="15.75" thickBot="1">
      <c r="A21" s="2758"/>
      <c r="B21" s="2759"/>
      <c r="C21" s="2784"/>
      <c r="D21" s="2784"/>
      <c r="E21" s="2762"/>
      <c r="F21" s="2784"/>
      <c r="G21" s="2793">
        <v>3053</v>
      </c>
      <c r="H21" s="2794">
        <v>291</v>
      </c>
      <c r="I21" s="2799">
        <v>25</v>
      </c>
      <c r="J21" s="2799">
        <v>38</v>
      </c>
      <c r="K21" s="2811">
        <v>472</v>
      </c>
      <c r="L21" s="2799">
        <v>518</v>
      </c>
      <c r="M21" s="2799">
        <v>539</v>
      </c>
      <c r="N21" s="2799">
        <v>171</v>
      </c>
      <c r="O21" s="2799">
        <v>910</v>
      </c>
      <c r="P21" s="2800">
        <v>89</v>
      </c>
      <c r="Q21" s="2761"/>
      <c r="R21" s="2750"/>
      <c r="S21" s="2750"/>
    </row>
    <row r="22" spans="1:19" ht="15.75" thickBot="1">
      <c r="A22" s="2758"/>
      <c r="B22" s="2759"/>
      <c r="C22" s="2784"/>
      <c r="D22" s="2784"/>
      <c r="E22" s="2762"/>
      <c r="F22" s="2784"/>
      <c r="G22" s="2784"/>
      <c r="H22" s="2803">
        <v>0.0953160825417622</v>
      </c>
      <c r="I22" s="2804">
        <v>0.008188666885031117</v>
      </c>
      <c r="J22" s="2804">
        <v>0.012446773665247298</v>
      </c>
      <c r="K22" s="2812">
        <v>0.1546020307893875</v>
      </c>
      <c r="L22" s="2804">
        <v>0.16966917785784474</v>
      </c>
      <c r="M22" s="2804">
        <v>0.17654765804127087</v>
      </c>
      <c r="N22" s="2804">
        <v>0.05601048149361284</v>
      </c>
      <c r="O22" s="2804">
        <v>0.29806747461513267</v>
      </c>
      <c r="P22" s="2805">
        <v>0.029151654110710776</v>
      </c>
      <c r="Q22" s="2761"/>
      <c r="R22" s="2802"/>
      <c r="S22" s="2750"/>
    </row>
    <row r="23" spans="1:19" ht="15">
      <c r="A23" s="50"/>
      <c r="B23" s="56"/>
      <c r="C23" s="91"/>
      <c r="D23" s="91"/>
      <c r="E23" s="55"/>
      <c r="F23" s="91"/>
      <c r="G23" s="91"/>
      <c r="H23" s="92"/>
      <c r="I23" s="92"/>
      <c r="J23" s="92"/>
      <c r="K23" s="93"/>
      <c r="L23" s="92"/>
      <c r="M23" s="92"/>
      <c r="N23" s="92"/>
      <c r="O23" s="92"/>
      <c r="P23" s="92"/>
      <c r="Q23" s="54"/>
      <c r="R23" s="35"/>
      <c r="S23" s="35"/>
    </row>
    <row r="24" spans="1:19" ht="15">
      <c r="A24" s="50"/>
      <c r="B24" s="56"/>
      <c r="C24" s="91"/>
      <c r="D24" s="91"/>
      <c r="E24" s="55"/>
      <c r="S24" s="28"/>
    </row>
    <row r="25" spans="1:19" ht="15">
      <c r="A25" s="50"/>
      <c r="B25" s="51"/>
      <c r="C25" s="91"/>
      <c r="D25" s="91"/>
      <c r="E25" s="55"/>
      <c r="S25" s="28"/>
    </row>
    <row r="26" spans="1:19" ht="15">
      <c r="A26" s="50"/>
      <c r="B26" s="51"/>
      <c r="C26" s="91"/>
      <c r="D26" s="91"/>
      <c r="E26" s="55"/>
      <c r="S26" s="102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60" zoomScaleNormal="60" workbookViewId="0" topLeftCell="A1">
      <selection activeCell="S3" sqref="S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6.28125" style="0" customWidth="1"/>
    <col min="9" max="9" width="6.7109375" style="0" customWidth="1"/>
    <col min="10" max="10" width="6.00390625" style="0" customWidth="1"/>
    <col min="11" max="11" width="8.7109375" style="0" customWidth="1"/>
    <col min="12" max="13" width="6.8515625" style="0" customWidth="1"/>
    <col min="14" max="14" width="7.28125" style="0" customWidth="1"/>
    <col min="15" max="15" width="7.140625" style="0" customWidth="1"/>
    <col min="16" max="16" width="5.7109375" style="0" customWidth="1"/>
    <col min="17" max="17" width="4.28125" style="0" customWidth="1"/>
    <col min="18" max="18" width="1.1484375" style="0" customWidth="1"/>
    <col min="19" max="19" width="15.57421875" style="0" customWidth="1"/>
  </cols>
  <sheetData>
    <row r="1" spans="1:19" ht="26.25" customHeight="1">
      <c r="A1" s="4609" t="s">
        <v>43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14"/>
      <c r="R1" s="114"/>
      <c r="S1" s="114"/>
    </row>
    <row r="2" spans="1:19" ht="27" thickBot="1">
      <c r="A2" s="117"/>
      <c r="B2" s="125"/>
      <c r="C2" s="116"/>
      <c r="D2" s="116"/>
      <c r="E2" s="116"/>
      <c r="F2" s="116"/>
      <c r="G2" s="116"/>
      <c r="H2" s="118"/>
      <c r="I2" s="118"/>
      <c r="J2" s="118"/>
      <c r="K2" s="119"/>
      <c r="L2" s="118"/>
      <c r="M2" s="118"/>
      <c r="N2" s="118"/>
      <c r="O2" s="118"/>
      <c r="P2" s="118"/>
      <c r="Q2" s="116"/>
      <c r="R2" s="114"/>
      <c r="S2" s="114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16"/>
      <c r="R3" s="115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120" t="s">
        <v>11</v>
      </c>
      <c r="I4" s="121" t="s">
        <v>12</v>
      </c>
      <c r="J4" s="121" t="s">
        <v>13</v>
      </c>
      <c r="K4" s="122" t="s">
        <v>14</v>
      </c>
      <c r="L4" s="121" t="s">
        <v>15</v>
      </c>
      <c r="M4" s="121" t="s">
        <v>16</v>
      </c>
      <c r="N4" s="124" t="s">
        <v>17</v>
      </c>
      <c r="O4" s="121" t="s">
        <v>18</v>
      </c>
      <c r="P4" s="123" t="s">
        <v>19</v>
      </c>
      <c r="Q4" s="116"/>
      <c r="R4" s="113"/>
      <c r="S4" s="113"/>
    </row>
    <row r="5" spans="1:19" ht="15">
      <c r="A5" s="140" t="s">
        <v>20</v>
      </c>
      <c r="B5" s="141" t="s">
        <v>44</v>
      </c>
      <c r="C5" s="162">
        <v>122</v>
      </c>
      <c r="D5" s="163">
        <v>58</v>
      </c>
      <c r="E5" s="142">
        <v>0.47540983606557374</v>
      </c>
      <c r="F5" s="162">
        <v>2</v>
      </c>
      <c r="G5" s="163">
        <v>56</v>
      </c>
      <c r="H5" s="145"/>
      <c r="I5" s="146"/>
      <c r="J5" s="146"/>
      <c r="K5" s="147"/>
      <c r="L5" s="146">
        <v>45</v>
      </c>
      <c r="M5" s="146">
        <v>11</v>
      </c>
      <c r="N5" s="146"/>
      <c r="O5" s="146"/>
      <c r="P5" s="148"/>
      <c r="Q5" s="132"/>
      <c r="R5" s="127"/>
      <c r="S5" s="127"/>
    </row>
    <row r="6" spans="1:19" ht="15">
      <c r="A6" s="129" t="s">
        <v>20</v>
      </c>
      <c r="B6" s="130" t="s">
        <v>45</v>
      </c>
      <c r="C6" s="157">
        <v>61</v>
      </c>
      <c r="D6" s="158">
        <v>31</v>
      </c>
      <c r="E6" s="131">
        <v>0.5081967213114754</v>
      </c>
      <c r="F6" s="157">
        <v>6</v>
      </c>
      <c r="G6" s="158">
        <v>25</v>
      </c>
      <c r="H6" s="149"/>
      <c r="I6" s="150"/>
      <c r="J6" s="150"/>
      <c r="K6" s="151"/>
      <c r="L6" s="150">
        <v>18</v>
      </c>
      <c r="M6" s="150">
        <v>7</v>
      </c>
      <c r="N6" s="150"/>
      <c r="O6" s="150"/>
      <c r="P6" s="152"/>
      <c r="Q6" s="132"/>
      <c r="R6" s="127"/>
      <c r="S6" s="127"/>
    </row>
    <row r="7" spans="1:19" ht="15">
      <c r="A7" s="129" t="s">
        <v>23</v>
      </c>
      <c r="B7" s="130" t="s">
        <v>46</v>
      </c>
      <c r="C7" s="157">
        <v>218</v>
      </c>
      <c r="D7" s="158">
        <v>162</v>
      </c>
      <c r="E7" s="131">
        <v>0.7431192660550459</v>
      </c>
      <c r="F7" s="157">
        <v>10</v>
      </c>
      <c r="G7" s="158">
        <v>152</v>
      </c>
      <c r="H7" s="149">
        <v>17</v>
      </c>
      <c r="I7" s="150">
        <v>6</v>
      </c>
      <c r="J7" s="150">
        <v>15.5</v>
      </c>
      <c r="K7" s="151">
        <v>51</v>
      </c>
      <c r="L7" s="150">
        <v>47</v>
      </c>
      <c r="M7" s="150"/>
      <c r="N7" s="150"/>
      <c r="O7" s="150">
        <v>15.5</v>
      </c>
      <c r="P7" s="152"/>
      <c r="Q7" s="132"/>
      <c r="R7" s="127"/>
      <c r="S7" s="127"/>
    </row>
    <row r="8" spans="1:19" ht="15">
      <c r="A8" s="129" t="s">
        <v>26</v>
      </c>
      <c r="B8" s="130" t="s">
        <v>27</v>
      </c>
      <c r="C8" s="157">
        <v>841</v>
      </c>
      <c r="D8" s="158"/>
      <c r="E8" s="131"/>
      <c r="F8" s="157"/>
      <c r="G8" s="158">
        <v>719</v>
      </c>
      <c r="H8" s="149"/>
      <c r="I8" s="150">
        <v>30</v>
      </c>
      <c r="J8" s="150"/>
      <c r="K8" s="151">
        <v>216</v>
      </c>
      <c r="L8" s="150">
        <v>218</v>
      </c>
      <c r="M8" s="150"/>
      <c r="N8" s="150">
        <v>225</v>
      </c>
      <c r="O8" s="150">
        <v>30</v>
      </c>
      <c r="P8" s="152"/>
      <c r="Q8" s="132"/>
      <c r="R8" s="127"/>
      <c r="S8" s="127"/>
    </row>
    <row r="9" spans="1:19" ht="15">
      <c r="A9" s="129" t="s">
        <v>28</v>
      </c>
      <c r="B9" s="130" t="s">
        <v>29</v>
      </c>
      <c r="C9" s="157">
        <v>9047</v>
      </c>
      <c r="D9" s="158">
        <v>3723</v>
      </c>
      <c r="E9" s="131">
        <v>0.41151763015364207</v>
      </c>
      <c r="F9" s="157">
        <v>202</v>
      </c>
      <c r="G9" s="158">
        <v>3521</v>
      </c>
      <c r="H9" s="149">
        <v>321</v>
      </c>
      <c r="I9" s="150"/>
      <c r="J9" s="150"/>
      <c r="K9" s="151">
        <v>153</v>
      </c>
      <c r="L9" s="150">
        <v>561</v>
      </c>
      <c r="M9" s="150">
        <v>1612</v>
      </c>
      <c r="N9" s="150">
        <v>168</v>
      </c>
      <c r="O9" s="150">
        <v>581</v>
      </c>
      <c r="P9" s="152">
        <v>125</v>
      </c>
      <c r="Q9" s="132"/>
      <c r="R9" s="127"/>
      <c r="S9" s="127"/>
    </row>
    <row r="10" spans="1:19" ht="15">
      <c r="A10" s="129" t="s">
        <v>28</v>
      </c>
      <c r="B10" s="130" t="s">
        <v>30</v>
      </c>
      <c r="C10" s="157"/>
      <c r="D10" s="158"/>
      <c r="E10" s="131"/>
      <c r="F10" s="157"/>
      <c r="G10" s="158"/>
      <c r="H10" s="149"/>
      <c r="I10" s="150"/>
      <c r="J10" s="150"/>
      <c r="K10" s="151"/>
      <c r="L10" s="150"/>
      <c r="M10" s="150"/>
      <c r="N10" s="150"/>
      <c r="O10" s="150"/>
      <c r="P10" s="152"/>
      <c r="Q10" s="132"/>
      <c r="R10" s="127"/>
      <c r="S10" s="127"/>
    </row>
    <row r="11" spans="1:19" ht="15">
      <c r="A11" s="129" t="s">
        <v>31</v>
      </c>
      <c r="B11" s="130" t="s">
        <v>32</v>
      </c>
      <c r="C11" s="157"/>
      <c r="D11" s="158"/>
      <c r="E11" s="131"/>
      <c r="F11" s="157"/>
      <c r="G11" s="158">
        <v>386</v>
      </c>
      <c r="H11" s="149">
        <v>9</v>
      </c>
      <c r="I11" s="150">
        <v>6</v>
      </c>
      <c r="J11" s="150">
        <v>150</v>
      </c>
      <c r="K11" s="151"/>
      <c r="L11" s="150">
        <v>186</v>
      </c>
      <c r="M11" s="150"/>
      <c r="N11" s="150"/>
      <c r="O11" s="150">
        <v>35</v>
      </c>
      <c r="P11" s="152">
        <v>0</v>
      </c>
      <c r="Q11" s="132"/>
      <c r="R11" s="127"/>
      <c r="S11" s="127"/>
    </row>
    <row r="12" spans="1:19" ht="15">
      <c r="A12" s="129" t="s">
        <v>31</v>
      </c>
      <c r="B12" s="130" t="s">
        <v>33</v>
      </c>
      <c r="C12" s="157"/>
      <c r="D12" s="158"/>
      <c r="E12" s="131"/>
      <c r="F12" s="157"/>
      <c r="G12" s="158">
        <v>198</v>
      </c>
      <c r="H12" s="149"/>
      <c r="I12" s="150">
        <v>9</v>
      </c>
      <c r="J12" s="150"/>
      <c r="K12" s="151">
        <v>57</v>
      </c>
      <c r="L12" s="150">
        <v>67</v>
      </c>
      <c r="M12" s="150"/>
      <c r="N12" s="150"/>
      <c r="O12" s="150">
        <v>65</v>
      </c>
      <c r="P12" s="152">
        <v>0</v>
      </c>
      <c r="Q12" s="132"/>
      <c r="R12" s="127"/>
      <c r="S12" s="127"/>
    </row>
    <row r="13" spans="1:19" ht="15">
      <c r="A13" s="129" t="s">
        <v>34</v>
      </c>
      <c r="B13" s="130" t="s">
        <v>47</v>
      </c>
      <c r="C13" s="157">
        <v>80</v>
      </c>
      <c r="D13" s="158">
        <v>61</v>
      </c>
      <c r="E13" s="131">
        <v>0.7625</v>
      </c>
      <c r="F13" s="157">
        <v>1</v>
      </c>
      <c r="G13" s="158">
        <v>60</v>
      </c>
      <c r="H13" s="149"/>
      <c r="I13" s="150"/>
      <c r="J13" s="150"/>
      <c r="K13" s="151">
        <v>4</v>
      </c>
      <c r="L13" s="150">
        <v>12</v>
      </c>
      <c r="M13" s="150">
        <v>1</v>
      </c>
      <c r="N13" s="150"/>
      <c r="O13" s="150">
        <v>41</v>
      </c>
      <c r="P13" s="152">
        <v>2</v>
      </c>
      <c r="Q13" s="132"/>
      <c r="R13" s="127"/>
      <c r="S13" s="127"/>
    </row>
    <row r="14" spans="1:19" ht="15">
      <c r="A14" s="129" t="s">
        <v>34</v>
      </c>
      <c r="B14" s="130" t="s">
        <v>48</v>
      </c>
      <c r="C14" s="157">
        <v>53</v>
      </c>
      <c r="D14" s="158">
        <v>40</v>
      </c>
      <c r="E14" s="131">
        <v>0.7547169811320755</v>
      </c>
      <c r="F14" s="157">
        <v>0</v>
      </c>
      <c r="G14" s="158">
        <v>40</v>
      </c>
      <c r="H14" s="149">
        <v>3</v>
      </c>
      <c r="I14" s="150"/>
      <c r="J14" s="150">
        <v>1</v>
      </c>
      <c r="K14" s="151">
        <v>20</v>
      </c>
      <c r="L14" s="150">
        <v>3</v>
      </c>
      <c r="M14" s="150">
        <v>7</v>
      </c>
      <c r="N14" s="150"/>
      <c r="O14" s="150">
        <v>6</v>
      </c>
      <c r="P14" s="152"/>
      <c r="Q14" s="132"/>
      <c r="R14" s="127"/>
      <c r="S14" s="127"/>
    </row>
    <row r="15" spans="1:19" ht="15">
      <c r="A15" s="129" t="s">
        <v>34</v>
      </c>
      <c r="B15" s="130" t="s">
        <v>49</v>
      </c>
      <c r="C15" s="157">
        <v>180</v>
      </c>
      <c r="D15" s="158">
        <v>163</v>
      </c>
      <c r="E15" s="131">
        <v>0.9055555555555556</v>
      </c>
      <c r="F15" s="157">
        <v>2</v>
      </c>
      <c r="G15" s="158">
        <v>161</v>
      </c>
      <c r="H15" s="149">
        <v>1</v>
      </c>
      <c r="I15" s="150"/>
      <c r="J15" s="150">
        <v>3</v>
      </c>
      <c r="K15" s="151">
        <v>44</v>
      </c>
      <c r="L15" s="150">
        <v>38</v>
      </c>
      <c r="M15" s="150">
        <v>2</v>
      </c>
      <c r="N15" s="150"/>
      <c r="O15" s="150">
        <v>72</v>
      </c>
      <c r="P15" s="152">
        <v>1</v>
      </c>
      <c r="Q15" s="132"/>
      <c r="R15" s="127"/>
      <c r="S15" s="127"/>
    </row>
    <row r="16" spans="1:19" ht="15">
      <c r="A16" s="128" t="s">
        <v>37</v>
      </c>
      <c r="B16" s="130" t="s">
        <v>38</v>
      </c>
      <c r="C16" s="157">
        <v>340</v>
      </c>
      <c r="D16" s="158">
        <v>220</v>
      </c>
      <c r="E16" s="131">
        <v>0.6470588235294118</v>
      </c>
      <c r="F16" s="157">
        <v>4</v>
      </c>
      <c r="G16" s="158">
        <v>216</v>
      </c>
      <c r="H16" s="149">
        <v>53</v>
      </c>
      <c r="I16" s="150">
        <v>2</v>
      </c>
      <c r="J16" s="150">
        <v>3</v>
      </c>
      <c r="K16" s="151">
        <v>46</v>
      </c>
      <c r="L16" s="150">
        <v>81</v>
      </c>
      <c r="M16" s="150">
        <v>5</v>
      </c>
      <c r="N16" s="150">
        <v>6</v>
      </c>
      <c r="O16" s="150">
        <v>20</v>
      </c>
      <c r="P16" s="152"/>
      <c r="Q16" s="132"/>
      <c r="R16" s="127"/>
      <c r="S16" s="127"/>
    </row>
    <row r="17" spans="1:19" ht="15" customHeight="1">
      <c r="A17" s="128" t="s">
        <v>37</v>
      </c>
      <c r="B17" s="130" t="s">
        <v>40</v>
      </c>
      <c r="C17" s="157">
        <v>44</v>
      </c>
      <c r="D17" s="158">
        <v>41</v>
      </c>
      <c r="E17" s="131">
        <v>0.9318181818181818</v>
      </c>
      <c r="F17" s="157">
        <v>2</v>
      </c>
      <c r="G17" s="158">
        <v>39</v>
      </c>
      <c r="H17" s="149">
        <v>4</v>
      </c>
      <c r="I17" s="150"/>
      <c r="J17" s="150"/>
      <c r="K17" s="151">
        <v>3</v>
      </c>
      <c r="L17" s="150">
        <v>8</v>
      </c>
      <c r="M17" s="150">
        <v>3</v>
      </c>
      <c r="N17" s="150">
        <v>4</v>
      </c>
      <c r="O17" s="150">
        <v>17</v>
      </c>
      <c r="P17" s="152"/>
      <c r="Q17" s="132"/>
      <c r="R17" s="127"/>
      <c r="S17" s="127"/>
    </row>
    <row r="18" spans="1:19" ht="15.75" thickBot="1">
      <c r="A18" s="133" t="s">
        <v>37</v>
      </c>
      <c r="B18" s="143" t="s">
        <v>39</v>
      </c>
      <c r="C18" s="164">
        <v>53</v>
      </c>
      <c r="D18" s="165">
        <v>50</v>
      </c>
      <c r="E18" s="144">
        <v>0.9433962264150944</v>
      </c>
      <c r="F18" s="164">
        <v>2</v>
      </c>
      <c r="G18" s="165">
        <v>48</v>
      </c>
      <c r="H18" s="153">
        <v>1</v>
      </c>
      <c r="I18" s="154">
        <v>1</v>
      </c>
      <c r="J18" s="154">
        <v>1</v>
      </c>
      <c r="K18" s="155">
        <v>7</v>
      </c>
      <c r="L18" s="154">
        <v>17</v>
      </c>
      <c r="M18" s="154"/>
      <c r="N18" s="154">
        <v>12</v>
      </c>
      <c r="O18" s="154">
        <v>4</v>
      </c>
      <c r="P18" s="156">
        <v>5</v>
      </c>
      <c r="Q18" s="132"/>
      <c r="R18" s="127"/>
      <c r="S18" s="127"/>
    </row>
    <row r="19" spans="1:19" ht="15">
      <c r="A19" s="134"/>
      <c r="B19" s="135"/>
      <c r="C19" s="159"/>
      <c r="D19" s="159"/>
      <c r="E19" s="138"/>
      <c r="F19" s="159"/>
      <c r="G19" s="159"/>
      <c r="H19" s="160"/>
      <c r="I19" s="160"/>
      <c r="J19" s="160"/>
      <c r="K19" s="161"/>
      <c r="L19" s="160"/>
      <c r="M19" s="160"/>
      <c r="N19" s="160"/>
      <c r="O19" s="160"/>
      <c r="P19" s="160"/>
      <c r="Q19" s="137"/>
      <c r="R19" s="127"/>
      <c r="S19" s="127"/>
    </row>
    <row r="20" spans="1:19" ht="15">
      <c r="A20" s="134"/>
      <c r="B20" s="135"/>
      <c r="C20" s="159"/>
      <c r="D20" s="159"/>
      <c r="E20" s="138"/>
      <c r="F20" s="159"/>
      <c r="G20" s="159"/>
      <c r="H20" s="160"/>
      <c r="I20" s="160"/>
      <c r="J20" s="160"/>
      <c r="K20" s="161"/>
      <c r="L20" s="160"/>
      <c r="M20" s="160"/>
      <c r="N20" s="160"/>
      <c r="O20" s="160"/>
      <c r="P20" s="160"/>
      <c r="Q20" s="137"/>
      <c r="R20" s="127"/>
      <c r="S20" s="127"/>
    </row>
    <row r="21" spans="1:19" ht="15">
      <c r="A21" s="134"/>
      <c r="B21" s="135"/>
      <c r="C21" s="159"/>
      <c r="D21" s="159"/>
      <c r="E21" s="138"/>
      <c r="F21" s="159"/>
      <c r="G21" s="159"/>
      <c r="H21" s="160"/>
      <c r="I21" s="160"/>
      <c r="J21" s="160"/>
      <c r="K21" s="161"/>
      <c r="L21" s="160"/>
      <c r="M21" s="160"/>
      <c r="N21" s="160"/>
      <c r="O21" s="160"/>
      <c r="P21" s="160"/>
      <c r="Q21" s="137"/>
      <c r="R21" s="127"/>
      <c r="S21" s="127"/>
    </row>
    <row r="22" spans="1:19" ht="15">
      <c r="A22" s="134"/>
      <c r="B22" s="135"/>
      <c r="C22" s="159"/>
      <c r="D22" s="159"/>
      <c r="E22" s="138"/>
      <c r="F22" s="159"/>
      <c r="G22" s="159"/>
      <c r="H22" s="160"/>
      <c r="I22" s="160"/>
      <c r="J22" s="160"/>
      <c r="K22" s="161"/>
      <c r="L22" s="160"/>
      <c r="M22" s="160"/>
      <c r="N22" s="160"/>
      <c r="O22" s="160"/>
      <c r="P22" s="160"/>
      <c r="Q22" s="137"/>
      <c r="R22" s="127"/>
      <c r="S22" s="127"/>
    </row>
    <row r="23" spans="1:19" ht="15">
      <c r="A23" s="134"/>
      <c r="B23" s="135"/>
      <c r="C23" s="159"/>
      <c r="D23" s="159"/>
      <c r="E23" s="138"/>
      <c r="F23" s="159"/>
      <c r="G23" s="159"/>
      <c r="H23" s="160"/>
      <c r="I23" s="160"/>
      <c r="J23" s="160"/>
      <c r="K23" s="161"/>
      <c r="L23" s="160"/>
      <c r="M23" s="160"/>
      <c r="N23" s="160"/>
      <c r="O23" s="160"/>
      <c r="P23" s="160"/>
      <c r="Q23" s="137"/>
      <c r="R23" s="127"/>
      <c r="S23" s="127"/>
    </row>
    <row r="24" spans="1:19" ht="15.75" thickBot="1">
      <c r="A24" s="134"/>
      <c r="B24" s="139"/>
      <c r="C24" s="159"/>
      <c r="D24" s="159"/>
      <c r="E24" s="138"/>
      <c r="F24" s="159"/>
      <c r="G24" s="159"/>
      <c r="H24" s="160"/>
      <c r="I24" s="160"/>
      <c r="J24" s="160"/>
      <c r="K24" s="161"/>
      <c r="L24" s="160"/>
      <c r="M24" s="160"/>
      <c r="N24" s="160"/>
      <c r="O24" s="160"/>
      <c r="P24" s="160"/>
      <c r="Q24" s="137"/>
      <c r="R24" s="127"/>
      <c r="S24" s="127"/>
    </row>
    <row r="25" spans="1:19" ht="15.75" thickBot="1">
      <c r="A25" s="134" t="s">
        <v>41</v>
      </c>
      <c r="B25" s="139"/>
      <c r="C25" s="159"/>
      <c r="D25" s="159"/>
      <c r="E25" s="138"/>
      <c r="F25" s="159"/>
      <c r="G25" s="170" t="s">
        <v>42</v>
      </c>
      <c r="H25" s="175" t="s">
        <v>11</v>
      </c>
      <c r="I25" s="176" t="s">
        <v>12</v>
      </c>
      <c r="J25" s="176" t="s">
        <v>13</v>
      </c>
      <c r="K25" s="177" t="s">
        <v>14</v>
      </c>
      <c r="L25" s="176" t="s">
        <v>15</v>
      </c>
      <c r="M25" s="176" t="s">
        <v>16</v>
      </c>
      <c r="N25" s="178" t="s">
        <v>17</v>
      </c>
      <c r="O25" s="176" t="s">
        <v>18</v>
      </c>
      <c r="P25" s="179" t="s">
        <v>19</v>
      </c>
      <c r="Q25" s="136"/>
      <c r="R25" s="126"/>
      <c r="S25" s="126"/>
    </row>
    <row r="26" spans="1:19" ht="15.75" thickBot="1">
      <c r="A26" s="134"/>
      <c r="B26" s="135"/>
      <c r="C26" s="159"/>
      <c r="D26" s="159"/>
      <c r="E26" s="138"/>
      <c r="F26" s="159"/>
      <c r="G26" s="166">
        <v>5621</v>
      </c>
      <c r="H26" s="167">
        <v>409</v>
      </c>
      <c r="I26" s="168">
        <v>54</v>
      </c>
      <c r="J26" s="168">
        <v>173.5</v>
      </c>
      <c r="K26" s="180">
        <v>601</v>
      </c>
      <c r="L26" s="168">
        <v>1301</v>
      </c>
      <c r="M26" s="168">
        <v>1648</v>
      </c>
      <c r="N26" s="168">
        <v>415</v>
      </c>
      <c r="O26" s="168">
        <v>886.5</v>
      </c>
      <c r="P26" s="169">
        <v>133</v>
      </c>
      <c r="Q26" s="137"/>
      <c r="R26" s="126"/>
      <c r="S26" s="126"/>
    </row>
    <row r="27" spans="1:19" ht="15.75" thickBot="1">
      <c r="A27" s="134"/>
      <c r="B27" s="135"/>
      <c r="C27" s="159"/>
      <c r="D27" s="159"/>
      <c r="E27" s="138"/>
      <c r="F27" s="159"/>
      <c r="G27" s="159"/>
      <c r="H27" s="172">
        <v>0.07276285358477139</v>
      </c>
      <c r="I27" s="173">
        <v>0.009606831524639745</v>
      </c>
      <c r="J27" s="173">
        <v>0.03086639388009251</v>
      </c>
      <c r="K27" s="181">
        <v>0.10692047678349048</v>
      </c>
      <c r="L27" s="173">
        <v>0.2314534780288205</v>
      </c>
      <c r="M27" s="173">
        <v>0.29318626578900553</v>
      </c>
      <c r="N27" s="173">
        <v>0.07383027930973136</v>
      </c>
      <c r="O27" s="173">
        <v>0.1577121508628358</v>
      </c>
      <c r="P27" s="174">
        <v>0.023661270236612703</v>
      </c>
      <c r="Q27" s="137"/>
      <c r="R27" s="171"/>
      <c r="S27" s="126"/>
    </row>
  </sheetData>
  <mergeCells count="9">
    <mergeCell ref="A1:P1"/>
    <mergeCell ref="A3:A4"/>
    <mergeCell ref="B3:B4"/>
    <mergeCell ref="C3:C4"/>
    <mergeCell ref="D3:D4"/>
    <mergeCell ref="H3:P3"/>
    <mergeCell ref="E3:E4"/>
    <mergeCell ref="F3:F4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593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814"/>
      <c r="R1" s="2814"/>
      <c r="S1" s="2814"/>
    </row>
    <row r="2" spans="1:19" ht="27" thickBot="1">
      <c r="A2" s="2816"/>
      <c r="B2" s="2826"/>
      <c r="C2" s="2815"/>
      <c r="D2" s="2815"/>
      <c r="E2" s="2815"/>
      <c r="F2" s="2815"/>
      <c r="G2" s="2815"/>
      <c r="H2" s="2817"/>
      <c r="I2" s="2817"/>
      <c r="J2" s="2817"/>
      <c r="K2" s="2818"/>
      <c r="L2" s="2817"/>
      <c r="M2" s="2817"/>
      <c r="N2" s="2817"/>
      <c r="O2" s="2817"/>
      <c r="P2" s="2817"/>
      <c r="Q2" s="2815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815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2819" t="s">
        <v>11</v>
      </c>
      <c r="I4" s="2820" t="s">
        <v>12</v>
      </c>
      <c r="J4" s="2820" t="s">
        <v>13</v>
      </c>
      <c r="K4" s="2821" t="s">
        <v>14</v>
      </c>
      <c r="L4" s="2820" t="s">
        <v>15</v>
      </c>
      <c r="M4" s="2820" t="s">
        <v>16</v>
      </c>
      <c r="N4" s="2823" t="s">
        <v>17</v>
      </c>
      <c r="O4" s="2820" t="s">
        <v>18</v>
      </c>
      <c r="P4" s="2822" t="s">
        <v>19</v>
      </c>
      <c r="Q4" s="2815"/>
      <c r="R4" s="2813"/>
      <c r="S4" s="2813"/>
    </row>
    <row r="5" spans="1:19" ht="15">
      <c r="A5" s="2842" t="s">
        <v>20</v>
      </c>
      <c r="B5" s="2843" t="s">
        <v>594</v>
      </c>
      <c r="C5" s="2864">
        <v>33</v>
      </c>
      <c r="D5" s="2865">
        <v>25</v>
      </c>
      <c r="E5" s="2844">
        <v>0.7575757575757576</v>
      </c>
      <c r="F5" s="2864">
        <v>0</v>
      </c>
      <c r="G5" s="2865">
        <v>25</v>
      </c>
      <c r="H5" s="2847"/>
      <c r="I5" s="2848"/>
      <c r="J5" s="2848"/>
      <c r="K5" s="2849"/>
      <c r="L5" s="2848">
        <v>6</v>
      </c>
      <c r="M5" s="2848">
        <v>14</v>
      </c>
      <c r="N5" s="2848">
        <v>5</v>
      </c>
      <c r="O5" s="2848"/>
      <c r="P5" s="2850"/>
      <c r="Q5" s="2833"/>
      <c r="R5" s="2828"/>
      <c r="S5" s="2828"/>
    </row>
    <row r="6" spans="1:19" ht="15">
      <c r="A6" s="2830" t="s">
        <v>20</v>
      </c>
      <c r="B6" s="2831" t="s">
        <v>595</v>
      </c>
      <c r="C6" s="2859">
        <v>25</v>
      </c>
      <c r="D6" s="2860">
        <v>23</v>
      </c>
      <c r="E6" s="2832">
        <v>0.92</v>
      </c>
      <c r="F6" s="2859">
        <v>5</v>
      </c>
      <c r="G6" s="2860">
        <v>18</v>
      </c>
      <c r="H6" s="2851"/>
      <c r="I6" s="2852"/>
      <c r="J6" s="2852"/>
      <c r="K6" s="2853"/>
      <c r="L6" s="2852">
        <v>1</v>
      </c>
      <c r="M6" s="2852">
        <v>15</v>
      </c>
      <c r="N6" s="2852">
        <v>2</v>
      </c>
      <c r="O6" s="2852"/>
      <c r="P6" s="2854"/>
      <c r="Q6" s="2833"/>
      <c r="R6" s="2828"/>
      <c r="S6" s="2828"/>
    </row>
    <row r="7" spans="1:19" ht="15">
      <c r="A7" s="2830" t="s">
        <v>20</v>
      </c>
      <c r="B7" s="2831" t="s">
        <v>596</v>
      </c>
      <c r="C7" s="2859">
        <v>164</v>
      </c>
      <c r="D7" s="2860">
        <v>101</v>
      </c>
      <c r="E7" s="2832">
        <v>0.6158536585365854</v>
      </c>
      <c r="F7" s="2859">
        <v>9</v>
      </c>
      <c r="G7" s="2860">
        <v>92</v>
      </c>
      <c r="H7" s="2851"/>
      <c r="I7" s="2852"/>
      <c r="J7" s="2852"/>
      <c r="K7" s="2853"/>
      <c r="L7" s="2852">
        <v>9</v>
      </c>
      <c r="M7" s="2852">
        <v>69</v>
      </c>
      <c r="N7" s="2852">
        <v>14</v>
      </c>
      <c r="O7" s="2852"/>
      <c r="P7" s="2854"/>
      <c r="Q7" s="2833"/>
      <c r="R7" s="2828"/>
      <c r="S7" s="2828"/>
    </row>
    <row r="8" spans="1:19" ht="15">
      <c r="A8" s="2830" t="s">
        <v>23</v>
      </c>
      <c r="B8" s="2831" t="s">
        <v>597</v>
      </c>
      <c r="C8" s="2859">
        <v>133</v>
      </c>
      <c r="D8" s="2860">
        <v>104</v>
      </c>
      <c r="E8" s="2832">
        <v>0.7819548872180451</v>
      </c>
      <c r="F8" s="2859">
        <v>2</v>
      </c>
      <c r="G8" s="2860">
        <v>102</v>
      </c>
      <c r="H8" s="2851">
        <v>19</v>
      </c>
      <c r="I8" s="2852">
        <v>4</v>
      </c>
      <c r="J8" s="2852">
        <v>14.5</v>
      </c>
      <c r="K8" s="2853">
        <v>6</v>
      </c>
      <c r="L8" s="2852">
        <v>44</v>
      </c>
      <c r="M8" s="2852"/>
      <c r="N8" s="2852"/>
      <c r="O8" s="2852">
        <v>14.5</v>
      </c>
      <c r="P8" s="2854"/>
      <c r="Q8" s="2833"/>
      <c r="R8" s="2828"/>
      <c r="S8" s="2828"/>
    </row>
    <row r="9" spans="1:19" ht="15">
      <c r="A9" s="2830" t="s">
        <v>23</v>
      </c>
      <c r="B9" s="2831" t="s">
        <v>598</v>
      </c>
      <c r="C9" s="2859">
        <v>223</v>
      </c>
      <c r="D9" s="2860">
        <v>163</v>
      </c>
      <c r="E9" s="2832">
        <v>0.7309417040358744</v>
      </c>
      <c r="F9" s="2859">
        <v>4</v>
      </c>
      <c r="G9" s="2860">
        <v>159</v>
      </c>
      <c r="H9" s="2851">
        <v>22</v>
      </c>
      <c r="I9" s="2852">
        <v>16</v>
      </c>
      <c r="J9" s="2852">
        <v>8.5</v>
      </c>
      <c r="K9" s="2853">
        <v>55</v>
      </c>
      <c r="L9" s="2852">
        <v>49</v>
      </c>
      <c r="M9" s="2852"/>
      <c r="N9" s="2852"/>
      <c r="O9" s="2852">
        <v>8.5</v>
      </c>
      <c r="P9" s="2854"/>
      <c r="Q9" s="2833"/>
      <c r="R9" s="2828"/>
      <c r="S9" s="2828"/>
    </row>
    <row r="10" spans="1:19" ht="15">
      <c r="A10" s="2830" t="s">
        <v>23</v>
      </c>
      <c r="B10" s="2831" t="s">
        <v>599</v>
      </c>
      <c r="C10" s="2859">
        <v>292</v>
      </c>
      <c r="D10" s="2860">
        <v>200</v>
      </c>
      <c r="E10" s="2832">
        <v>0.684931506849315</v>
      </c>
      <c r="F10" s="2859">
        <v>6</v>
      </c>
      <c r="G10" s="2860">
        <v>194</v>
      </c>
      <c r="H10" s="2851">
        <v>51</v>
      </c>
      <c r="I10" s="2852">
        <v>12</v>
      </c>
      <c r="J10" s="2852">
        <v>14</v>
      </c>
      <c r="K10" s="2853">
        <v>28</v>
      </c>
      <c r="L10" s="2852">
        <v>75</v>
      </c>
      <c r="M10" s="2852"/>
      <c r="N10" s="2852"/>
      <c r="O10" s="2852">
        <v>14</v>
      </c>
      <c r="P10" s="2854"/>
      <c r="Q10" s="2833"/>
      <c r="R10" s="2828"/>
      <c r="S10" s="2828"/>
    </row>
    <row r="11" spans="1:19" ht="15">
      <c r="A11" s="2830" t="s">
        <v>55</v>
      </c>
      <c r="B11" s="2831" t="s">
        <v>600</v>
      </c>
      <c r="C11" s="2859">
        <v>26</v>
      </c>
      <c r="D11" s="2860">
        <v>24</v>
      </c>
      <c r="E11" s="2832">
        <v>0.9230769230769231</v>
      </c>
      <c r="F11" s="2859">
        <v>0</v>
      </c>
      <c r="G11" s="2860">
        <v>24</v>
      </c>
      <c r="H11" s="2851">
        <v>5</v>
      </c>
      <c r="I11" s="2852"/>
      <c r="J11" s="2852"/>
      <c r="K11" s="2853">
        <v>8</v>
      </c>
      <c r="L11" s="2852">
        <v>2</v>
      </c>
      <c r="M11" s="2852"/>
      <c r="N11" s="2852"/>
      <c r="O11" s="2852">
        <v>9</v>
      </c>
      <c r="P11" s="2854"/>
      <c r="Q11" s="2833"/>
      <c r="R11" s="2828"/>
      <c r="S11" s="2828"/>
    </row>
    <row r="12" spans="1:19" ht="25.5">
      <c r="A12" s="2830" t="s">
        <v>55</v>
      </c>
      <c r="B12" s="2831" t="s">
        <v>601</v>
      </c>
      <c r="C12" s="2859">
        <v>104</v>
      </c>
      <c r="D12" s="2860">
        <v>80</v>
      </c>
      <c r="E12" s="2832">
        <v>0.7692307692307693</v>
      </c>
      <c r="F12" s="2859">
        <v>3</v>
      </c>
      <c r="G12" s="2860">
        <v>77</v>
      </c>
      <c r="H12" s="2851">
        <v>15</v>
      </c>
      <c r="I12" s="2852"/>
      <c r="J12" s="2852"/>
      <c r="K12" s="2853">
        <v>22</v>
      </c>
      <c r="L12" s="2852">
        <v>6</v>
      </c>
      <c r="M12" s="2852"/>
      <c r="N12" s="2852">
        <v>34</v>
      </c>
      <c r="O12" s="2852"/>
      <c r="P12" s="2854"/>
      <c r="Q12" s="2833"/>
      <c r="R12" s="2828"/>
      <c r="S12" s="2828"/>
    </row>
    <row r="13" spans="1:19" ht="15">
      <c r="A13" s="2830" t="s">
        <v>26</v>
      </c>
      <c r="B13" s="2831" t="s">
        <v>27</v>
      </c>
      <c r="C13" s="2859">
        <v>948</v>
      </c>
      <c r="D13" s="2860"/>
      <c r="E13" s="2832"/>
      <c r="F13" s="2859"/>
      <c r="G13" s="2860">
        <v>837</v>
      </c>
      <c r="H13" s="2851">
        <v>63</v>
      </c>
      <c r="I13" s="2852">
        <v>74.4</v>
      </c>
      <c r="J13" s="2852"/>
      <c r="K13" s="2853">
        <v>263</v>
      </c>
      <c r="L13" s="2852">
        <v>162</v>
      </c>
      <c r="M13" s="2852"/>
      <c r="N13" s="2852">
        <v>256</v>
      </c>
      <c r="O13" s="2852">
        <v>18.6</v>
      </c>
      <c r="P13" s="2854"/>
      <c r="Q13" s="2833"/>
      <c r="R13" s="2828"/>
      <c r="S13" s="2828"/>
    </row>
    <row r="14" spans="1:19" ht="15">
      <c r="A14" s="2830" t="s">
        <v>28</v>
      </c>
      <c r="B14" s="2831" t="s">
        <v>29</v>
      </c>
      <c r="C14" s="2859">
        <v>7864</v>
      </c>
      <c r="D14" s="2860">
        <v>3285</v>
      </c>
      <c r="E14" s="2832">
        <v>0.4177263479145473</v>
      </c>
      <c r="F14" s="2859">
        <v>138</v>
      </c>
      <c r="G14" s="2860">
        <v>3147</v>
      </c>
      <c r="H14" s="2851">
        <v>203</v>
      </c>
      <c r="I14" s="2852"/>
      <c r="J14" s="2852"/>
      <c r="K14" s="2853">
        <v>200</v>
      </c>
      <c r="L14" s="2852">
        <v>501</v>
      </c>
      <c r="M14" s="2852">
        <v>1254</v>
      </c>
      <c r="N14" s="2852">
        <v>210</v>
      </c>
      <c r="O14" s="2852">
        <v>714</v>
      </c>
      <c r="P14" s="2854">
        <v>65</v>
      </c>
      <c r="Q14" s="2833"/>
      <c r="R14" s="2828"/>
      <c r="S14" s="2828"/>
    </row>
    <row r="15" spans="1:19" ht="15">
      <c r="A15" s="2830" t="s">
        <v>28</v>
      </c>
      <c r="B15" s="2831" t="s">
        <v>589</v>
      </c>
      <c r="C15" s="2859"/>
      <c r="D15" s="2860"/>
      <c r="E15" s="2832"/>
      <c r="F15" s="2859"/>
      <c r="G15" s="2860"/>
      <c r="H15" s="2851"/>
      <c r="I15" s="2852"/>
      <c r="J15" s="2852"/>
      <c r="K15" s="2853"/>
      <c r="L15" s="2852"/>
      <c r="M15" s="2852"/>
      <c r="N15" s="2852"/>
      <c r="O15" s="2852"/>
      <c r="P15" s="2854"/>
      <c r="Q15" s="2833"/>
      <c r="R15" s="2828"/>
      <c r="S15" s="2828"/>
    </row>
    <row r="16" spans="1:19" ht="15">
      <c r="A16" s="2830" t="s">
        <v>82</v>
      </c>
      <c r="B16" s="2831" t="s">
        <v>602</v>
      </c>
      <c r="C16" s="2859">
        <v>2401</v>
      </c>
      <c r="D16" s="2860">
        <v>769</v>
      </c>
      <c r="E16" s="2832">
        <v>0.3202832153269471</v>
      </c>
      <c r="F16" s="2859">
        <v>137</v>
      </c>
      <c r="G16" s="2860">
        <v>632</v>
      </c>
      <c r="H16" s="2851">
        <v>254</v>
      </c>
      <c r="I16" s="2852"/>
      <c r="J16" s="2852"/>
      <c r="K16" s="2853">
        <v>37.5</v>
      </c>
      <c r="L16" s="2852">
        <v>59</v>
      </c>
      <c r="M16" s="2852">
        <v>244</v>
      </c>
      <c r="N16" s="2852"/>
      <c r="O16" s="2852">
        <v>37.5</v>
      </c>
      <c r="P16" s="2854"/>
      <c r="Q16" s="2833"/>
      <c r="R16" s="2828"/>
      <c r="S16" s="2828"/>
    </row>
    <row r="17" spans="1:19" ht="15">
      <c r="A17" s="2830" t="s">
        <v>82</v>
      </c>
      <c r="B17" s="2831" t="s">
        <v>603</v>
      </c>
      <c r="C17" s="2859">
        <v>540</v>
      </c>
      <c r="D17" s="2860"/>
      <c r="E17" s="2832"/>
      <c r="F17" s="2859"/>
      <c r="G17" s="2860">
        <v>297</v>
      </c>
      <c r="H17" s="2851">
        <v>69</v>
      </c>
      <c r="I17" s="2852">
        <v>115</v>
      </c>
      <c r="J17" s="2852"/>
      <c r="K17" s="2853">
        <v>53</v>
      </c>
      <c r="L17" s="2852"/>
      <c r="M17" s="2852">
        <v>60</v>
      </c>
      <c r="N17" s="2852"/>
      <c r="O17" s="2852"/>
      <c r="P17" s="2854"/>
      <c r="Q17" s="2833"/>
      <c r="R17" s="2828"/>
      <c r="S17" s="2828"/>
    </row>
    <row r="18" spans="1:19" ht="15">
      <c r="A18" s="2830" t="s">
        <v>31</v>
      </c>
      <c r="B18" s="2841" t="s">
        <v>32</v>
      </c>
      <c r="C18" s="2872"/>
      <c r="D18" s="2872"/>
      <c r="E18" s="2825"/>
      <c r="F18" s="2872"/>
      <c r="G18" s="2873">
        <v>502</v>
      </c>
      <c r="H18" s="2874"/>
      <c r="I18" s="2868"/>
      <c r="J18" s="2868">
        <v>138</v>
      </c>
      <c r="K18" s="2869">
        <v>2</v>
      </c>
      <c r="L18" s="2868">
        <v>285</v>
      </c>
      <c r="M18" s="2868"/>
      <c r="N18" s="2868"/>
      <c r="O18" s="2868">
        <v>68</v>
      </c>
      <c r="P18" s="2875">
        <v>9</v>
      </c>
      <c r="Q18" s="2824"/>
      <c r="R18" s="2824"/>
      <c r="S18" s="2824"/>
    </row>
    <row r="19" spans="1:19" ht="15">
      <c r="A19" s="2830" t="s">
        <v>31</v>
      </c>
      <c r="B19" s="2841" t="s">
        <v>253</v>
      </c>
      <c r="C19" s="2872"/>
      <c r="D19" s="2872"/>
      <c r="E19" s="2825"/>
      <c r="F19" s="2872"/>
      <c r="G19" s="2873">
        <v>183</v>
      </c>
      <c r="H19" s="2874">
        <v>48</v>
      </c>
      <c r="I19" s="2868">
        <v>2</v>
      </c>
      <c r="J19" s="2868"/>
      <c r="K19" s="2869">
        <v>9</v>
      </c>
      <c r="L19" s="2868">
        <v>112</v>
      </c>
      <c r="M19" s="2868"/>
      <c r="N19" s="2868"/>
      <c r="O19" s="2868">
        <v>12</v>
      </c>
      <c r="P19" s="2875">
        <v>0</v>
      </c>
      <c r="Q19" s="2824"/>
      <c r="R19" s="2824"/>
      <c r="S19" s="2824"/>
    </row>
    <row r="20" spans="1:19" ht="15">
      <c r="A20" s="2830" t="s">
        <v>34</v>
      </c>
      <c r="B20" s="2831" t="s">
        <v>604</v>
      </c>
      <c r="C20" s="2859">
        <v>28</v>
      </c>
      <c r="D20" s="2860">
        <v>21</v>
      </c>
      <c r="E20" s="2832">
        <v>0.75</v>
      </c>
      <c r="F20" s="2859"/>
      <c r="G20" s="2860">
        <v>21</v>
      </c>
      <c r="H20" s="2851">
        <v>1</v>
      </c>
      <c r="I20" s="2852"/>
      <c r="J20" s="2852"/>
      <c r="K20" s="2853">
        <v>13</v>
      </c>
      <c r="L20" s="2852">
        <v>1</v>
      </c>
      <c r="M20" s="2852">
        <v>3</v>
      </c>
      <c r="N20" s="2852"/>
      <c r="O20" s="2852">
        <v>2</v>
      </c>
      <c r="P20" s="2854">
        <v>1</v>
      </c>
      <c r="Q20" s="2833"/>
      <c r="R20" s="2828"/>
      <c r="S20" s="2828"/>
    </row>
    <row r="21" spans="1:19" ht="15">
      <c r="A21" s="2830" t="s">
        <v>34</v>
      </c>
      <c r="B21" s="2831" t="s">
        <v>605</v>
      </c>
      <c r="C21" s="2859">
        <v>74</v>
      </c>
      <c r="D21" s="2860">
        <v>58</v>
      </c>
      <c r="E21" s="2832">
        <v>0.7837837837837838</v>
      </c>
      <c r="F21" s="2859">
        <v>1</v>
      </c>
      <c r="G21" s="2860">
        <v>57</v>
      </c>
      <c r="H21" s="2851"/>
      <c r="I21" s="2852"/>
      <c r="J21" s="2852">
        <v>1</v>
      </c>
      <c r="K21" s="2853">
        <v>1</v>
      </c>
      <c r="L21" s="2852">
        <v>8</v>
      </c>
      <c r="M21" s="2852">
        <v>2</v>
      </c>
      <c r="N21" s="2852"/>
      <c r="O21" s="2852">
        <v>11</v>
      </c>
      <c r="P21" s="2854">
        <v>34</v>
      </c>
      <c r="Q21" s="2833"/>
      <c r="R21" s="2828"/>
      <c r="S21" s="2828"/>
    </row>
    <row r="22" spans="1:19" ht="15">
      <c r="A22" s="2830" t="s">
        <v>34</v>
      </c>
      <c r="B22" s="2831" t="s">
        <v>94</v>
      </c>
      <c r="C22" s="2859">
        <v>109</v>
      </c>
      <c r="D22" s="2860">
        <v>71</v>
      </c>
      <c r="E22" s="2832">
        <v>0.6513761467889908</v>
      </c>
      <c r="F22" s="2859">
        <v>0</v>
      </c>
      <c r="G22" s="2860">
        <v>71</v>
      </c>
      <c r="H22" s="2851"/>
      <c r="I22" s="2852"/>
      <c r="J22" s="2852"/>
      <c r="K22" s="2853">
        <v>12</v>
      </c>
      <c r="L22" s="2852"/>
      <c r="M22" s="2852">
        <v>40</v>
      </c>
      <c r="N22" s="2852"/>
      <c r="O22" s="2852">
        <v>19</v>
      </c>
      <c r="P22" s="2854"/>
      <c r="Q22" s="2833"/>
      <c r="R22" s="2828"/>
      <c r="S22" s="2828"/>
    </row>
    <row r="23" spans="1:19" ht="15">
      <c r="A23" s="2829" t="s">
        <v>37</v>
      </c>
      <c r="B23" s="2831" t="s">
        <v>324</v>
      </c>
      <c r="C23" s="2859">
        <v>331</v>
      </c>
      <c r="D23" s="2860">
        <v>239</v>
      </c>
      <c r="E23" s="2832">
        <v>0.7220543806646526</v>
      </c>
      <c r="F23" s="2859">
        <v>7</v>
      </c>
      <c r="G23" s="2860">
        <v>232</v>
      </c>
      <c r="H23" s="2851">
        <v>16</v>
      </c>
      <c r="I23" s="2852"/>
      <c r="J23" s="2852"/>
      <c r="K23" s="2853">
        <v>95</v>
      </c>
      <c r="L23" s="2852">
        <v>61</v>
      </c>
      <c r="M23" s="2852">
        <v>13</v>
      </c>
      <c r="N23" s="2852">
        <v>10</v>
      </c>
      <c r="O23" s="2852">
        <v>37</v>
      </c>
      <c r="P23" s="2854"/>
      <c r="Q23" s="2833"/>
      <c r="R23" s="2828"/>
      <c r="S23" s="2828"/>
    </row>
    <row r="24" spans="1:19" ht="15">
      <c r="A24" s="2829" t="s">
        <v>37</v>
      </c>
      <c r="B24" s="2831" t="s">
        <v>39</v>
      </c>
      <c r="C24" s="2859">
        <v>49</v>
      </c>
      <c r="D24" s="2860">
        <v>43</v>
      </c>
      <c r="E24" s="2832">
        <v>0.8775510204081632</v>
      </c>
      <c r="F24" s="2859">
        <v>1</v>
      </c>
      <c r="G24" s="2860">
        <v>42</v>
      </c>
      <c r="H24" s="2851">
        <v>4</v>
      </c>
      <c r="I24" s="2852"/>
      <c r="J24" s="2852">
        <v>2</v>
      </c>
      <c r="K24" s="2853">
        <v>5</v>
      </c>
      <c r="L24" s="2852">
        <v>8</v>
      </c>
      <c r="M24" s="2852">
        <v>11</v>
      </c>
      <c r="N24" s="2852">
        <v>4</v>
      </c>
      <c r="O24" s="2852">
        <v>4</v>
      </c>
      <c r="P24" s="2854">
        <v>4</v>
      </c>
      <c r="Q24" s="2833"/>
      <c r="R24" s="2828"/>
      <c r="S24" s="2828"/>
    </row>
    <row r="25" spans="1:19" ht="15.75" thickBot="1">
      <c r="A25" s="2834" t="s">
        <v>37</v>
      </c>
      <c r="B25" s="2845" t="s">
        <v>40</v>
      </c>
      <c r="C25" s="2866">
        <v>55</v>
      </c>
      <c r="D25" s="2867">
        <v>51</v>
      </c>
      <c r="E25" s="2846">
        <v>0.9272727272727272</v>
      </c>
      <c r="F25" s="2866">
        <v>2</v>
      </c>
      <c r="G25" s="2867">
        <v>49</v>
      </c>
      <c r="H25" s="2855">
        <v>8</v>
      </c>
      <c r="I25" s="2856"/>
      <c r="J25" s="2856">
        <v>1</v>
      </c>
      <c r="K25" s="2857">
        <v>6</v>
      </c>
      <c r="L25" s="2856">
        <v>9</v>
      </c>
      <c r="M25" s="2856">
        <v>14</v>
      </c>
      <c r="N25" s="2856">
        <v>5</v>
      </c>
      <c r="O25" s="2856">
        <v>6</v>
      </c>
      <c r="P25" s="2858"/>
      <c r="Q25" s="2833"/>
      <c r="R25" s="2828"/>
      <c r="S25" s="2828"/>
    </row>
    <row r="26" spans="1:19" ht="15">
      <c r="A26" s="2835"/>
      <c r="B26" s="2836"/>
      <c r="C26" s="2861"/>
      <c r="D26" s="2861"/>
      <c r="E26" s="2839"/>
      <c r="F26" s="2861"/>
      <c r="G26" s="2861"/>
      <c r="H26" s="2862"/>
      <c r="I26" s="2862"/>
      <c r="J26" s="2862"/>
      <c r="K26" s="2863"/>
      <c r="L26" s="2862"/>
      <c r="M26" s="2862"/>
      <c r="N26" s="2862"/>
      <c r="O26" s="2862"/>
      <c r="P26" s="2862"/>
      <c r="Q26" s="2838"/>
      <c r="R26" s="2827"/>
      <c r="S26" s="2827"/>
    </row>
    <row r="27" spans="1:19" ht="15.75" thickBot="1">
      <c r="A27" s="2835"/>
      <c r="B27" s="2836"/>
      <c r="C27" s="2861"/>
      <c r="D27" s="2861"/>
      <c r="E27" s="2839"/>
      <c r="F27" s="2861"/>
      <c r="G27" s="2861"/>
      <c r="H27" s="2862"/>
      <c r="I27" s="2862"/>
      <c r="J27" s="2862"/>
      <c r="K27" s="2863"/>
      <c r="L27" s="2862"/>
      <c r="M27" s="2862"/>
      <c r="N27" s="2862"/>
      <c r="O27" s="2862"/>
      <c r="P27" s="2862"/>
      <c r="Q27" s="2838"/>
      <c r="R27" s="2827"/>
      <c r="S27" s="2827"/>
    </row>
    <row r="28" spans="1:19" ht="15.75" thickBot="1">
      <c r="A28" s="2835" t="s">
        <v>41</v>
      </c>
      <c r="B28" s="2840"/>
      <c r="C28" s="2861"/>
      <c r="D28" s="2861"/>
      <c r="E28" s="2839"/>
      <c r="F28" s="2861"/>
      <c r="G28" s="2878" t="s">
        <v>42</v>
      </c>
      <c r="H28" s="2883" t="s">
        <v>11</v>
      </c>
      <c r="I28" s="2884" t="s">
        <v>12</v>
      </c>
      <c r="J28" s="2884" t="s">
        <v>13</v>
      </c>
      <c r="K28" s="2885" t="s">
        <v>14</v>
      </c>
      <c r="L28" s="2884" t="s">
        <v>15</v>
      </c>
      <c r="M28" s="2884" t="s">
        <v>16</v>
      </c>
      <c r="N28" s="2886" t="s">
        <v>17</v>
      </c>
      <c r="O28" s="2884" t="s">
        <v>18</v>
      </c>
      <c r="P28" s="2887" t="s">
        <v>19</v>
      </c>
      <c r="Q28" s="2837"/>
      <c r="R28" s="2827"/>
      <c r="S28" s="2827"/>
    </row>
    <row r="29" spans="1:19" ht="15.75" thickBot="1">
      <c r="A29" s="2835"/>
      <c r="B29" s="2836"/>
      <c r="C29" s="2861"/>
      <c r="D29" s="2861"/>
      <c r="E29" s="2839"/>
      <c r="F29" s="2861"/>
      <c r="G29" s="2870">
        <v>6761</v>
      </c>
      <c r="H29" s="2871">
        <v>778</v>
      </c>
      <c r="I29" s="2876">
        <v>223.4</v>
      </c>
      <c r="J29" s="2876">
        <v>179</v>
      </c>
      <c r="K29" s="2888">
        <v>815.5</v>
      </c>
      <c r="L29" s="2876">
        <v>1398</v>
      </c>
      <c r="M29" s="2876">
        <v>1739</v>
      </c>
      <c r="N29" s="2876">
        <v>540</v>
      </c>
      <c r="O29" s="2876">
        <v>975.1</v>
      </c>
      <c r="P29" s="2877">
        <v>113</v>
      </c>
      <c r="Q29" s="2838"/>
      <c r="R29" s="2827"/>
      <c r="S29" s="2827"/>
    </row>
    <row r="30" spans="1:19" ht="15.75" thickBot="1">
      <c r="A30" s="2835"/>
      <c r="B30" s="2836"/>
      <c r="C30" s="2861"/>
      <c r="D30" s="2861"/>
      <c r="E30" s="2839"/>
      <c r="F30" s="2861"/>
      <c r="G30" s="2861"/>
      <c r="H30" s="2880">
        <v>0.11507173495045112</v>
      </c>
      <c r="I30" s="2881">
        <v>0.03304244934181334</v>
      </c>
      <c r="J30" s="2881">
        <v>0.02647537346546369</v>
      </c>
      <c r="K30" s="2889">
        <v>0.12061825173790859</v>
      </c>
      <c r="L30" s="2881">
        <v>0.20677414583641474</v>
      </c>
      <c r="M30" s="2881">
        <v>0.2572104718236947</v>
      </c>
      <c r="N30" s="2881">
        <v>0.07986984173938766</v>
      </c>
      <c r="O30" s="2881">
        <v>0.14422422718532762</v>
      </c>
      <c r="P30" s="2882">
        <v>0.01671350391953853</v>
      </c>
      <c r="Q30" s="2838"/>
      <c r="R30" s="2879"/>
      <c r="S30" s="2827"/>
    </row>
  </sheetData>
  <mergeCells count="9">
    <mergeCell ref="F3:F4"/>
    <mergeCell ref="G3:G4"/>
    <mergeCell ref="H3:P3"/>
    <mergeCell ref="A1:P1"/>
    <mergeCell ref="A3:A4"/>
    <mergeCell ref="B3:B4"/>
    <mergeCell ref="C3:C4"/>
    <mergeCell ref="D3:D4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 topLeftCell="A7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606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891"/>
      <c r="R1" s="2891"/>
      <c r="S1" s="2891"/>
    </row>
    <row r="2" spans="1:19" ht="27" thickBot="1">
      <c r="A2" s="2893"/>
      <c r="B2" s="2901"/>
      <c r="C2" s="2892"/>
      <c r="D2" s="2892"/>
      <c r="E2" s="2892"/>
      <c r="F2" s="2892"/>
      <c r="G2" s="2892"/>
      <c r="H2" s="2894"/>
      <c r="I2" s="2894"/>
      <c r="J2" s="2894"/>
      <c r="K2" s="2895"/>
      <c r="L2" s="2894"/>
      <c r="M2" s="2894"/>
      <c r="N2" s="2894"/>
      <c r="O2" s="2894"/>
      <c r="P2" s="2894"/>
      <c r="Q2" s="2892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892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2896" t="s">
        <v>11</v>
      </c>
      <c r="I4" s="2897" t="s">
        <v>12</v>
      </c>
      <c r="J4" s="2897" t="s">
        <v>13</v>
      </c>
      <c r="K4" s="2898" t="s">
        <v>14</v>
      </c>
      <c r="L4" s="2897" t="s">
        <v>15</v>
      </c>
      <c r="M4" s="2897" t="s">
        <v>16</v>
      </c>
      <c r="N4" s="2900" t="s">
        <v>17</v>
      </c>
      <c r="O4" s="2897" t="s">
        <v>18</v>
      </c>
      <c r="P4" s="2899" t="s">
        <v>19</v>
      </c>
      <c r="Q4" s="2892"/>
      <c r="R4" s="2890"/>
      <c r="S4" s="2890"/>
    </row>
    <row r="5" spans="1:19" ht="15">
      <c r="A5" s="2916" t="s">
        <v>20</v>
      </c>
      <c r="B5" s="2917" t="s">
        <v>607</v>
      </c>
      <c r="C5" s="2938">
        <v>106</v>
      </c>
      <c r="D5" s="2939">
        <v>53</v>
      </c>
      <c r="E5" s="2918">
        <v>0.5</v>
      </c>
      <c r="F5" s="2938">
        <v>1</v>
      </c>
      <c r="G5" s="2939">
        <v>52</v>
      </c>
      <c r="H5" s="2921">
        <v>5</v>
      </c>
      <c r="I5" s="2922"/>
      <c r="J5" s="2922"/>
      <c r="K5" s="2923">
        <v>2</v>
      </c>
      <c r="L5" s="2922">
        <v>2</v>
      </c>
      <c r="M5" s="2922">
        <v>19</v>
      </c>
      <c r="N5" s="2922">
        <v>4</v>
      </c>
      <c r="O5" s="2922">
        <v>20</v>
      </c>
      <c r="P5" s="2924"/>
      <c r="Q5" s="2908"/>
      <c r="R5" s="2903"/>
      <c r="S5" s="2903"/>
    </row>
    <row r="6" spans="1:19" ht="15">
      <c r="A6" s="2905" t="s">
        <v>20</v>
      </c>
      <c r="B6" s="2906" t="s">
        <v>608</v>
      </c>
      <c r="C6" s="2933">
        <v>142</v>
      </c>
      <c r="D6" s="2934">
        <v>93</v>
      </c>
      <c r="E6" s="2907">
        <v>0.6549295774647887</v>
      </c>
      <c r="F6" s="2933">
        <v>5</v>
      </c>
      <c r="G6" s="2934">
        <v>88</v>
      </c>
      <c r="H6" s="2925">
        <v>20</v>
      </c>
      <c r="I6" s="2926"/>
      <c r="J6" s="2926"/>
      <c r="K6" s="2927">
        <v>4</v>
      </c>
      <c r="L6" s="2926">
        <v>2</v>
      </c>
      <c r="M6" s="2926">
        <v>33</v>
      </c>
      <c r="N6" s="2926">
        <v>19</v>
      </c>
      <c r="O6" s="2926">
        <v>10</v>
      </c>
      <c r="P6" s="2928"/>
      <c r="Q6" s="2908"/>
      <c r="R6" s="2903"/>
      <c r="S6" s="2903"/>
    </row>
    <row r="7" spans="1:19" ht="15">
      <c r="A7" s="2905" t="s">
        <v>20</v>
      </c>
      <c r="B7" s="2906" t="s">
        <v>609</v>
      </c>
      <c r="C7" s="2933">
        <v>41</v>
      </c>
      <c r="D7" s="2934">
        <v>34</v>
      </c>
      <c r="E7" s="2907">
        <v>0.8292682926829268</v>
      </c>
      <c r="F7" s="2933">
        <v>1</v>
      </c>
      <c r="G7" s="2934">
        <v>33</v>
      </c>
      <c r="H7" s="2925"/>
      <c r="I7" s="2926"/>
      <c r="J7" s="2926"/>
      <c r="K7" s="2927"/>
      <c r="L7" s="2926">
        <v>3</v>
      </c>
      <c r="M7" s="2926">
        <v>28</v>
      </c>
      <c r="N7" s="2926"/>
      <c r="O7" s="2926">
        <v>2</v>
      </c>
      <c r="P7" s="2928"/>
      <c r="Q7" s="2908"/>
      <c r="R7" s="2903"/>
      <c r="S7" s="2903"/>
    </row>
    <row r="8" spans="1:19" ht="15">
      <c r="A8" s="2905" t="s">
        <v>20</v>
      </c>
      <c r="B8" s="2906" t="s">
        <v>610</v>
      </c>
      <c r="C8" s="2933">
        <v>41</v>
      </c>
      <c r="D8" s="2934">
        <v>34</v>
      </c>
      <c r="E8" s="2907">
        <v>0.8292682926829268</v>
      </c>
      <c r="F8" s="2933">
        <v>0</v>
      </c>
      <c r="G8" s="2934">
        <v>34</v>
      </c>
      <c r="H8" s="2925">
        <v>4</v>
      </c>
      <c r="I8" s="2926"/>
      <c r="J8" s="2926"/>
      <c r="K8" s="2927">
        <v>1</v>
      </c>
      <c r="L8" s="2926">
        <v>1</v>
      </c>
      <c r="M8" s="2926">
        <v>8</v>
      </c>
      <c r="N8" s="2926">
        <v>3</v>
      </c>
      <c r="O8" s="2926">
        <v>17</v>
      </c>
      <c r="P8" s="2928"/>
      <c r="Q8" s="2908"/>
      <c r="R8" s="2903"/>
      <c r="S8" s="2903"/>
    </row>
    <row r="9" spans="1:19" ht="15">
      <c r="A9" s="2905" t="s">
        <v>65</v>
      </c>
      <c r="B9" s="2906" t="s">
        <v>611</v>
      </c>
      <c r="C9" s="2933">
        <v>129</v>
      </c>
      <c r="D9" s="2934">
        <v>73</v>
      </c>
      <c r="E9" s="2907">
        <v>0.5658914728682171</v>
      </c>
      <c r="F9" s="2933">
        <v>3</v>
      </c>
      <c r="G9" s="2934">
        <v>67</v>
      </c>
      <c r="H9" s="2925">
        <v>12</v>
      </c>
      <c r="I9" s="2926">
        <v>3</v>
      </c>
      <c r="J9" s="2926">
        <v>2</v>
      </c>
      <c r="K9" s="2927">
        <v>36</v>
      </c>
      <c r="L9" s="2926">
        <v>1</v>
      </c>
      <c r="M9" s="2926">
        <v>2</v>
      </c>
      <c r="N9" s="2926">
        <v>9</v>
      </c>
      <c r="O9" s="2926">
        <v>2</v>
      </c>
      <c r="P9" s="2928"/>
      <c r="Q9" s="2908"/>
      <c r="R9" s="2903"/>
      <c r="S9" s="2903"/>
    </row>
    <row r="10" spans="1:19" ht="25.5">
      <c r="A10" s="2905" t="s">
        <v>23</v>
      </c>
      <c r="B10" s="2906" t="s">
        <v>612</v>
      </c>
      <c r="C10" s="2933">
        <v>198</v>
      </c>
      <c r="D10" s="2934">
        <v>154</v>
      </c>
      <c r="E10" s="2907">
        <v>0.7777777777777778</v>
      </c>
      <c r="F10" s="2933">
        <v>5</v>
      </c>
      <c r="G10" s="2934">
        <v>149</v>
      </c>
      <c r="H10" s="2925">
        <v>46</v>
      </c>
      <c r="I10" s="2926">
        <v>11</v>
      </c>
      <c r="J10" s="2926">
        <v>21.5</v>
      </c>
      <c r="K10" s="2927">
        <v>24</v>
      </c>
      <c r="L10" s="2926">
        <v>25</v>
      </c>
      <c r="M10" s="2926"/>
      <c r="N10" s="2926"/>
      <c r="O10" s="2926">
        <v>21.5</v>
      </c>
      <c r="P10" s="2928"/>
      <c r="Q10" s="2908"/>
      <c r="R10" s="2903"/>
      <c r="S10" s="2903"/>
    </row>
    <row r="11" spans="1:19" ht="25.5">
      <c r="A11" s="2905" t="s">
        <v>23</v>
      </c>
      <c r="B11" s="2906" t="s">
        <v>613</v>
      </c>
      <c r="C11" s="2933">
        <v>251</v>
      </c>
      <c r="D11" s="2934">
        <v>121</v>
      </c>
      <c r="E11" s="2907">
        <v>0.4820717131474104</v>
      </c>
      <c r="F11" s="2933">
        <v>2</v>
      </c>
      <c r="G11" s="2934">
        <v>119</v>
      </c>
      <c r="H11" s="2925">
        <v>38</v>
      </c>
      <c r="I11" s="2926">
        <v>9</v>
      </c>
      <c r="J11" s="2926">
        <v>14.5</v>
      </c>
      <c r="K11" s="2927">
        <v>9</v>
      </c>
      <c r="L11" s="2926">
        <v>34</v>
      </c>
      <c r="M11" s="2926"/>
      <c r="N11" s="2926"/>
      <c r="O11" s="2926">
        <v>14.5</v>
      </c>
      <c r="P11" s="2928"/>
      <c r="Q11" s="2908"/>
      <c r="R11" s="2903"/>
      <c r="S11" s="2903"/>
    </row>
    <row r="12" spans="1:19" ht="25.5">
      <c r="A12" s="2905" t="s">
        <v>55</v>
      </c>
      <c r="B12" s="2906" t="s">
        <v>614</v>
      </c>
      <c r="C12" s="2933">
        <v>105</v>
      </c>
      <c r="D12" s="2934">
        <v>101</v>
      </c>
      <c r="E12" s="2907">
        <v>0.9619047619047619</v>
      </c>
      <c r="F12" s="2933"/>
      <c r="G12" s="2934">
        <v>101</v>
      </c>
      <c r="H12" s="2925"/>
      <c r="I12" s="2926"/>
      <c r="J12" s="2926"/>
      <c r="K12" s="2927">
        <v>38</v>
      </c>
      <c r="L12" s="2926">
        <v>22</v>
      </c>
      <c r="M12" s="2926"/>
      <c r="N12" s="2926"/>
      <c r="O12" s="2926">
        <v>41</v>
      </c>
      <c r="P12" s="2928"/>
      <c r="Q12" s="2908"/>
      <c r="R12" s="2903"/>
      <c r="S12" s="2903"/>
    </row>
    <row r="13" spans="1:19" ht="15">
      <c r="A13" s="2905" t="s">
        <v>55</v>
      </c>
      <c r="B13" s="2906" t="s">
        <v>615</v>
      </c>
      <c r="C13" s="2933">
        <v>58</v>
      </c>
      <c r="D13" s="2934">
        <v>50</v>
      </c>
      <c r="E13" s="2907">
        <v>0.8620689655172413</v>
      </c>
      <c r="F13" s="2933">
        <v>2</v>
      </c>
      <c r="G13" s="2934">
        <v>48</v>
      </c>
      <c r="H13" s="2925">
        <v>5</v>
      </c>
      <c r="I13" s="2926"/>
      <c r="J13" s="2926"/>
      <c r="K13" s="2927">
        <v>9</v>
      </c>
      <c r="L13" s="2926">
        <v>4</v>
      </c>
      <c r="M13" s="2926"/>
      <c r="N13" s="2926">
        <v>30</v>
      </c>
      <c r="O13" s="2926"/>
      <c r="P13" s="2928"/>
      <c r="Q13" s="2908"/>
      <c r="R13" s="2903"/>
      <c r="S13" s="2903"/>
    </row>
    <row r="14" spans="1:19" ht="15">
      <c r="A14" s="2905" t="s">
        <v>26</v>
      </c>
      <c r="B14" s="2906" t="s">
        <v>27</v>
      </c>
      <c r="C14" s="2933">
        <v>1849</v>
      </c>
      <c r="D14" s="2934"/>
      <c r="E14" s="2907"/>
      <c r="F14" s="2933"/>
      <c r="G14" s="2934">
        <v>1541</v>
      </c>
      <c r="H14" s="2925">
        <v>191</v>
      </c>
      <c r="I14" s="2926">
        <v>202.3</v>
      </c>
      <c r="J14" s="2926"/>
      <c r="K14" s="2927">
        <v>464</v>
      </c>
      <c r="L14" s="2926">
        <v>104</v>
      </c>
      <c r="M14" s="2926"/>
      <c r="N14" s="2926">
        <v>544</v>
      </c>
      <c r="O14" s="2926">
        <v>35.7</v>
      </c>
      <c r="P14" s="2928"/>
      <c r="Q14" s="2908"/>
      <c r="R14" s="2903"/>
      <c r="S14" s="2903"/>
    </row>
    <row r="15" spans="1:19" ht="15">
      <c r="A15" s="2905" t="s">
        <v>28</v>
      </c>
      <c r="B15" s="2906" t="s">
        <v>29</v>
      </c>
      <c r="C15" s="2933">
        <v>18863</v>
      </c>
      <c r="D15" s="2934">
        <v>6767</v>
      </c>
      <c r="E15" s="2907">
        <v>0.3587446323490431</v>
      </c>
      <c r="F15" s="2933">
        <v>262</v>
      </c>
      <c r="G15" s="2934">
        <v>6505</v>
      </c>
      <c r="H15" s="2925">
        <v>931</v>
      </c>
      <c r="I15" s="2926"/>
      <c r="J15" s="2926"/>
      <c r="K15" s="2927">
        <v>267</v>
      </c>
      <c r="L15" s="2926">
        <v>820</v>
      </c>
      <c r="M15" s="2926">
        <v>2591</v>
      </c>
      <c r="N15" s="2926">
        <v>397</v>
      </c>
      <c r="O15" s="2926">
        <v>977</v>
      </c>
      <c r="P15" s="2928">
        <v>522</v>
      </c>
      <c r="Q15" s="2908"/>
      <c r="R15" s="2903"/>
      <c r="S15" s="2903"/>
    </row>
    <row r="16" spans="1:19" ht="15">
      <c r="A16" s="2905" t="s">
        <v>28</v>
      </c>
      <c r="B16" s="2906" t="s">
        <v>30</v>
      </c>
      <c r="C16" s="2933"/>
      <c r="D16" s="2934"/>
      <c r="E16" s="2907"/>
      <c r="F16" s="2933"/>
      <c r="G16" s="2934"/>
      <c r="H16" s="2925"/>
      <c r="I16" s="2926"/>
      <c r="J16" s="2926"/>
      <c r="K16" s="2927"/>
      <c r="L16" s="2926"/>
      <c r="M16" s="2926"/>
      <c r="N16" s="2926"/>
      <c r="O16" s="2926"/>
      <c r="P16" s="2928"/>
      <c r="Q16" s="2908"/>
      <c r="R16" s="2903"/>
      <c r="S16" s="2903"/>
    </row>
    <row r="17" spans="1:19" ht="15">
      <c r="A17" s="2905" t="s">
        <v>82</v>
      </c>
      <c r="B17" s="2906" t="s">
        <v>616</v>
      </c>
      <c r="C17" s="2933"/>
      <c r="D17" s="2934"/>
      <c r="E17" s="2907"/>
      <c r="F17" s="2933"/>
      <c r="G17" s="2934">
        <v>21</v>
      </c>
      <c r="H17" s="2925">
        <v>4</v>
      </c>
      <c r="I17" s="2926">
        <v>0</v>
      </c>
      <c r="J17" s="2926"/>
      <c r="K17" s="2927">
        <v>3</v>
      </c>
      <c r="L17" s="2926">
        <v>0</v>
      </c>
      <c r="M17" s="2926">
        <v>7</v>
      </c>
      <c r="N17" s="2926"/>
      <c r="O17" s="2926">
        <v>7</v>
      </c>
      <c r="P17" s="2928">
        <v>0</v>
      </c>
      <c r="Q17" s="2908"/>
      <c r="R17" s="2903"/>
      <c r="S17" s="2903"/>
    </row>
    <row r="18" spans="1:19" ht="15">
      <c r="A18" s="2905" t="s">
        <v>82</v>
      </c>
      <c r="B18" s="2906" t="s">
        <v>617</v>
      </c>
      <c r="C18" s="2933"/>
      <c r="D18" s="2934"/>
      <c r="E18" s="2907"/>
      <c r="F18" s="2933"/>
      <c r="G18" s="2934">
        <v>381</v>
      </c>
      <c r="H18" s="2925">
        <v>64</v>
      </c>
      <c r="I18" s="2926"/>
      <c r="J18" s="2926"/>
      <c r="K18" s="2927">
        <v>187</v>
      </c>
      <c r="L18" s="2926">
        <v>49</v>
      </c>
      <c r="M18" s="2926"/>
      <c r="N18" s="2926"/>
      <c r="O18" s="2926">
        <v>81</v>
      </c>
      <c r="P18" s="2928">
        <v>0</v>
      </c>
      <c r="Q18" s="2908"/>
      <c r="R18" s="2903"/>
      <c r="S18" s="2903"/>
    </row>
    <row r="19" spans="1:19" ht="15">
      <c r="A19" s="2905" t="s">
        <v>84</v>
      </c>
      <c r="B19" s="2906" t="s">
        <v>618</v>
      </c>
      <c r="C19" s="2933">
        <v>329</v>
      </c>
      <c r="D19" s="2934">
        <v>120</v>
      </c>
      <c r="E19" s="2907">
        <v>0.364741641337386</v>
      </c>
      <c r="F19" s="2933">
        <v>0</v>
      </c>
      <c r="G19" s="2934">
        <v>120</v>
      </c>
      <c r="H19" s="2925">
        <v>22</v>
      </c>
      <c r="I19" s="2926"/>
      <c r="J19" s="2926"/>
      <c r="K19" s="2927">
        <v>72</v>
      </c>
      <c r="L19" s="2926"/>
      <c r="M19" s="2926">
        <v>26</v>
      </c>
      <c r="N19" s="2926"/>
      <c r="O19" s="2926"/>
      <c r="P19" s="2928"/>
      <c r="Q19" s="2908"/>
      <c r="R19" s="2903"/>
      <c r="S19" s="2903"/>
    </row>
    <row r="20" spans="1:19" ht="15">
      <c r="A20" s="2905" t="s">
        <v>82</v>
      </c>
      <c r="B20" s="2906" t="s">
        <v>619</v>
      </c>
      <c r="C20" s="2933"/>
      <c r="D20" s="2934"/>
      <c r="E20" s="2907"/>
      <c r="F20" s="2933"/>
      <c r="G20" s="2934">
        <v>77</v>
      </c>
      <c r="H20" s="2925">
        <v>19.25</v>
      </c>
      <c r="I20" s="2926"/>
      <c r="J20" s="2926"/>
      <c r="K20" s="2927">
        <v>19.25</v>
      </c>
      <c r="L20" s="2926"/>
      <c r="M20" s="2926">
        <v>19.25</v>
      </c>
      <c r="N20" s="2926"/>
      <c r="O20" s="2926">
        <v>19.25</v>
      </c>
      <c r="P20" s="2928">
        <v>0</v>
      </c>
      <c r="Q20" s="2908"/>
      <c r="R20" s="2903"/>
      <c r="S20" s="2903"/>
    </row>
    <row r="21" spans="1:19" ht="15">
      <c r="A21" s="2905" t="s">
        <v>82</v>
      </c>
      <c r="B21" s="2906" t="s">
        <v>620</v>
      </c>
      <c r="C21" s="2933">
        <v>1580</v>
      </c>
      <c r="D21" s="2934">
        <v>652</v>
      </c>
      <c r="E21" s="2907">
        <v>0.41265822784810124</v>
      </c>
      <c r="F21" s="2933">
        <v>20</v>
      </c>
      <c r="G21" s="2934">
        <v>632</v>
      </c>
      <c r="H21" s="2925">
        <v>130</v>
      </c>
      <c r="I21" s="2926"/>
      <c r="J21" s="2926"/>
      <c r="K21" s="2927">
        <v>207</v>
      </c>
      <c r="L21" s="2926"/>
      <c r="M21" s="2926">
        <v>104</v>
      </c>
      <c r="N21" s="2926"/>
      <c r="O21" s="2926">
        <v>191</v>
      </c>
      <c r="P21" s="2928"/>
      <c r="Q21" s="2908"/>
      <c r="R21" s="2903"/>
      <c r="S21" s="2903"/>
    </row>
    <row r="22" spans="1:19" ht="15">
      <c r="A22" s="2905" t="s">
        <v>82</v>
      </c>
      <c r="B22" s="2906" t="s">
        <v>621</v>
      </c>
      <c r="C22" s="2933">
        <v>5055</v>
      </c>
      <c r="D22" s="2934">
        <v>744</v>
      </c>
      <c r="E22" s="2907">
        <v>0.14718100890207717</v>
      </c>
      <c r="F22" s="2933">
        <v>15</v>
      </c>
      <c r="G22" s="2934">
        <v>729</v>
      </c>
      <c r="H22" s="2925">
        <v>108</v>
      </c>
      <c r="I22" s="2926"/>
      <c r="J22" s="2926"/>
      <c r="K22" s="2927">
        <v>213</v>
      </c>
      <c r="L22" s="2926">
        <v>43</v>
      </c>
      <c r="M22" s="2926">
        <v>145</v>
      </c>
      <c r="N22" s="2926"/>
      <c r="O22" s="2926">
        <v>220</v>
      </c>
      <c r="P22" s="2928"/>
      <c r="Q22" s="2908"/>
      <c r="R22" s="2903"/>
      <c r="S22" s="2903"/>
    </row>
    <row r="23" spans="1:19" ht="15">
      <c r="A23" s="2905" t="s">
        <v>82</v>
      </c>
      <c r="B23" s="2906" t="s">
        <v>622</v>
      </c>
      <c r="C23" s="2933">
        <v>1397</v>
      </c>
      <c r="D23" s="2934">
        <v>511</v>
      </c>
      <c r="E23" s="2907">
        <v>0.36578382247673585</v>
      </c>
      <c r="F23" s="2933">
        <v>18</v>
      </c>
      <c r="G23" s="2934">
        <v>493</v>
      </c>
      <c r="H23" s="2925">
        <v>96.5</v>
      </c>
      <c r="I23" s="2926"/>
      <c r="J23" s="2926"/>
      <c r="K23" s="2927">
        <v>125</v>
      </c>
      <c r="L23" s="2926">
        <v>51</v>
      </c>
      <c r="M23" s="2926">
        <v>96.5</v>
      </c>
      <c r="N23" s="2926"/>
      <c r="O23" s="2926">
        <v>124</v>
      </c>
      <c r="P23" s="2928"/>
      <c r="Q23" s="2908"/>
      <c r="R23" s="2903"/>
      <c r="S23" s="2903"/>
    </row>
    <row r="24" spans="1:19" ht="15">
      <c r="A24" s="2905" t="s">
        <v>82</v>
      </c>
      <c r="B24" s="2906" t="s">
        <v>623</v>
      </c>
      <c r="C24" s="2933"/>
      <c r="D24" s="2934"/>
      <c r="E24" s="2907"/>
      <c r="F24" s="2933"/>
      <c r="G24" s="2934">
        <v>243</v>
      </c>
      <c r="H24" s="2925">
        <v>33</v>
      </c>
      <c r="I24" s="2926"/>
      <c r="J24" s="2926"/>
      <c r="K24" s="2927">
        <v>34</v>
      </c>
      <c r="L24" s="2926">
        <v>76</v>
      </c>
      <c r="M24" s="2926">
        <v>52</v>
      </c>
      <c r="N24" s="2926"/>
      <c r="O24" s="2926">
        <v>48</v>
      </c>
      <c r="P24" s="2928"/>
      <c r="Q24" s="2908"/>
      <c r="R24" s="2903"/>
      <c r="S24" s="2903"/>
    </row>
    <row r="25" spans="1:19" ht="15">
      <c r="A25" s="2905" t="s">
        <v>31</v>
      </c>
      <c r="B25" s="2906" t="s">
        <v>32</v>
      </c>
      <c r="C25" s="2933"/>
      <c r="D25" s="2934"/>
      <c r="E25" s="2907"/>
      <c r="F25" s="2933"/>
      <c r="G25" s="2934">
        <v>746</v>
      </c>
      <c r="H25" s="2925"/>
      <c r="I25" s="2926">
        <v>4</v>
      </c>
      <c r="J25" s="2926">
        <v>217</v>
      </c>
      <c r="K25" s="2927">
        <v>6</v>
      </c>
      <c r="L25" s="2926">
        <v>466</v>
      </c>
      <c r="M25" s="2926"/>
      <c r="N25" s="2926"/>
      <c r="O25" s="2926">
        <v>53</v>
      </c>
      <c r="P25" s="2928">
        <v>0</v>
      </c>
      <c r="Q25" s="2908"/>
      <c r="R25" s="2903"/>
      <c r="S25" s="2903"/>
    </row>
    <row r="26" spans="1:19" ht="15">
      <c r="A26" s="2905" t="s">
        <v>31</v>
      </c>
      <c r="B26" s="2906" t="s">
        <v>33</v>
      </c>
      <c r="C26" s="2933"/>
      <c r="D26" s="2934"/>
      <c r="E26" s="2907"/>
      <c r="F26" s="2933"/>
      <c r="G26" s="2934">
        <v>275</v>
      </c>
      <c r="H26" s="2925">
        <v>33</v>
      </c>
      <c r="I26" s="2926">
        <v>31</v>
      </c>
      <c r="J26" s="2926"/>
      <c r="K26" s="2927">
        <v>21</v>
      </c>
      <c r="L26" s="2926">
        <v>135</v>
      </c>
      <c r="M26" s="2926"/>
      <c r="N26" s="2926"/>
      <c r="O26" s="2926">
        <v>55</v>
      </c>
      <c r="P26" s="2928">
        <v>0</v>
      </c>
      <c r="Q26" s="2908"/>
      <c r="R26" s="2903"/>
      <c r="S26" s="2903"/>
    </row>
    <row r="27" spans="1:19" ht="15">
      <c r="A27" s="2905" t="s">
        <v>34</v>
      </c>
      <c r="B27" s="2906" t="s">
        <v>624</v>
      </c>
      <c r="C27" s="2933">
        <v>177</v>
      </c>
      <c r="D27" s="2934">
        <v>150</v>
      </c>
      <c r="E27" s="2907">
        <v>0.847457627118644</v>
      </c>
      <c r="F27" s="2933">
        <v>2</v>
      </c>
      <c r="G27" s="2934">
        <v>148</v>
      </c>
      <c r="H27" s="2925">
        <v>2</v>
      </c>
      <c r="I27" s="2926"/>
      <c r="J27" s="2926">
        <v>1</v>
      </c>
      <c r="K27" s="2927">
        <v>3</v>
      </c>
      <c r="L27" s="2926">
        <v>19</v>
      </c>
      <c r="M27" s="2926">
        <v>1</v>
      </c>
      <c r="N27" s="2926"/>
      <c r="O27" s="2926">
        <v>122</v>
      </c>
      <c r="P27" s="2928"/>
      <c r="Q27" s="2908"/>
      <c r="R27" s="2903"/>
      <c r="S27" s="2903"/>
    </row>
    <row r="28" spans="1:19" ht="15">
      <c r="A28" s="2905" t="s">
        <v>34</v>
      </c>
      <c r="B28" s="2906" t="s">
        <v>625</v>
      </c>
      <c r="C28" s="2933">
        <v>64</v>
      </c>
      <c r="D28" s="2934">
        <v>47</v>
      </c>
      <c r="E28" s="2907">
        <v>0.734375</v>
      </c>
      <c r="F28" s="2933"/>
      <c r="G28" s="2934">
        <v>47</v>
      </c>
      <c r="H28" s="2925">
        <v>10</v>
      </c>
      <c r="I28" s="2926"/>
      <c r="J28" s="2926"/>
      <c r="K28" s="2927">
        <v>21</v>
      </c>
      <c r="L28" s="2926">
        <v>2</v>
      </c>
      <c r="M28" s="2926">
        <v>12</v>
      </c>
      <c r="N28" s="2926"/>
      <c r="O28" s="2926">
        <v>2</v>
      </c>
      <c r="P28" s="2928"/>
      <c r="Q28" s="2908"/>
      <c r="R28" s="2903"/>
      <c r="S28" s="2903"/>
    </row>
    <row r="29" spans="1:19" ht="15">
      <c r="A29" s="2905" t="s">
        <v>34</v>
      </c>
      <c r="B29" s="2906" t="s">
        <v>626</v>
      </c>
      <c r="C29" s="2933">
        <v>128</v>
      </c>
      <c r="D29" s="2934">
        <v>82</v>
      </c>
      <c r="E29" s="2907">
        <v>0.640625</v>
      </c>
      <c r="F29" s="2933">
        <v>3</v>
      </c>
      <c r="G29" s="2934">
        <v>79</v>
      </c>
      <c r="H29" s="2925">
        <v>2</v>
      </c>
      <c r="I29" s="2926"/>
      <c r="J29" s="2926">
        <v>5</v>
      </c>
      <c r="K29" s="2927">
        <v>12</v>
      </c>
      <c r="L29" s="2926">
        <v>31</v>
      </c>
      <c r="M29" s="2926"/>
      <c r="N29" s="2926"/>
      <c r="O29" s="2926">
        <v>29</v>
      </c>
      <c r="P29" s="2928"/>
      <c r="Q29" s="2908"/>
      <c r="R29" s="2903"/>
      <c r="S29" s="2903"/>
    </row>
    <row r="30" spans="1:19" ht="15">
      <c r="A30" s="2905" t="s">
        <v>34</v>
      </c>
      <c r="B30" s="2906" t="s">
        <v>94</v>
      </c>
      <c r="C30" s="2933">
        <v>90</v>
      </c>
      <c r="D30" s="2934">
        <v>40</v>
      </c>
      <c r="E30" s="2907">
        <v>0.4444444444444444</v>
      </c>
      <c r="F30" s="2933">
        <v>0</v>
      </c>
      <c r="G30" s="2934">
        <v>40</v>
      </c>
      <c r="H30" s="2925">
        <v>6</v>
      </c>
      <c r="I30" s="2926"/>
      <c r="J30" s="2926"/>
      <c r="K30" s="2927">
        <v>4</v>
      </c>
      <c r="L30" s="2926"/>
      <c r="M30" s="2926">
        <v>19</v>
      </c>
      <c r="N30" s="2926"/>
      <c r="O30" s="2926">
        <v>11</v>
      </c>
      <c r="P30" s="2928"/>
      <c r="Q30" s="2908"/>
      <c r="R30" s="2903"/>
      <c r="S30" s="2903"/>
    </row>
    <row r="31" spans="1:19" ht="15">
      <c r="A31" s="2905" t="s">
        <v>34</v>
      </c>
      <c r="B31" s="2906" t="s">
        <v>627</v>
      </c>
      <c r="C31" s="2933">
        <v>501</v>
      </c>
      <c r="D31" s="2934">
        <v>364</v>
      </c>
      <c r="E31" s="2907">
        <v>0.7265</v>
      </c>
      <c r="F31" s="2933">
        <v>9</v>
      </c>
      <c r="G31" s="2934">
        <v>355</v>
      </c>
      <c r="H31" s="2925">
        <v>30</v>
      </c>
      <c r="I31" s="2926"/>
      <c r="J31" s="2926"/>
      <c r="K31" s="2927">
        <v>86</v>
      </c>
      <c r="L31" s="2926"/>
      <c r="M31" s="2926"/>
      <c r="N31" s="2926"/>
      <c r="O31" s="2926">
        <v>118</v>
      </c>
      <c r="P31" s="2928">
        <v>121</v>
      </c>
      <c r="Q31" s="2908"/>
      <c r="R31" s="2903"/>
      <c r="S31" s="2903"/>
    </row>
    <row r="32" spans="1:19" ht="15">
      <c r="A32" s="2904" t="s">
        <v>37</v>
      </c>
      <c r="B32" s="2906" t="s">
        <v>324</v>
      </c>
      <c r="C32" s="2933">
        <v>503</v>
      </c>
      <c r="D32" s="2934">
        <v>407</v>
      </c>
      <c r="E32" s="2907">
        <v>0.8091451292246521</v>
      </c>
      <c r="F32" s="2933">
        <v>10</v>
      </c>
      <c r="G32" s="2934">
        <v>397</v>
      </c>
      <c r="H32" s="2925">
        <v>18</v>
      </c>
      <c r="I32" s="2926">
        <v>3</v>
      </c>
      <c r="J32" s="2926">
        <v>3</v>
      </c>
      <c r="K32" s="2927">
        <v>153</v>
      </c>
      <c r="L32" s="2926">
        <v>114</v>
      </c>
      <c r="M32" s="2926">
        <v>9</v>
      </c>
      <c r="N32" s="2926">
        <v>7</v>
      </c>
      <c r="O32" s="2926">
        <v>90</v>
      </c>
      <c r="P32" s="2928"/>
      <c r="Q32" s="2908"/>
      <c r="R32" s="2903"/>
      <c r="S32" s="2903"/>
    </row>
    <row r="33" spans="1:19" ht="15">
      <c r="A33" s="2904" t="s">
        <v>37</v>
      </c>
      <c r="B33" s="2906" t="s">
        <v>40</v>
      </c>
      <c r="C33" s="2933">
        <v>92</v>
      </c>
      <c r="D33" s="2934">
        <v>80</v>
      </c>
      <c r="E33" s="2907">
        <v>0.8695652173913043</v>
      </c>
      <c r="F33" s="2933">
        <v>2</v>
      </c>
      <c r="G33" s="2934">
        <v>78</v>
      </c>
      <c r="H33" s="2925">
        <v>3</v>
      </c>
      <c r="I33" s="2926"/>
      <c r="J33" s="2926"/>
      <c r="K33" s="2927">
        <v>21</v>
      </c>
      <c r="L33" s="2926">
        <v>4</v>
      </c>
      <c r="M33" s="2926">
        <v>3</v>
      </c>
      <c r="N33" s="2926">
        <v>3</v>
      </c>
      <c r="O33" s="2926">
        <v>44</v>
      </c>
      <c r="P33" s="2928"/>
      <c r="Q33" s="2908"/>
      <c r="R33" s="2903"/>
      <c r="S33" s="2903"/>
    </row>
    <row r="34" spans="1:19" ht="15.75" thickBot="1">
      <c r="A34" s="2909" t="s">
        <v>37</v>
      </c>
      <c r="B34" s="2919" t="s">
        <v>39</v>
      </c>
      <c r="C34" s="2940">
        <v>96</v>
      </c>
      <c r="D34" s="2941">
        <v>71</v>
      </c>
      <c r="E34" s="2920">
        <v>0.7395833333333334</v>
      </c>
      <c r="F34" s="2940">
        <v>2</v>
      </c>
      <c r="G34" s="2941">
        <v>69</v>
      </c>
      <c r="H34" s="2929">
        <v>24</v>
      </c>
      <c r="I34" s="2930">
        <v>1</v>
      </c>
      <c r="J34" s="2930"/>
      <c r="K34" s="2931">
        <v>12</v>
      </c>
      <c r="L34" s="2930">
        <v>11</v>
      </c>
      <c r="M34" s="2930">
        <v>7</v>
      </c>
      <c r="N34" s="2930">
        <v>9</v>
      </c>
      <c r="O34" s="2930">
        <v>1</v>
      </c>
      <c r="P34" s="2932">
        <v>4</v>
      </c>
      <c r="Q34" s="2908"/>
      <c r="R34" s="2903"/>
      <c r="S34" s="2903"/>
    </row>
    <row r="35" spans="1:19" ht="15">
      <c r="A35" s="2910"/>
      <c r="B35" s="2911"/>
      <c r="C35" s="2935"/>
      <c r="D35" s="2935"/>
      <c r="E35" s="2914"/>
      <c r="F35" s="2935"/>
      <c r="G35" s="2935"/>
      <c r="H35" s="2936"/>
      <c r="I35" s="2936"/>
      <c r="J35" s="2936"/>
      <c r="K35" s="2937"/>
      <c r="L35" s="2936"/>
      <c r="M35" s="2936"/>
      <c r="N35" s="2936"/>
      <c r="O35" s="2936"/>
      <c r="P35" s="2936"/>
      <c r="Q35" s="2913"/>
      <c r="R35" s="2902"/>
      <c r="S35" s="2902"/>
    </row>
    <row r="36" spans="1:19" ht="15.75" thickBot="1">
      <c r="A36" s="2910"/>
      <c r="B36" s="2911"/>
      <c r="C36" s="2935"/>
      <c r="D36" s="2935"/>
      <c r="E36" s="2914"/>
      <c r="F36" s="2935"/>
      <c r="G36" s="2935"/>
      <c r="H36" s="2936"/>
      <c r="I36" s="2936"/>
      <c r="J36" s="2936"/>
      <c r="K36" s="2937"/>
      <c r="L36" s="2936"/>
      <c r="M36" s="2936"/>
      <c r="N36" s="2936"/>
      <c r="O36" s="2936"/>
      <c r="P36" s="2936"/>
      <c r="Q36" s="2913"/>
      <c r="R36" s="2902"/>
      <c r="S36" s="2902"/>
    </row>
    <row r="37" spans="1:19" ht="15.75" thickBot="1">
      <c r="A37" s="2910" t="s">
        <v>41</v>
      </c>
      <c r="B37" s="2915"/>
      <c r="C37" s="2935"/>
      <c r="D37" s="2935"/>
      <c r="E37" s="2914"/>
      <c r="F37" s="2935"/>
      <c r="G37" s="2946" t="s">
        <v>42</v>
      </c>
      <c r="H37" s="2951" t="s">
        <v>11</v>
      </c>
      <c r="I37" s="2952" t="s">
        <v>12</v>
      </c>
      <c r="J37" s="2952" t="s">
        <v>13</v>
      </c>
      <c r="K37" s="2953" t="s">
        <v>14</v>
      </c>
      <c r="L37" s="2952" t="s">
        <v>15</v>
      </c>
      <c r="M37" s="2952" t="s">
        <v>16</v>
      </c>
      <c r="N37" s="2954" t="s">
        <v>17</v>
      </c>
      <c r="O37" s="2952" t="s">
        <v>18</v>
      </c>
      <c r="P37" s="2955" t="s">
        <v>19</v>
      </c>
      <c r="Q37" s="2912"/>
      <c r="R37" s="2902"/>
      <c r="S37" s="2902"/>
    </row>
    <row r="38" spans="1:19" ht="15.75" thickBot="1">
      <c r="A38" s="2910"/>
      <c r="B38" s="2911"/>
      <c r="C38" s="2935"/>
      <c r="D38" s="2935"/>
      <c r="E38" s="2914"/>
      <c r="F38" s="2935"/>
      <c r="G38" s="2942">
        <v>13667</v>
      </c>
      <c r="H38" s="2943">
        <v>1856.75</v>
      </c>
      <c r="I38" s="2944">
        <v>264.3</v>
      </c>
      <c r="J38" s="2944">
        <v>264</v>
      </c>
      <c r="K38" s="2956">
        <v>2053.25</v>
      </c>
      <c r="L38" s="2944">
        <v>2019</v>
      </c>
      <c r="M38" s="2944">
        <v>3181.75</v>
      </c>
      <c r="N38" s="2944">
        <v>1025</v>
      </c>
      <c r="O38" s="2944">
        <v>2355.95</v>
      </c>
      <c r="P38" s="2945">
        <v>647</v>
      </c>
      <c r="Q38" s="2913"/>
      <c r="R38" s="2902"/>
      <c r="S38" s="2902"/>
    </row>
    <row r="39" spans="1:19" ht="15.75" thickBot="1">
      <c r="A39" s="2910"/>
      <c r="B39" s="2911"/>
      <c r="C39" s="2935"/>
      <c r="D39" s="2935"/>
      <c r="E39" s="2914"/>
      <c r="F39" s="2935"/>
      <c r="G39" s="2935"/>
      <c r="H39" s="2948">
        <v>0.13585644252579204</v>
      </c>
      <c r="I39" s="2949">
        <v>0.019338552718226387</v>
      </c>
      <c r="J39" s="2949">
        <v>0.01931660203409673</v>
      </c>
      <c r="K39" s="2957">
        <v>0.15023414063071633</v>
      </c>
      <c r="L39" s="2949">
        <v>0.14772810419258067</v>
      </c>
      <c r="M39" s="2949">
        <v>0.23280529743176995</v>
      </c>
      <c r="N39" s="2949">
        <v>0.07499817077632252</v>
      </c>
      <c r="O39" s="2949">
        <v>0.17238238091753857</v>
      </c>
      <c r="P39" s="2950">
        <v>0.04734030877295676</v>
      </c>
      <c r="Q39" s="2913"/>
      <c r="R39" s="2947"/>
      <c r="S39" s="2902"/>
    </row>
  </sheetData>
  <mergeCells count="9">
    <mergeCell ref="F3:F4"/>
    <mergeCell ref="G3:G4"/>
    <mergeCell ref="H3:P3"/>
    <mergeCell ref="A1:P1"/>
    <mergeCell ref="A3:A4"/>
    <mergeCell ref="B3:B4"/>
    <mergeCell ref="C3:C4"/>
    <mergeCell ref="D3:D4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C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628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959"/>
      <c r="R1" s="2959"/>
      <c r="S1" s="2959"/>
    </row>
    <row r="2" spans="1:19" ht="27" thickBot="1">
      <c r="A2" s="2961"/>
      <c r="B2" s="2969"/>
      <c r="C2" s="2960"/>
      <c r="D2" s="2960"/>
      <c r="E2" s="2960"/>
      <c r="F2" s="2960"/>
      <c r="G2" s="2960"/>
      <c r="H2" s="2962"/>
      <c r="I2" s="2962"/>
      <c r="J2" s="2962"/>
      <c r="K2" s="2963"/>
      <c r="L2" s="2962"/>
      <c r="M2" s="2962"/>
      <c r="N2" s="2962"/>
      <c r="O2" s="2962"/>
      <c r="P2" s="2962"/>
      <c r="Q2" s="2960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960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2964" t="s">
        <v>11</v>
      </c>
      <c r="I4" s="2965" t="s">
        <v>12</v>
      </c>
      <c r="J4" s="2965" t="s">
        <v>13</v>
      </c>
      <c r="K4" s="2966" t="s">
        <v>14</v>
      </c>
      <c r="L4" s="2965" t="s">
        <v>15</v>
      </c>
      <c r="M4" s="2965" t="s">
        <v>16</v>
      </c>
      <c r="N4" s="2968" t="s">
        <v>17</v>
      </c>
      <c r="O4" s="2965" t="s">
        <v>18</v>
      </c>
      <c r="P4" s="2967" t="s">
        <v>19</v>
      </c>
      <c r="Q4" s="2960"/>
      <c r="R4" s="2958"/>
      <c r="S4" s="2958"/>
    </row>
    <row r="5" spans="1:19" ht="15">
      <c r="A5" s="2982" t="s">
        <v>20</v>
      </c>
      <c r="B5" s="2985" t="s">
        <v>629</v>
      </c>
      <c r="C5" s="3005">
        <v>61</v>
      </c>
      <c r="D5" s="3006">
        <v>41</v>
      </c>
      <c r="E5" s="2983">
        <v>0.6721311475409836</v>
      </c>
      <c r="F5" s="3005">
        <v>0</v>
      </c>
      <c r="G5" s="3006">
        <v>41</v>
      </c>
      <c r="H5" s="2988">
        <v>5</v>
      </c>
      <c r="I5" s="2989"/>
      <c r="J5" s="2989"/>
      <c r="K5" s="2990"/>
      <c r="L5" s="2989">
        <v>1</v>
      </c>
      <c r="M5" s="2989">
        <v>35</v>
      </c>
      <c r="N5" s="2989"/>
      <c r="O5" s="2989"/>
      <c r="P5" s="2991"/>
      <c r="Q5" s="2974"/>
      <c r="R5" s="2971"/>
      <c r="S5" s="2971"/>
    </row>
    <row r="6" spans="1:19" ht="15">
      <c r="A6" s="2972" t="s">
        <v>20</v>
      </c>
      <c r="B6" s="2986" t="s">
        <v>630</v>
      </c>
      <c r="C6" s="3000">
        <v>123</v>
      </c>
      <c r="D6" s="3001">
        <v>82</v>
      </c>
      <c r="E6" s="2973">
        <v>0.6666666666666666</v>
      </c>
      <c r="F6" s="3000">
        <v>6</v>
      </c>
      <c r="G6" s="3001">
        <v>76</v>
      </c>
      <c r="H6" s="2992">
        <v>8</v>
      </c>
      <c r="I6" s="2993"/>
      <c r="J6" s="2993"/>
      <c r="K6" s="2994"/>
      <c r="L6" s="2993">
        <v>21</v>
      </c>
      <c r="M6" s="2993">
        <v>47</v>
      </c>
      <c r="N6" s="2993"/>
      <c r="O6" s="2993"/>
      <c r="P6" s="2995"/>
      <c r="Q6" s="2974"/>
      <c r="R6" s="2971"/>
      <c r="S6" s="2971"/>
    </row>
    <row r="7" spans="1:19" ht="15">
      <c r="A7" s="2972" t="s">
        <v>20</v>
      </c>
      <c r="B7" s="2986" t="s">
        <v>631</v>
      </c>
      <c r="C7" s="3000">
        <v>72</v>
      </c>
      <c r="D7" s="3001">
        <v>48</v>
      </c>
      <c r="E7" s="2973">
        <v>0.6666666666666666</v>
      </c>
      <c r="F7" s="3000">
        <v>2</v>
      </c>
      <c r="G7" s="3001">
        <v>46</v>
      </c>
      <c r="H7" s="2992">
        <v>3</v>
      </c>
      <c r="I7" s="2993"/>
      <c r="J7" s="2993"/>
      <c r="K7" s="2994"/>
      <c r="L7" s="2993">
        <v>4</v>
      </c>
      <c r="M7" s="2993">
        <v>39</v>
      </c>
      <c r="N7" s="2993"/>
      <c r="O7" s="2993"/>
      <c r="P7" s="2995"/>
      <c r="Q7" s="2974"/>
      <c r="R7" s="2971"/>
      <c r="S7" s="2971"/>
    </row>
    <row r="8" spans="1:19" ht="15">
      <c r="A8" s="2972" t="s">
        <v>26</v>
      </c>
      <c r="B8" s="2986" t="s">
        <v>27</v>
      </c>
      <c r="C8" s="3000">
        <v>482</v>
      </c>
      <c r="D8" s="3001"/>
      <c r="E8" s="2973"/>
      <c r="F8" s="3000"/>
      <c r="G8" s="3001">
        <v>407</v>
      </c>
      <c r="H8" s="2992"/>
      <c r="I8" s="2993"/>
      <c r="J8" s="2993"/>
      <c r="K8" s="2994">
        <v>92</v>
      </c>
      <c r="L8" s="2993">
        <v>166</v>
      </c>
      <c r="M8" s="2993"/>
      <c r="N8" s="2993">
        <v>149</v>
      </c>
      <c r="O8" s="2993"/>
      <c r="P8" s="2995"/>
      <c r="Q8" s="2974"/>
      <c r="R8" s="2971"/>
      <c r="S8" s="2971"/>
    </row>
    <row r="9" spans="1:19" ht="15">
      <c r="A9" s="2972" t="s">
        <v>28</v>
      </c>
      <c r="B9" s="2986" t="s">
        <v>29</v>
      </c>
      <c r="C9" s="3000">
        <v>4133</v>
      </c>
      <c r="D9" s="3001">
        <v>1698</v>
      </c>
      <c r="E9" s="2973">
        <v>0.41083958383740626</v>
      </c>
      <c r="F9" s="3000">
        <v>80</v>
      </c>
      <c r="G9" s="3001">
        <v>1618</v>
      </c>
      <c r="H9" s="2992">
        <v>136</v>
      </c>
      <c r="I9" s="2993"/>
      <c r="J9" s="2993"/>
      <c r="K9" s="2994">
        <v>43</v>
      </c>
      <c r="L9" s="2993">
        <v>117</v>
      </c>
      <c r="M9" s="2993">
        <v>719</v>
      </c>
      <c r="N9" s="2993">
        <v>80</v>
      </c>
      <c r="O9" s="2993">
        <v>472</v>
      </c>
      <c r="P9" s="2995">
        <v>51</v>
      </c>
      <c r="Q9" s="2974"/>
      <c r="R9" s="2971"/>
      <c r="S9" s="2971"/>
    </row>
    <row r="10" spans="1:19" ht="15">
      <c r="A10" s="2972" t="s">
        <v>28</v>
      </c>
      <c r="B10" s="2986" t="s">
        <v>30</v>
      </c>
      <c r="C10" s="3000"/>
      <c r="D10" s="3001"/>
      <c r="E10" s="2973"/>
      <c r="F10" s="3000"/>
      <c r="G10" s="3001"/>
      <c r="H10" s="2992"/>
      <c r="I10" s="2993"/>
      <c r="J10" s="2993"/>
      <c r="K10" s="2994"/>
      <c r="L10" s="2993"/>
      <c r="M10" s="2993"/>
      <c r="N10" s="2993"/>
      <c r="O10" s="2993"/>
      <c r="P10" s="2995"/>
      <c r="Q10" s="2974"/>
      <c r="R10" s="2971"/>
      <c r="S10" s="2971"/>
    </row>
    <row r="11" spans="1:19" ht="15">
      <c r="A11" s="2972" t="s">
        <v>31</v>
      </c>
      <c r="B11" s="2986" t="s">
        <v>203</v>
      </c>
      <c r="C11" s="3000"/>
      <c r="D11" s="3001"/>
      <c r="E11" s="2973"/>
      <c r="F11" s="3000"/>
      <c r="G11" s="3001">
        <v>140</v>
      </c>
      <c r="H11" s="2992"/>
      <c r="I11" s="2993"/>
      <c r="J11" s="2993">
        <v>63</v>
      </c>
      <c r="K11" s="2994"/>
      <c r="L11" s="2993">
        <v>56</v>
      </c>
      <c r="M11" s="2993"/>
      <c r="N11" s="2993"/>
      <c r="O11" s="2993">
        <v>15</v>
      </c>
      <c r="P11" s="2995">
        <v>6</v>
      </c>
      <c r="Q11" s="2974"/>
      <c r="R11" s="2971"/>
      <c r="S11" s="2971"/>
    </row>
    <row r="12" spans="1:19" ht="15">
      <c r="A12" s="2972" t="s">
        <v>31</v>
      </c>
      <c r="B12" s="2986" t="s">
        <v>33</v>
      </c>
      <c r="C12" s="3000"/>
      <c r="D12" s="3001"/>
      <c r="E12" s="2973"/>
      <c r="F12" s="3000"/>
      <c r="G12" s="3001">
        <v>135</v>
      </c>
      <c r="H12" s="2992">
        <v>32</v>
      </c>
      <c r="I12" s="2993">
        <v>3</v>
      </c>
      <c r="J12" s="2993">
        <v>38</v>
      </c>
      <c r="K12" s="2994">
        <v>6</v>
      </c>
      <c r="L12" s="2993">
        <v>48</v>
      </c>
      <c r="M12" s="2993"/>
      <c r="N12" s="2993"/>
      <c r="O12" s="2993">
        <v>8</v>
      </c>
      <c r="P12" s="2995">
        <v>0</v>
      </c>
      <c r="Q12" s="2974"/>
      <c r="R12" s="2971"/>
      <c r="S12" s="2971"/>
    </row>
    <row r="13" spans="1:19" ht="15">
      <c r="A13" s="2972" t="s">
        <v>34</v>
      </c>
      <c r="B13" s="2986" t="s">
        <v>632</v>
      </c>
      <c r="C13" s="3000">
        <v>40</v>
      </c>
      <c r="D13" s="3001">
        <v>39</v>
      </c>
      <c r="E13" s="2973">
        <v>0.975</v>
      </c>
      <c r="F13" s="3000">
        <v>0</v>
      </c>
      <c r="G13" s="3001">
        <v>39</v>
      </c>
      <c r="H13" s="2992"/>
      <c r="I13" s="2993"/>
      <c r="J13" s="2993">
        <v>1</v>
      </c>
      <c r="K13" s="2994"/>
      <c r="L13" s="2993">
        <v>8</v>
      </c>
      <c r="M13" s="2993"/>
      <c r="N13" s="2993"/>
      <c r="O13" s="2993">
        <v>30</v>
      </c>
      <c r="P13" s="2995"/>
      <c r="Q13" s="2974"/>
      <c r="R13" s="2971"/>
      <c r="S13" s="2971"/>
    </row>
    <row r="14" spans="1:19" ht="15">
      <c r="A14" s="2972" t="s">
        <v>37</v>
      </c>
      <c r="B14" s="2986" t="s">
        <v>324</v>
      </c>
      <c r="C14" s="3000">
        <v>283</v>
      </c>
      <c r="D14" s="3001">
        <v>226</v>
      </c>
      <c r="E14" s="2973">
        <v>0.7985865724381626</v>
      </c>
      <c r="F14" s="3000">
        <v>7</v>
      </c>
      <c r="G14" s="3001">
        <v>219</v>
      </c>
      <c r="H14" s="2992">
        <v>32</v>
      </c>
      <c r="I14" s="2993">
        <v>2</v>
      </c>
      <c r="J14" s="2993">
        <v>3</v>
      </c>
      <c r="K14" s="2994">
        <v>91</v>
      </c>
      <c r="L14" s="2993">
        <v>29</v>
      </c>
      <c r="M14" s="2993">
        <v>1</v>
      </c>
      <c r="N14" s="2993">
        <v>3</v>
      </c>
      <c r="O14" s="2993">
        <v>58</v>
      </c>
      <c r="P14" s="2995"/>
      <c r="Q14" s="2974"/>
      <c r="R14" s="2971"/>
      <c r="S14" s="2971"/>
    </row>
    <row r="15" spans="1:19" ht="26.25" thickBot="1">
      <c r="A15" s="2975" t="s">
        <v>37</v>
      </c>
      <c r="B15" s="2987" t="s">
        <v>62</v>
      </c>
      <c r="C15" s="3007">
        <v>62</v>
      </c>
      <c r="D15" s="3008">
        <v>52</v>
      </c>
      <c r="E15" s="2984">
        <v>0.8387096774193549</v>
      </c>
      <c r="F15" s="3007">
        <v>1</v>
      </c>
      <c r="G15" s="3008">
        <v>51</v>
      </c>
      <c r="H15" s="2996">
        <v>15</v>
      </c>
      <c r="I15" s="2997">
        <v>1</v>
      </c>
      <c r="J15" s="2997"/>
      <c r="K15" s="2998">
        <v>5</v>
      </c>
      <c r="L15" s="2997">
        <v>16</v>
      </c>
      <c r="M15" s="2997">
        <v>2</v>
      </c>
      <c r="N15" s="2997">
        <v>6</v>
      </c>
      <c r="O15" s="2997">
        <v>4</v>
      </c>
      <c r="P15" s="2999">
        <v>2</v>
      </c>
      <c r="Q15" s="2974"/>
      <c r="R15" s="2971"/>
      <c r="S15" s="2971"/>
    </row>
    <row r="16" spans="1:19" ht="15">
      <c r="A16" s="2976"/>
      <c r="B16" s="2977"/>
      <c r="C16" s="3002"/>
      <c r="D16" s="3002"/>
      <c r="E16" s="2980"/>
      <c r="F16" s="3002"/>
      <c r="G16" s="3002"/>
      <c r="H16" s="3003"/>
      <c r="I16" s="3003"/>
      <c r="J16" s="3003"/>
      <c r="K16" s="3004"/>
      <c r="L16" s="3003"/>
      <c r="M16" s="3003"/>
      <c r="N16" s="3003"/>
      <c r="O16" s="3003"/>
      <c r="P16" s="3003"/>
      <c r="Q16" s="2979"/>
      <c r="R16" s="2971"/>
      <c r="S16" s="2971"/>
    </row>
    <row r="17" spans="1:19" ht="15">
      <c r="A17" s="2976"/>
      <c r="B17" s="2977"/>
      <c r="C17" s="3002"/>
      <c r="D17" s="3002"/>
      <c r="E17" s="2980"/>
      <c r="F17" s="3002"/>
      <c r="G17" s="3002"/>
      <c r="H17" s="3003"/>
      <c r="I17" s="3003"/>
      <c r="J17" s="3003"/>
      <c r="K17" s="3004"/>
      <c r="L17" s="3003"/>
      <c r="M17" s="3003"/>
      <c r="N17" s="3003"/>
      <c r="O17" s="3003"/>
      <c r="P17" s="3003"/>
      <c r="Q17" s="2979"/>
      <c r="R17" s="2971"/>
      <c r="S17" s="2971"/>
    </row>
    <row r="18" spans="1:19" ht="15">
      <c r="A18" s="2976"/>
      <c r="B18" s="2977"/>
      <c r="C18" s="3002"/>
      <c r="D18" s="3002"/>
      <c r="E18" s="2980"/>
      <c r="F18" s="3002"/>
      <c r="G18" s="3002"/>
      <c r="H18" s="3003"/>
      <c r="I18" s="3003"/>
      <c r="J18" s="3003"/>
      <c r="K18" s="3004"/>
      <c r="L18" s="3003"/>
      <c r="M18" s="3003"/>
      <c r="N18" s="3003"/>
      <c r="O18" s="3003"/>
      <c r="P18" s="3003"/>
      <c r="Q18" s="2979"/>
      <c r="R18" s="2971"/>
      <c r="S18" s="2971"/>
    </row>
    <row r="19" spans="1:19" ht="15.75" thickBot="1">
      <c r="A19" s="2976"/>
      <c r="B19" s="2977"/>
      <c r="C19" s="3002"/>
      <c r="D19" s="3002"/>
      <c r="E19" s="2980"/>
      <c r="F19" s="3002"/>
      <c r="G19" s="3002"/>
      <c r="H19" s="3003"/>
      <c r="I19" s="3003"/>
      <c r="J19" s="3003"/>
      <c r="K19" s="3004"/>
      <c r="L19" s="3003"/>
      <c r="M19" s="3003"/>
      <c r="N19" s="3003"/>
      <c r="O19" s="3003"/>
      <c r="P19" s="3003"/>
      <c r="Q19" s="2979"/>
      <c r="R19" s="2970"/>
      <c r="S19" s="2970"/>
    </row>
    <row r="20" spans="1:19" ht="15.75" thickBot="1">
      <c r="A20" s="2976" t="s">
        <v>41</v>
      </c>
      <c r="B20" s="2981"/>
      <c r="C20" s="3002"/>
      <c r="D20" s="3002"/>
      <c r="E20" s="2980"/>
      <c r="F20" s="3002"/>
      <c r="G20" s="3013" t="s">
        <v>42</v>
      </c>
      <c r="H20" s="3018" t="s">
        <v>11</v>
      </c>
      <c r="I20" s="3019" t="s">
        <v>12</v>
      </c>
      <c r="J20" s="3019" t="s">
        <v>13</v>
      </c>
      <c r="K20" s="3020" t="s">
        <v>14</v>
      </c>
      <c r="L20" s="3019" t="s">
        <v>15</v>
      </c>
      <c r="M20" s="3019" t="s">
        <v>16</v>
      </c>
      <c r="N20" s="3021" t="s">
        <v>17</v>
      </c>
      <c r="O20" s="3019" t="s">
        <v>18</v>
      </c>
      <c r="P20" s="3022" t="s">
        <v>19</v>
      </c>
      <c r="Q20" s="2978"/>
      <c r="R20" s="2970"/>
      <c r="S20" s="2970"/>
    </row>
    <row r="21" spans="1:19" ht="15.75" thickBot="1">
      <c r="A21" s="2976"/>
      <c r="B21" s="2977"/>
      <c r="C21" s="3002"/>
      <c r="D21" s="3002"/>
      <c r="E21" s="2980"/>
      <c r="F21" s="3002"/>
      <c r="G21" s="3009">
        <v>2772</v>
      </c>
      <c r="H21" s="3010">
        <v>231</v>
      </c>
      <c r="I21" s="3011">
        <v>6</v>
      </c>
      <c r="J21" s="3011">
        <v>105</v>
      </c>
      <c r="K21" s="3023">
        <v>237</v>
      </c>
      <c r="L21" s="3011">
        <v>466</v>
      </c>
      <c r="M21" s="3011">
        <v>843</v>
      </c>
      <c r="N21" s="3011">
        <v>238</v>
      </c>
      <c r="O21" s="3011">
        <v>587</v>
      </c>
      <c r="P21" s="3012">
        <v>59</v>
      </c>
      <c r="Q21" s="2979"/>
      <c r="R21" s="2970"/>
      <c r="S21" s="2970"/>
    </row>
    <row r="22" spans="1:19" ht="15.75" thickBot="1">
      <c r="A22" s="2976"/>
      <c r="B22" s="2977"/>
      <c r="C22" s="3002"/>
      <c r="D22" s="3002"/>
      <c r="E22" s="2980"/>
      <c r="F22" s="3002"/>
      <c r="G22" s="3002"/>
      <c r="H22" s="3015">
        <v>0.08333333333333333</v>
      </c>
      <c r="I22" s="3016">
        <v>0.0021645021645021645</v>
      </c>
      <c r="J22" s="3016">
        <v>0.03787878787878788</v>
      </c>
      <c r="K22" s="3024">
        <v>0.0854978354978355</v>
      </c>
      <c r="L22" s="3016">
        <v>0.1681096681096681</v>
      </c>
      <c r="M22" s="3016">
        <v>0.3041125541125541</v>
      </c>
      <c r="N22" s="3016">
        <v>0.08585858585858586</v>
      </c>
      <c r="O22" s="3016">
        <v>0.21176046176046176</v>
      </c>
      <c r="P22" s="3017">
        <v>0.021284271284271284</v>
      </c>
      <c r="Q22" s="2979"/>
      <c r="R22" s="3014"/>
      <c r="S22" s="2970"/>
    </row>
    <row r="23" spans="1:19" ht="15">
      <c r="A23" s="50"/>
      <c r="B23" s="56"/>
      <c r="C23" s="91"/>
      <c r="D23" s="91"/>
      <c r="E23" s="55"/>
      <c r="F23" s="91"/>
      <c r="G23" s="91"/>
      <c r="H23" s="92"/>
      <c r="I23" s="92"/>
      <c r="J23" s="92"/>
      <c r="K23" s="93"/>
      <c r="L23" s="92"/>
      <c r="M23" s="92"/>
      <c r="N23" s="92"/>
      <c r="O23" s="92"/>
      <c r="P23" s="92"/>
      <c r="Q23" s="54"/>
      <c r="R23" s="35"/>
      <c r="S23" s="35"/>
    </row>
    <row r="24" spans="1:19" ht="15">
      <c r="A24" s="50" t="s">
        <v>41</v>
      </c>
      <c r="B24" s="56"/>
      <c r="C24" s="91"/>
      <c r="D24" s="91"/>
      <c r="E24" s="55"/>
      <c r="F24" s="91"/>
      <c r="S24" s="28"/>
    </row>
    <row r="25" spans="1:19" ht="15">
      <c r="A25" s="50"/>
      <c r="B25" s="51"/>
      <c r="C25" s="91"/>
      <c r="D25" s="91"/>
      <c r="E25" s="55"/>
      <c r="F25" s="91"/>
      <c r="S25" s="28"/>
    </row>
    <row r="26" spans="1:19" ht="15">
      <c r="A26" s="50"/>
      <c r="B26" s="51"/>
      <c r="C26" s="91"/>
      <c r="D26" s="91"/>
      <c r="E26" s="55"/>
      <c r="F26" s="91"/>
      <c r="S26" s="102"/>
    </row>
  </sheetData>
  <mergeCells count="9">
    <mergeCell ref="A1:P1"/>
    <mergeCell ref="A3:A4"/>
    <mergeCell ref="B3:B4"/>
    <mergeCell ref="C3:C4"/>
    <mergeCell ref="D3:D4"/>
    <mergeCell ref="H3:P3"/>
    <mergeCell ref="E3:E4"/>
    <mergeCell ref="F3:F4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30" sqref="F25:R30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633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026"/>
      <c r="R1" s="3026"/>
      <c r="S1" s="3026"/>
    </row>
    <row r="2" spans="1:19" ht="27" thickBot="1">
      <c r="A2" s="3028"/>
      <c r="B2" s="3036"/>
      <c r="C2" s="3027"/>
      <c r="D2" s="3027"/>
      <c r="E2" s="3027"/>
      <c r="F2" s="3027"/>
      <c r="G2" s="3027"/>
      <c r="H2" s="3029"/>
      <c r="I2" s="3029"/>
      <c r="J2" s="3029"/>
      <c r="K2" s="3030"/>
      <c r="L2" s="3029"/>
      <c r="M2" s="3029"/>
      <c r="N2" s="3029"/>
      <c r="O2" s="3029"/>
      <c r="P2" s="3029"/>
      <c r="Q2" s="3027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027"/>
      <c r="R3" s="4223"/>
      <c r="S3" s="4224" t="s">
        <v>10</v>
      </c>
    </row>
    <row r="4" spans="1:19" ht="15.75" thickBot="1">
      <c r="A4" s="4612"/>
      <c r="B4" s="4637"/>
      <c r="C4" s="4616"/>
      <c r="D4" s="4616"/>
      <c r="E4" s="4618"/>
      <c r="F4" s="4616"/>
      <c r="G4" s="4620"/>
      <c r="H4" s="3031" t="s">
        <v>11</v>
      </c>
      <c r="I4" s="3032" t="s">
        <v>12</v>
      </c>
      <c r="J4" s="3032" t="s">
        <v>13</v>
      </c>
      <c r="K4" s="3033" t="s">
        <v>14</v>
      </c>
      <c r="L4" s="3032" t="s">
        <v>15</v>
      </c>
      <c r="M4" s="3032" t="s">
        <v>16</v>
      </c>
      <c r="N4" s="3035" t="s">
        <v>17</v>
      </c>
      <c r="O4" s="3032" t="s">
        <v>18</v>
      </c>
      <c r="P4" s="3034" t="s">
        <v>19</v>
      </c>
      <c r="Q4" s="3027"/>
      <c r="R4" s="3025"/>
      <c r="S4" s="3025"/>
    </row>
    <row r="5" spans="1:19" ht="15">
      <c r="A5" s="3054" t="s">
        <v>20</v>
      </c>
      <c r="B5" s="3055" t="s">
        <v>634</v>
      </c>
      <c r="C5" s="3076">
        <v>180</v>
      </c>
      <c r="D5" s="3077">
        <v>130</v>
      </c>
      <c r="E5" s="3056">
        <v>0.7222222222222222</v>
      </c>
      <c r="F5" s="3076">
        <v>2</v>
      </c>
      <c r="G5" s="3077">
        <v>128</v>
      </c>
      <c r="H5" s="3059">
        <v>14</v>
      </c>
      <c r="I5" s="3060"/>
      <c r="J5" s="3060"/>
      <c r="K5" s="3061"/>
      <c r="L5" s="3060">
        <v>16</v>
      </c>
      <c r="M5" s="3060">
        <v>98</v>
      </c>
      <c r="N5" s="3060"/>
      <c r="O5" s="3060"/>
      <c r="P5" s="3062"/>
      <c r="Q5" s="3044"/>
      <c r="R5" s="3038"/>
      <c r="S5" s="3038"/>
    </row>
    <row r="6" spans="1:19" ht="15">
      <c r="A6" s="3040" t="s">
        <v>23</v>
      </c>
      <c r="B6" s="3041" t="s">
        <v>635</v>
      </c>
      <c r="C6" s="3071">
        <v>514</v>
      </c>
      <c r="D6" s="3072">
        <v>409</v>
      </c>
      <c r="E6" s="3043">
        <v>0.7957198443579766</v>
      </c>
      <c r="F6" s="3071">
        <v>10</v>
      </c>
      <c r="G6" s="3072">
        <v>399</v>
      </c>
      <c r="H6" s="3063">
        <v>92</v>
      </c>
      <c r="I6" s="3064">
        <v>17</v>
      </c>
      <c r="J6" s="3064">
        <v>42.5</v>
      </c>
      <c r="K6" s="3065">
        <v>142</v>
      </c>
      <c r="L6" s="3064">
        <v>63</v>
      </c>
      <c r="M6" s="3064"/>
      <c r="N6" s="3064"/>
      <c r="O6" s="3064">
        <v>42.5</v>
      </c>
      <c r="P6" s="3066"/>
      <c r="Q6" s="3044"/>
      <c r="R6" s="3038"/>
      <c r="S6" s="3038"/>
    </row>
    <row r="7" spans="1:19" ht="25.5">
      <c r="A7" s="3040" t="s">
        <v>23</v>
      </c>
      <c r="B7" s="3041" t="s">
        <v>636</v>
      </c>
      <c r="C7" s="3071">
        <v>94</v>
      </c>
      <c r="D7" s="3072">
        <v>80</v>
      </c>
      <c r="E7" s="3043">
        <v>0.851063829787234</v>
      </c>
      <c r="F7" s="3071">
        <v>2</v>
      </c>
      <c r="G7" s="3072">
        <v>78</v>
      </c>
      <c r="H7" s="3063">
        <v>19</v>
      </c>
      <c r="I7" s="3064">
        <v>6</v>
      </c>
      <c r="J7" s="3064">
        <v>5</v>
      </c>
      <c r="K7" s="3065">
        <v>35</v>
      </c>
      <c r="L7" s="3064">
        <v>8</v>
      </c>
      <c r="M7" s="3064"/>
      <c r="N7" s="3064"/>
      <c r="O7" s="3064">
        <v>5</v>
      </c>
      <c r="P7" s="3066"/>
      <c r="Q7" s="3044"/>
      <c r="R7" s="3038"/>
      <c r="S7" s="3038"/>
    </row>
    <row r="8" spans="1:19" ht="15">
      <c r="A8" s="3040" t="s">
        <v>23</v>
      </c>
      <c r="B8" s="3041" t="s">
        <v>637</v>
      </c>
      <c r="C8" s="3071">
        <v>177</v>
      </c>
      <c r="D8" s="3072">
        <v>134</v>
      </c>
      <c r="E8" s="3043">
        <v>0.7570621468926554</v>
      </c>
      <c r="F8" s="3071">
        <v>0</v>
      </c>
      <c r="G8" s="3072">
        <v>134</v>
      </c>
      <c r="H8" s="3063">
        <v>33</v>
      </c>
      <c r="I8" s="3064">
        <v>7</v>
      </c>
      <c r="J8" s="3064">
        <v>19.5</v>
      </c>
      <c r="K8" s="3065">
        <v>26</v>
      </c>
      <c r="L8" s="3064">
        <v>29</v>
      </c>
      <c r="M8" s="3064"/>
      <c r="N8" s="3064"/>
      <c r="O8" s="3064">
        <v>19.5</v>
      </c>
      <c r="P8" s="3066"/>
      <c r="Q8" s="3044"/>
      <c r="R8" s="3038"/>
      <c r="S8" s="3038"/>
    </row>
    <row r="9" spans="1:19" ht="15">
      <c r="A9" s="3040" t="s">
        <v>26</v>
      </c>
      <c r="B9" s="3041" t="s">
        <v>27</v>
      </c>
      <c r="C9" s="3071">
        <v>670</v>
      </c>
      <c r="D9" s="3072"/>
      <c r="E9" s="3043"/>
      <c r="F9" s="3071"/>
      <c r="G9" s="3072">
        <v>611</v>
      </c>
      <c r="H9" s="3063">
        <v>114</v>
      </c>
      <c r="I9" s="3064"/>
      <c r="J9" s="3064"/>
      <c r="K9" s="3065">
        <v>166</v>
      </c>
      <c r="L9" s="3064">
        <v>124</v>
      </c>
      <c r="M9" s="3064"/>
      <c r="N9" s="3064">
        <v>207</v>
      </c>
      <c r="O9" s="3064"/>
      <c r="P9" s="3066"/>
      <c r="Q9" s="3044"/>
      <c r="R9" s="3038"/>
      <c r="S9" s="3038"/>
    </row>
    <row r="10" spans="1:19" ht="15">
      <c r="A10" s="3040" t="s">
        <v>28</v>
      </c>
      <c r="B10" s="3041" t="s">
        <v>29</v>
      </c>
      <c r="C10" s="3071">
        <v>5372</v>
      </c>
      <c r="D10" s="3072">
        <v>2303</v>
      </c>
      <c r="E10" s="3043">
        <v>0.4287</v>
      </c>
      <c r="F10" s="3071">
        <v>69</v>
      </c>
      <c r="G10" s="3072">
        <v>2234</v>
      </c>
      <c r="H10" s="3063">
        <v>97</v>
      </c>
      <c r="I10" s="3064">
        <v>12.5</v>
      </c>
      <c r="J10" s="3064"/>
      <c r="K10" s="3065">
        <v>163</v>
      </c>
      <c r="L10" s="3064">
        <v>262</v>
      </c>
      <c r="M10" s="3064">
        <v>953</v>
      </c>
      <c r="N10" s="3064">
        <v>40</v>
      </c>
      <c r="O10" s="3064">
        <v>669</v>
      </c>
      <c r="P10" s="3066">
        <v>37.5</v>
      </c>
      <c r="Q10" s="3044"/>
      <c r="R10" s="3038"/>
      <c r="S10" s="3038"/>
    </row>
    <row r="11" spans="1:19" ht="15">
      <c r="A11" s="3040" t="s">
        <v>28</v>
      </c>
      <c r="B11" s="3041" t="s">
        <v>30</v>
      </c>
      <c r="C11" s="3071"/>
      <c r="D11" s="3072"/>
      <c r="E11" s="3043"/>
      <c r="F11" s="3071"/>
      <c r="G11" s="3072"/>
      <c r="H11" s="3063"/>
      <c r="I11" s="3064"/>
      <c r="J11" s="3064"/>
      <c r="K11" s="3065"/>
      <c r="L11" s="3064"/>
      <c r="M11" s="3064"/>
      <c r="N11" s="3064"/>
      <c r="O11" s="3064"/>
      <c r="P11" s="3066"/>
      <c r="Q11" s="3044"/>
      <c r="R11" s="3038"/>
      <c r="S11" s="3038"/>
    </row>
    <row r="12" spans="1:19" ht="15">
      <c r="A12" s="3040" t="s">
        <v>31</v>
      </c>
      <c r="B12" s="3052" t="s">
        <v>32</v>
      </c>
      <c r="C12" s="3082"/>
      <c r="D12" s="3082"/>
      <c r="E12" s="3042"/>
      <c r="F12" s="3082"/>
      <c r="G12" s="3083">
        <v>189</v>
      </c>
      <c r="H12" s="3084"/>
      <c r="I12" s="3085">
        <v>2</v>
      </c>
      <c r="J12" s="3085">
        <v>89</v>
      </c>
      <c r="K12" s="3086"/>
      <c r="L12" s="3085">
        <v>80</v>
      </c>
      <c r="M12" s="3085"/>
      <c r="N12" s="3085"/>
      <c r="O12" s="3085">
        <v>18</v>
      </c>
      <c r="P12" s="3087">
        <v>0</v>
      </c>
      <c r="Q12" s="3053"/>
      <c r="R12" s="3053"/>
      <c r="S12" s="3053"/>
    </row>
    <row r="13" spans="1:19" ht="15">
      <c r="A13" s="3040" t="s">
        <v>31</v>
      </c>
      <c r="B13" s="3052" t="s">
        <v>33</v>
      </c>
      <c r="C13" s="3082"/>
      <c r="D13" s="3082"/>
      <c r="E13" s="3042"/>
      <c r="F13" s="3082"/>
      <c r="G13" s="3083">
        <v>143</v>
      </c>
      <c r="H13" s="3084">
        <v>9</v>
      </c>
      <c r="I13" s="3085">
        <v>2</v>
      </c>
      <c r="J13" s="3085"/>
      <c r="K13" s="3086">
        <v>10</v>
      </c>
      <c r="L13" s="3085">
        <v>59</v>
      </c>
      <c r="M13" s="3085"/>
      <c r="N13" s="3085"/>
      <c r="O13" s="3085">
        <v>63</v>
      </c>
      <c r="P13" s="3087">
        <v>0</v>
      </c>
      <c r="Q13" s="3053"/>
      <c r="R13" s="3053"/>
      <c r="S13" s="3053"/>
    </row>
    <row r="14" spans="1:19" ht="15">
      <c r="A14" s="3040" t="s">
        <v>34</v>
      </c>
      <c r="B14" s="3041" t="s">
        <v>638</v>
      </c>
      <c r="C14" s="3071">
        <v>259</v>
      </c>
      <c r="D14" s="3072">
        <v>214</v>
      </c>
      <c r="E14" s="3043">
        <v>0.8262548262548263</v>
      </c>
      <c r="F14" s="3071">
        <v>5</v>
      </c>
      <c r="G14" s="3072">
        <v>209</v>
      </c>
      <c r="H14" s="3063">
        <v>1</v>
      </c>
      <c r="I14" s="3064"/>
      <c r="J14" s="3064">
        <v>7</v>
      </c>
      <c r="K14" s="3065">
        <v>32</v>
      </c>
      <c r="L14" s="3064">
        <v>38</v>
      </c>
      <c r="M14" s="3064">
        <v>2</v>
      </c>
      <c r="N14" s="3064"/>
      <c r="O14" s="3064">
        <v>71</v>
      </c>
      <c r="P14" s="3066">
        <v>58</v>
      </c>
      <c r="Q14" s="3044"/>
      <c r="R14" s="3038"/>
      <c r="S14" s="3038"/>
    </row>
    <row r="15" spans="1:19" ht="15">
      <c r="A15" s="3040" t="s">
        <v>34</v>
      </c>
      <c r="B15" s="3041" t="s">
        <v>639</v>
      </c>
      <c r="C15" s="3071">
        <v>29</v>
      </c>
      <c r="D15" s="3072">
        <v>26</v>
      </c>
      <c r="E15" s="3043">
        <v>0.896551724137931</v>
      </c>
      <c r="F15" s="3071"/>
      <c r="G15" s="3072">
        <v>26</v>
      </c>
      <c r="H15" s="3063">
        <v>6</v>
      </c>
      <c r="I15" s="3064"/>
      <c r="J15" s="3064"/>
      <c r="K15" s="3065">
        <v>15</v>
      </c>
      <c r="L15" s="3064"/>
      <c r="M15" s="3064">
        <v>5</v>
      </c>
      <c r="N15" s="3064"/>
      <c r="O15" s="3064"/>
      <c r="P15" s="3066"/>
      <c r="Q15" s="3044"/>
      <c r="R15" s="3038"/>
      <c r="S15" s="3038"/>
    </row>
    <row r="16" spans="1:19" ht="15">
      <c r="A16" s="3040" t="s">
        <v>34</v>
      </c>
      <c r="B16" s="3041" t="s">
        <v>94</v>
      </c>
      <c r="C16" s="3071">
        <v>83</v>
      </c>
      <c r="D16" s="3072">
        <v>44</v>
      </c>
      <c r="E16" s="3043">
        <v>0.5301204819277109</v>
      </c>
      <c r="F16" s="3071">
        <v>3</v>
      </c>
      <c r="G16" s="3072">
        <v>41</v>
      </c>
      <c r="H16" s="3063">
        <v>0</v>
      </c>
      <c r="I16" s="3064"/>
      <c r="J16" s="3064"/>
      <c r="K16" s="3065">
        <v>9</v>
      </c>
      <c r="L16" s="3064"/>
      <c r="M16" s="3064">
        <v>15</v>
      </c>
      <c r="N16" s="3064"/>
      <c r="O16" s="3064">
        <v>17</v>
      </c>
      <c r="P16" s="3066"/>
      <c r="Q16" s="3044"/>
      <c r="R16" s="3038"/>
      <c r="S16" s="3038"/>
    </row>
    <row r="17" spans="1:19" ht="15">
      <c r="A17" s="3039" t="s">
        <v>37</v>
      </c>
      <c r="B17" s="3041" t="s">
        <v>95</v>
      </c>
      <c r="C17" s="3071">
        <v>299</v>
      </c>
      <c r="D17" s="3072">
        <v>184</v>
      </c>
      <c r="E17" s="3043">
        <v>0.6153846153846154</v>
      </c>
      <c r="F17" s="3071">
        <v>1</v>
      </c>
      <c r="G17" s="3072">
        <v>183</v>
      </c>
      <c r="H17" s="3063">
        <v>6</v>
      </c>
      <c r="I17" s="3064">
        <v>2</v>
      </c>
      <c r="J17" s="3064">
        <v>1</v>
      </c>
      <c r="K17" s="3065">
        <v>77</v>
      </c>
      <c r="L17" s="3064">
        <v>26</v>
      </c>
      <c r="M17" s="3064">
        <v>1</v>
      </c>
      <c r="N17" s="3064">
        <v>2</v>
      </c>
      <c r="O17" s="3064">
        <v>68</v>
      </c>
      <c r="P17" s="3066"/>
      <c r="Q17" s="3044"/>
      <c r="R17" s="3038"/>
      <c r="S17" s="3038"/>
    </row>
    <row r="18" spans="1:19" ht="26.25" thickBot="1">
      <c r="A18" s="3045" t="s">
        <v>37</v>
      </c>
      <c r="B18" s="3057" t="s">
        <v>62</v>
      </c>
      <c r="C18" s="3078">
        <v>110</v>
      </c>
      <c r="D18" s="3079">
        <v>93</v>
      </c>
      <c r="E18" s="3058">
        <v>0.8454545454545455</v>
      </c>
      <c r="F18" s="3078">
        <v>4</v>
      </c>
      <c r="G18" s="3079">
        <v>89</v>
      </c>
      <c r="H18" s="3067">
        <v>7</v>
      </c>
      <c r="I18" s="3068">
        <v>2</v>
      </c>
      <c r="J18" s="3068"/>
      <c r="K18" s="3069">
        <v>5</v>
      </c>
      <c r="L18" s="3068">
        <v>37</v>
      </c>
      <c r="M18" s="3068">
        <v>4</v>
      </c>
      <c r="N18" s="3068">
        <v>4</v>
      </c>
      <c r="O18" s="3068">
        <v>30</v>
      </c>
      <c r="P18" s="3070"/>
      <c r="Q18" s="3044"/>
      <c r="R18" s="3038"/>
      <c r="S18" s="3038"/>
    </row>
    <row r="19" spans="1:19" ht="15">
      <c r="A19" s="3046"/>
      <c r="B19" s="3047"/>
      <c r="C19" s="3073"/>
      <c r="D19" s="3073"/>
      <c r="E19" s="3050"/>
      <c r="F19" s="3073"/>
      <c r="G19" s="3073"/>
      <c r="H19" s="3074"/>
      <c r="I19" s="3074"/>
      <c r="J19" s="3074"/>
      <c r="K19" s="3075"/>
      <c r="L19" s="3074"/>
      <c r="M19" s="3074"/>
      <c r="N19" s="3074"/>
      <c r="O19" s="3074"/>
      <c r="P19" s="3074"/>
      <c r="Q19" s="3049"/>
      <c r="R19" s="3038"/>
      <c r="S19" s="3038"/>
    </row>
    <row r="20" spans="1:19" ht="15">
      <c r="A20" s="3046"/>
      <c r="B20" s="3047"/>
      <c r="C20" s="3073"/>
      <c r="D20" s="3073"/>
      <c r="E20" s="3050"/>
      <c r="F20" s="3073"/>
      <c r="G20" s="3073"/>
      <c r="H20" s="3074"/>
      <c r="I20" s="3074"/>
      <c r="J20" s="3074"/>
      <c r="K20" s="3075"/>
      <c r="L20" s="3074"/>
      <c r="M20" s="3074"/>
      <c r="N20" s="3074"/>
      <c r="O20" s="3074"/>
      <c r="P20" s="3074"/>
      <c r="Q20" s="3049"/>
      <c r="R20" s="3038"/>
      <c r="S20" s="3038"/>
    </row>
    <row r="21" spans="1:19" ht="15.75" thickBot="1">
      <c r="A21" s="3046"/>
      <c r="B21" s="3047"/>
      <c r="C21" s="3073"/>
      <c r="D21" s="3073"/>
      <c r="E21" s="3050"/>
      <c r="F21" s="3073"/>
      <c r="G21" s="3073"/>
      <c r="H21" s="3074"/>
      <c r="I21" s="3074"/>
      <c r="J21" s="3074"/>
      <c r="K21" s="3075"/>
      <c r="L21" s="3074"/>
      <c r="M21" s="3074"/>
      <c r="N21" s="3074"/>
      <c r="O21" s="3074"/>
      <c r="P21" s="3074"/>
      <c r="Q21" s="3049"/>
      <c r="R21" s="3037"/>
      <c r="S21" s="3037"/>
    </row>
    <row r="22" spans="1:19" ht="15.75" thickBot="1">
      <c r="A22" s="3046" t="s">
        <v>41</v>
      </c>
      <c r="B22" s="3051"/>
      <c r="C22" s="3073"/>
      <c r="D22" s="3073"/>
      <c r="E22" s="3050"/>
      <c r="F22" s="3073"/>
      <c r="G22" s="3090" t="s">
        <v>42</v>
      </c>
      <c r="H22" s="3095" t="s">
        <v>11</v>
      </c>
      <c r="I22" s="3096" t="s">
        <v>12</v>
      </c>
      <c r="J22" s="3096" t="s">
        <v>13</v>
      </c>
      <c r="K22" s="3097" t="s">
        <v>14</v>
      </c>
      <c r="L22" s="3096" t="s">
        <v>15</v>
      </c>
      <c r="M22" s="3096" t="s">
        <v>16</v>
      </c>
      <c r="N22" s="3098" t="s">
        <v>17</v>
      </c>
      <c r="O22" s="3096" t="s">
        <v>18</v>
      </c>
      <c r="P22" s="3099" t="s">
        <v>19</v>
      </c>
      <c r="Q22" s="3048"/>
      <c r="R22" s="3037"/>
      <c r="S22" s="3037"/>
    </row>
    <row r="23" spans="1:19" ht="15.75" thickBot="1">
      <c r="A23" s="3046"/>
      <c r="B23" s="3047"/>
      <c r="C23" s="3073"/>
      <c r="D23" s="3073"/>
      <c r="E23" s="3050"/>
      <c r="F23" s="3073"/>
      <c r="G23" s="3080">
        <v>4464</v>
      </c>
      <c r="H23" s="3081">
        <v>398</v>
      </c>
      <c r="I23" s="3088">
        <v>50.5</v>
      </c>
      <c r="J23" s="3088">
        <v>164</v>
      </c>
      <c r="K23" s="3100">
        <v>680</v>
      </c>
      <c r="L23" s="3088">
        <v>742</v>
      </c>
      <c r="M23" s="3088">
        <v>1078</v>
      </c>
      <c r="N23" s="3088">
        <v>253</v>
      </c>
      <c r="O23" s="3088">
        <v>1003</v>
      </c>
      <c r="P23" s="3089">
        <v>95.5</v>
      </c>
      <c r="Q23" s="3049"/>
      <c r="R23" s="3037"/>
      <c r="S23" s="3037"/>
    </row>
    <row r="24" spans="1:19" ht="15.75" thickBot="1">
      <c r="A24" s="3046"/>
      <c r="B24" s="3047"/>
      <c r="C24" s="3073"/>
      <c r="D24" s="3073"/>
      <c r="E24" s="3050"/>
      <c r="F24" s="3073"/>
      <c r="G24" s="3073"/>
      <c r="H24" s="3092">
        <v>0.08915770609318996</v>
      </c>
      <c r="I24" s="3093">
        <v>0.011312724014336917</v>
      </c>
      <c r="J24" s="3093">
        <v>0.036738351254480286</v>
      </c>
      <c r="K24" s="3101">
        <v>0.15232974910394265</v>
      </c>
      <c r="L24" s="3093">
        <v>0.16621863799283154</v>
      </c>
      <c r="M24" s="3093">
        <v>0.2414874551971326</v>
      </c>
      <c r="N24" s="3093">
        <v>0.05667562724014337</v>
      </c>
      <c r="O24" s="3093">
        <v>0.22468637992831542</v>
      </c>
      <c r="P24" s="3094">
        <v>0.02139336917562724</v>
      </c>
      <c r="Q24" s="3049"/>
      <c r="R24" s="3091"/>
      <c r="S24" s="3037"/>
    </row>
    <row r="25" spans="1:19" ht="15">
      <c r="A25" s="50"/>
      <c r="B25" s="51"/>
      <c r="C25" s="91"/>
      <c r="D25" s="91"/>
      <c r="E25" s="55"/>
      <c r="S25" s="28"/>
    </row>
    <row r="26" spans="1:19" ht="15">
      <c r="A26" s="50"/>
      <c r="B26" s="51"/>
      <c r="C26" s="91"/>
      <c r="D26" s="91"/>
      <c r="E26" s="55"/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30" sqref="A24:R30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640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103"/>
      <c r="R1" s="3103"/>
      <c r="S1" s="3103"/>
    </row>
    <row r="2" spans="1:19" ht="27" thickBot="1">
      <c r="A2" s="3105"/>
      <c r="B2" s="3116"/>
      <c r="C2" s="3104"/>
      <c r="D2" s="3104"/>
      <c r="E2" s="3104"/>
      <c r="F2" s="3104"/>
      <c r="G2" s="3104"/>
      <c r="H2" s="3106"/>
      <c r="I2" s="3106"/>
      <c r="J2" s="3106"/>
      <c r="K2" s="3107"/>
      <c r="L2" s="3106"/>
      <c r="M2" s="3106"/>
      <c r="N2" s="3106"/>
      <c r="O2" s="3106"/>
      <c r="P2" s="3106"/>
      <c r="Q2" s="3104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104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3108" t="s">
        <v>11</v>
      </c>
      <c r="I4" s="3109" t="s">
        <v>12</v>
      </c>
      <c r="J4" s="3109" t="s">
        <v>13</v>
      </c>
      <c r="K4" s="3110" t="s">
        <v>14</v>
      </c>
      <c r="L4" s="3109" t="s">
        <v>15</v>
      </c>
      <c r="M4" s="3109" t="s">
        <v>16</v>
      </c>
      <c r="N4" s="3112" t="s">
        <v>17</v>
      </c>
      <c r="O4" s="3109" t="s">
        <v>18</v>
      </c>
      <c r="P4" s="3111" t="s">
        <v>19</v>
      </c>
      <c r="Q4" s="3104"/>
      <c r="R4" s="3102"/>
      <c r="S4" s="3102"/>
    </row>
    <row r="5" spans="1:19" ht="15">
      <c r="A5" s="3132" t="s">
        <v>20</v>
      </c>
      <c r="B5" s="3133" t="s">
        <v>641</v>
      </c>
      <c r="C5" s="3151">
        <v>181</v>
      </c>
      <c r="D5" s="3152">
        <v>127</v>
      </c>
      <c r="E5" s="3134">
        <v>0.7016574585635359</v>
      </c>
      <c r="F5" s="3151">
        <v>10</v>
      </c>
      <c r="G5" s="3155">
        <v>117</v>
      </c>
      <c r="H5" s="3164"/>
      <c r="I5" s="3137"/>
      <c r="J5" s="3137"/>
      <c r="K5" s="3138"/>
      <c r="L5" s="3137">
        <v>15</v>
      </c>
      <c r="M5" s="3137">
        <v>95</v>
      </c>
      <c r="N5" s="3137">
        <v>7</v>
      </c>
      <c r="O5" s="3137"/>
      <c r="P5" s="3139"/>
      <c r="Q5" s="3123"/>
      <c r="R5" s="3118"/>
      <c r="S5" s="3118"/>
    </row>
    <row r="6" spans="1:19" ht="15">
      <c r="A6" s="3120" t="s">
        <v>23</v>
      </c>
      <c r="B6" s="3121" t="s">
        <v>642</v>
      </c>
      <c r="C6" s="3146">
        <v>179</v>
      </c>
      <c r="D6" s="3147">
        <v>159</v>
      </c>
      <c r="E6" s="3122">
        <v>0.888268156424581</v>
      </c>
      <c r="F6" s="3146">
        <v>3</v>
      </c>
      <c r="G6" s="3156">
        <v>156</v>
      </c>
      <c r="H6" s="3158">
        <v>60</v>
      </c>
      <c r="I6" s="3140">
        <v>3</v>
      </c>
      <c r="J6" s="3140">
        <v>2.5</v>
      </c>
      <c r="K6" s="3141">
        <v>65</v>
      </c>
      <c r="L6" s="3140">
        <v>23</v>
      </c>
      <c r="M6" s="3140"/>
      <c r="N6" s="3140"/>
      <c r="O6" s="3140">
        <v>2.5</v>
      </c>
      <c r="P6" s="3142"/>
      <c r="Q6" s="3123"/>
      <c r="R6" s="3118"/>
      <c r="S6" s="3118"/>
    </row>
    <row r="7" spans="1:19" ht="25.5">
      <c r="A7" s="3120" t="s">
        <v>23</v>
      </c>
      <c r="B7" s="3121" t="s">
        <v>643</v>
      </c>
      <c r="C7" s="3146">
        <v>113</v>
      </c>
      <c r="D7" s="3147">
        <v>102</v>
      </c>
      <c r="E7" s="3122">
        <v>0.9026548672566371</v>
      </c>
      <c r="F7" s="3146">
        <v>3</v>
      </c>
      <c r="G7" s="3156">
        <v>99</v>
      </c>
      <c r="H7" s="3158">
        <v>3</v>
      </c>
      <c r="I7" s="3140">
        <v>2</v>
      </c>
      <c r="J7" s="3140">
        <v>1.5</v>
      </c>
      <c r="K7" s="3141">
        <v>40</v>
      </c>
      <c r="L7" s="3140">
        <v>51</v>
      </c>
      <c r="M7" s="3140"/>
      <c r="N7" s="3140"/>
      <c r="O7" s="3140">
        <v>1.5</v>
      </c>
      <c r="P7" s="3142"/>
      <c r="Q7" s="3123"/>
      <c r="R7" s="3118"/>
      <c r="S7" s="3118"/>
    </row>
    <row r="8" spans="1:19" ht="15">
      <c r="A8" s="3120" t="s">
        <v>26</v>
      </c>
      <c r="B8" s="3121" t="s">
        <v>27</v>
      </c>
      <c r="C8" s="3146">
        <v>543</v>
      </c>
      <c r="D8" s="3147"/>
      <c r="E8" s="3122"/>
      <c r="F8" s="3146"/>
      <c r="G8" s="3156">
        <v>483</v>
      </c>
      <c r="H8" s="3158">
        <v>61</v>
      </c>
      <c r="I8" s="3140">
        <v>68.4</v>
      </c>
      <c r="J8" s="3140"/>
      <c r="K8" s="3141">
        <v>102</v>
      </c>
      <c r="L8" s="3140">
        <v>133</v>
      </c>
      <c r="M8" s="3140"/>
      <c r="N8" s="3140">
        <v>115</v>
      </c>
      <c r="O8" s="3140">
        <v>3.6</v>
      </c>
      <c r="P8" s="3142"/>
      <c r="Q8" s="3123"/>
      <c r="R8" s="3118"/>
      <c r="S8" s="3118"/>
    </row>
    <row r="9" spans="1:19" ht="15">
      <c r="A9" s="3120" t="s">
        <v>28</v>
      </c>
      <c r="B9" s="3121" t="s">
        <v>29</v>
      </c>
      <c r="C9" s="3146">
        <v>4403</v>
      </c>
      <c r="D9" s="3147">
        <v>2154</v>
      </c>
      <c r="E9" s="3122">
        <v>0.4892119009766069</v>
      </c>
      <c r="F9" s="3146">
        <v>79</v>
      </c>
      <c r="G9" s="3156">
        <v>2075</v>
      </c>
      <c r="H9" s="3158">
        <v>156</v>
      </c>
      <c r="I9" s="3140"/>
      <c r="J9" s="3140"/>
      <c r="K9" s="3141">
        <v>122</v>
      </c>
      <c r="L9" s="3140">
        <v>142</v>
      </c>
      <c r="M9" s="3140">
        <v>1250</v>
      </c>
      <c r="N9" s="3140">
        <v>66</v>
      </c>
      <c r="O9" s="3140">
        <v>289</v>
      </c>
      <c r="P9" s="3142">
        <v>50</v>
      </c>
      <c r="Q9" s="3123"/>
      <c r="R9" s="3118"/>
      <c r="S9" s="3118"/>
    </row>
    <row r="10" spans="1:19" ht="15">
      <c r="A10" s="3120" t="s">
        <v>28</v>
      </c>
      <c r="B10" s="3121" t="s">
        <v>589</v>
      </c>
      <c r="C10" s="3146"/>
      <c r="D10" s="3147"/>
      <c r="E10" s="3122"/>
      <c r="F10" s="3146"/>
      <c r="G10" s="3156"/>
      <c r="H10" s="3158"/>
      <c r="I10" s="3140"/>
      <c r="J10" s="3140"/>
      <c r="K10" s="3141"/>
      <c r="L10" s="3140"/>
      <c r="M10" s="3140"/>
      <c r="N10" s="3140"/>
      <c r="O10" s="3140"/>
      <c r="P10" s="3142"/>
      <c r="Q10" s="3123"/>
      <c r="R10" s="3118"/>
      <c r="S10" s="3118"/>
    </row>
    <row r="11" spans="1:19" ht="15">
      <c r="A11" s="3120" t="s">
        <v>82</v>
      </c>
      <c r="B11" s="3113" t="s">
        <v>644</v>
      </c>
      <c r="C11" s="3165"/>
      <c r="D11" s="3165"/>
      <c r="E11" s="3115"/>
      <c r="F11" s="3165"/>
      <c r="G11" s="3166">
        <v>36</v>
      </c>
      <c r="H11" s="3167">
        <v>20</v>
      </c>
      <c r="I11" s="3160"/>
      <c r="J11" s="3160"/>
      <c r="K11" s="3161"/>
      <c r="L11" s="3160"/>
      <c r="M11" s="3160"/>
      <c r="N11" s="3160"/>
      <c r="O11" s="3160">
        <v>16</v>
      </c>
      <c r="P11" s="3168">
        <v>0</v>
      </c>
      <c r="Q11" s="3114"/>
      <c r="R11" s="3114"/>
      <c r="S11" s="3114"/>
    </row>
    <row r="12" spans="1:19" ht="25.5">
      <c r="A12" s="3120" t="s">
        <v>82</v>
      </c>
      <c r="B12" s="3113" t="s">
        <v>645</v>
      </c>
      <c r="C12" s="3165"/>
      <c r="D12" s="3165"/>
      <c r="E12" s="3115"/>
      <c r="F12" s="3165"/>
      <c r="G12" s="3166">
        <v>21</v>
      </c>
      <c r="H12" s="3167"/>
      <c r="I12" s="3160"/>
      <c r="J12" s="3160"/>
      <c r="K12" s="3161"/>
      <c r="L12" s="3160"/>
      <c r="M12" s="3160">
        <v>7</v>
      </c>
      <c r="N12" s="3160">
        <v>14</v>
      </c>
      <c r="O12" s="3160"/>
      <c r="P12" s="3168">
        <v>0</v>
      </c>
      <c r="Q12" s="3114"/>
      <c r="R12" s="3114"/>
      <c r="S12" s="3114"/>
    </row>
    <row r="13" spans="1:19" ht="15">
      <c r="A13" s="3120" t="s">
        <v>31</v>
      </c>
      <c r="B13" s="3131" t="s">
        <v>32</v>
      </c>
      <c r="C13" s="3165"/>
      <c r="D13" s="3165"/>
      <c r="E13" s="3115"/>
      <c r="F13" s="3165"/>
      <c r="G13" s="3166">
        <v>206</v>
      </c>
      <c r="H13" s="3167"/>
      <c r="I13" s="3160">
        <v>1</v>
      </c>
      <c r="J13" s="3160">
        <v>100</v>
      </c>
      <c r="K13" s="3161">
        <v>3</v>
      </c>
      <c r="L13" s="3160">
        <v>83</v>
      </c>
      <c r="M13" s="3160"/>
      <c r="N13" s="3160"/>
      <c r="O13" s="3160">
        <v>14</v>
      </c>
      <c r="P13" s="3168">
        <v>5</v>
      </c>
      <c r="Q13" s="3114"/>
      <c r="R13" s="3114"/>
      <c r="S13" s="3114"/>
    </row>
    <row r="14" spans="1:19" ht="15">
      <c r="A14" s="3120" t="s">
        <v>31</v>
      </c>
      <c r="B14" s="3131" t="s">
        <v>253</v>
      </c>
      <c r="C14" s="3165"/>
      <c r="D14" s="3165"/>
      <c r="E14" s="3115"/>
      <c r="F14" s="3165"/>
      <c r="G14" s="3166">
        <v>148</v>
      </c>
      <c r="H14" s="3167"/>
      <c r="I14" s="3160">
        <v>11</v>
      </c>
      <c r="J14" s="3160">
        <v>53</v>
      </c>
      <c r="K14" s="3161">
        <v>12</v>
      </c>
      <c r="L14" s="3160">
        <v>53</v>
      </c>
      <c r="M14" s="3160"/>
      <c r="N14" s="3160"/>
      <c r="O14" s="3160">
        <v>19</v>
      </c>
      <c r="P14" s="3168">
        <v>0</v>
      </c>
      <c r="Q14" s="3114"/>
      <c r="R14" s="3114"/>
      <c r="S14" s="3114"/>
    </row>
    <row r="15" spans="1:19" ht="15">
      <c r="A15" s="3120" t="s">
        <v>34</v>
      </c>
      <c r="B15" s="3121" t="s">
        <v>646</v>
      </c>
      <c r="C15" s="3146">
        <v>51</v>
      </c>
      <c r="D15" s="3147">
        <v>44</v>
      </c>
      <c r="E15" s="3122">
        <v>0.8627450980392157</v>
      </c>
      <c r="F15" s="3146">
        <v>2</v>
      </c>
      <c r="G15" s="3156">
        <v>42</v>
      </c>
      <c r="H15" s="3158"/>
      <c r="I15" s="3140"/>
      <c r="J15" s="3140">
        <v>4</v>
      </c>
      <c r="K15" s="3141">
        <v>5</v>
      </c>
      <c r="L15" s="3140">
        <v>11</v>
      </c>
      <c r="M15" s="3140"/>
      <c r="N15" s="3140"/>
      <c r="O15" s="3140">
        <v>22</v>
      </c>
      <c r="P15" s="3142"/>
      <c r="Q15" s="3123"/>
      <c r="R15" s="3118"/>
      <c r="S15" s="3118"/>
    </row>
    <row r="16" spans="1:19" ht="15">
      <c r="A16" s="3119" t="s">
        <v>37</v>
      </c>
      <c r="B16" s="3121" t="s">
        <v>324</v>
      </c>
      <c r="C16" s="3146">
        <v>225</v>
      </c>
      <c r="D16" s="3147">
        <v>177</v>
      </c>
      <c r="E16" s="3122">
        <v>0.7866666666666666</v>
      </c>
      <c r="F16" s="3146">
        <v>9</v>
      </c>
      <c r="G16" s="3156">
        <v>168</v>
      </c>
      <c r="H16" s="3158">
        <v>14</v>
      </c>
      <c r="I16" s="3140">
        <v>5</v>
      </c>
      <c r="J16" s="3140">
        <v>5</v>
      </c>
      <c r="K16" s="3141">
        <v>63</v>
      </c>
      <c r="L16" s="3140">
        <v>29</v>
      </c>
      <c r="M16" s="3140">
        <v>5</v>
      </c>
      <c r="N16" s="3140"/>
      <c r="O16" s="3140">
        <v>47</v>
      </c>
      <c r="P16" s="3142"/>
      <c r="Q16" s="3123"/>
      <c r="R16" s="3118"/>
      <c r="S16" s="3118"/>
    </row>
    <row r="17" spans="1:19" ht="26.25" thickBot="1">
      <c r="A17" s="3124" t="s">
        <v>37</v>
      </c>
      <c r="B17" s="3135" t="s">
        <v>62</v>
      </c>
      <c r="C17" s="3153">
        <v>85</v>
      </c>
      <c r="D17" s="3154">
        <v>78</v>
      </c>
      <c r="E17" s="3136">
        <v>0.9176470588235294</v>
      </c>
      <c r="F17" s="3153">
        <v>1</v>
      </c>
      <c r="G17" s="3157">
        <v>77</v>
      </c>
      <c r="H17" s="3159">
        <v>12</v>
      </c>
      <c r="I17" s="3143"/>
      <c r="J17" s="3143"/>
      <c r="K17" s="3144">
        <v>6</v>
      </c>
      <c r="L17" s="3143">
        <v>28</v>
      </c>
      <c r="M17" s="3143">
        <v>4</v>
      </c>
      <c r="N17" s="3143">
        <v>1</v>
      </c>
      <c r="O17" s="3143">
        <v>17</v>
      </c>
      <c r="P17" s="3145">
        <v>9</v>
      </c>
      <c r="Q17" s="3123"/>
      <c r="R17" s="3118"/>
      <c r="S17" s="3118"/>
    </row>
    <row r="18" spans="1:19" ht="15">
      <c r="A18" s="3125"/>
      <c r="B18" s="3126"/>
      <c r="C18" s="3148"/>
      <c r="D18" s="3148"/>
      <c r="E18" s="3129"/>
      <c r="F18" s="3148"/>
      <c r="G18" s="3148"/>
      <c r="H18" s="3149"/>
      <c r="I18" s="3149"/>
      <c r="J18" s="3149"/>
      <c r="K18" s="3150"/>
      <c r="L18" s="3149"/>
      <c r="M18" s="3149"/>
      <c r="N18" s="3149"/>
      <c r="O18" s="3149"/>
      <c r="P18" s="3149"/>
      <c r="Q18" s="3128"/>
      <c r="R18" s="3118"/>
      <c r="S18" s="3118"/>
    </row>
    <row r="19" spans="1:19" ht="15.75" thickBot="1">
      <c r="A19" s="3125"/>
      <c r="B19" s="3126"/>
      <c r="C19" s="3148"/>
      <c r="D19" s="3148"/>
      <c r="E19" s="3129"/>
      <c r="F19" s="3148"/>
      <c r="G19" s="3148"/>
      <c r="H19" s="3149"/>
      <c r="I19" s="3149"/>
      <c r="J19" s="3149"/>
      <c r="K19" s="3150"/>
      <c r="L19" s="3149"/>
      <c r="M19" s="3149"/>
      <c r="N19" s="3149"/>
      <c r="O19" s="3149"/>
      <c r="P19" s="3149"/>
      <c r="Q19" s="3128"/>
      <c r="R19" s="3117"/>
      <c r="S19" s="3117"/>
    </row>
    <row r="20" spans="1:19" ht="15.75" thickBot="1">
      <c r="A20" s="3125" t="s">
        <v>41</v>
      </c>
      <c r="B20" s="3130"/>
      <c r="C20" s="3148"/>
      <c r="D20" s="3148"/>
      <c r="E20" s="3129"/>
      <c r="F20" s="3148"/>
      <c r="G20" s="3171" t="s">
        <v>42</v>
      </c>
      <c r="H20" s="3176" t="s">
        <v>11</v>
      </c>
      <c r="I20" s="3177" t="s">
        <v>12</v>
      </c>
      <c r="J20" s="3177" t="s">
        <v>13</v>
      </c>
      <c r="K20" s="3178" t="s">
        <v>14</v>
      </c>
      <c r="L20" s="3177" t="s">
        <v>15</v>
      </c>
      <c r="M20" s="3177" t="s">
        <v>16</v>
      </c>
      <c r="N20" s="3179" t="s">
        <v>17</v>
      </c>
      <c r="O20" s="3177" t="s">
        <v>18</v>
      </c>
      <c r="P20" s="3180" t="s">
        <v>19</v>
      </c>
      <c r="Q20" s="3127"/>
      <c r="R20" s="3117"/>
      <c r="S20" s="3117"/>
    </row>
    <row r="21" spans="1:19" ht="15.75" thickBot="1">
      <c r="A21" s="3125"/>
      <c r="B21" s="3126"/>
      <c r="C21" s="3148"/>
      <c r="D21" s="3148"/>
      <c r="E21" s="3129"/>
      <c r="F21" s="3148"/>
      <c r="G21" s="3162">
        <v>3628</v>
      </c>
      <c r="H21" s="3163">
        <v>326</v>
      </c>
      <c r="I21" s="3169">
        <v>90.4</v>
      </c>
      <c r="J21" s="3169">
        <v>166</v>
      </c>
      <c r="K21" s="3181">
        <v>418</v>
      </c>
      <c r="L21" s="3169">
        <v>568</v>
      </c>
      <c r="M21" s="3169">
        <v>1361</v>
      </c>
      <c r="N21" s="3169">
        <v>203</v>
      </c>
      <c r="O21" s="3169">
        <v>431.6</v>
      </c>
      <c r="P21" s="3170">
        <v>64</v>
      </c>
      <c r="Q21" s="3128"/>
      <c r="R21" s="3117"/>
      <c r="S21" s="3117"/>
    </row>
    <row r="22" spans="1:19" ht="15.75" thickBot="1">
      <c r="A22" s="3125"/>
      <c r="B22" s="3126"/>
      <c r="C22" s="3148"/>
      <c r="D22" s="3148"/>
      <c r="E22" s="3129"/>
      <c r="F22" s="3148"/>
      <c r="G22" s="3148"/>
      <c r="H22" s="3173">
        <v>0.08985667034178611</v>
      </c>
      <c r="I22" s="3174">
        <v>0.02491730981256891</v>
      </c>
      <c r="J22" s="3174">
        <v>0.04575523704520397</v>
      </c>
      <c r="K22" s="3182">
        <v>0.11521499448732084</v>
      </c>
      <c r="L22" s="3174">
        <v>0.1565600882028666</v>
      </c>
      <c r="M22" s="3174">
        <v>0.3751378169790518</v>
      </c>
      <c r="N22" s="3174">
        <v>0.055953693495038585</v>
      </c>
      <c r="O22" s="3174">
        <v>0.11896361631753033</v>
      </c>
      <c r="P22" s="3175">
        <v>0.017640573318632856</v>
      </c>
      <c r="Q22" s="3128"/>
      <c r="R22" s="3172"/>
      <c r="S22" s="3117"/>
    </row>
    <row r="23" spans="1:19" ht="15">
      <c r="A23" s="50"/>
      <c r="B23" s="56"/>
      <c r="C23" s="91"/>
      <c r="D23" s="91"/>
      <c r="E23" s="55"/>
      <c r="F23" s="91"/>
      <c r="G23" s="91"/>
      <c r="H23" s="92"/>
      <c r="I23" s="92"/>
      <c r="J23" s="92"/>
      <c r="K23" s="93"/>
      <c r="L23" s="92"/>
      <c r="M23" s="92"/>
      <c r="N23" s="92"/>
      <c r="O23" s="92"/>
      <c r="P23" s="92"/>
      <c r="Q23" s="54"/>
      <c r="R23" s="35"/>
      <c r="S23" s="35"/>
    </row>
    <row r="24" ht="15">
      <c r="S24" s="28"/>
    </row>
    <row r="25" ht="15">
      <c r="S25" s="28"/>
    </row>
    <row r="26" ht="15">
      <c r="S26" s="102"/>
    </row>
  </sheetData>
  <mergeCells count="9">
    <mergeCell ref="H3:P3"/>
    <mergeCell ref="E3:E4"/>
    <mergeCell ref="F3:F4"/>
    <mergeCell ref="G3:G4"/>
    <mergeCell ref="A1:P1"/>
    <mergeCell ref="A3:A4"/>
    <mergeCell ref="B3:B4"/>
    <mergeCell ref="C3:C4"/>
    <mergeCell ref="D3:D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647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184"/>
      <c r="R1" s="3184"/>
      <c r="S1" s="3184"/>
    </row>
    <row r="2" spans="1:19" ht="27" thickBot="1">
      <c r="A2" s="3186"/>
      <c r="B2" s="3194"/>
      <c r="C2" s="3185"/>
      <c r="D2" s="3185"/>
      <c r="E2" s="3185"/>
      <c r="F2" s="3185"/>
      <c r="G2" s="3185"/>
      <c r="H2" s="3187"/>
      <c r="I2" s="3187"/>
      <c r="J2" s="3187"/>
      <c r="K2" s="3188"/>
      <c r="L2" s="3187"/>
      <c r="M2" s="3187"/>
      <c r="N2" s="3187"/>
      <c r="O2" s="3187"/>
      <c r="P2" s="3187"/>
      <c r="Q2" s="3185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185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3189" t="s">
        <v>11</v>
      </c>
      <c r="I4" s="3190" t="s">
        <v>12</v>
      </c>
      <c r="J4" s="3190" t="s">
        <v>13</v>
      </c>
      <c r="K4" s="3191" t="s">
        <v>14</v>
      </c>
      <c r="L4" s="3190" t="s">
        <v>15</v>
      </c>
      <c r="M4" s="3190" t="s">
        <v>16</v>
      </c>
      <c r="N4" s="3193" t="s">
        <v>17</v>
      </c>
      <c r="O4" s="3190" t="s">
        <v>18</v>
      </c>
      <c r="P4" s="3192" t="s">
        <v>19</v>
      </c>
      <c r="Q4" s="3185"/>
      <c r="R4" s="3183"/>
      <c r="S4" s="3183"/>
    </row>
    <row r="5" spans="1:19" ht="15">
      <c r="A5" s="3209" t="s">
        <v>20</v>
      </c>
      <c r="B5" s="3210" t="s">
        <v>648</v>
      </c>
      <c r="C5" s="3231">
        <v>96</v>
      </c>
      <c r="D5" s="3232">
        <v>65</v>
      </c>
      <c r="E5" s="3211">
        <v>0.6770833333333334</v>
      </c>
      <c r="F5" s="3231">
        <v>2</v>
      </c>
      <c r="G5" s="3232">
        <v>63</v>
      </c>
      <c r="H5" s="3214">
        <v>5</v>
      </c>
      <c r="I5" s="3215"/>
      <c r="J5" s="3215"/>
      <c r="K5" s="3216">
        <v>2</v>
      </c>
      <c r="L5" s="3215">
        <v>11</v>
      </c>
      <c r="M5" s="3215">
        <v>12</v>
      </c>
      <c r="N5" s="3215">
        <v>5</v>
      </c>
      <c r="O5" s="3215">
        <v>28</v>
      </c>
      <c r="P5" s="3217"/>
      <c r="Q5" s="3201"/>
      <c r="R5" s="3196"/>
      <c r="S5" s="3196"/>
    </row>
    <row r="6" spans="1:19" ht="15">
      <c r="A6" s="3198" t="s">
        <v>20</v>
      </c>
      <c r="B6" s="3199" t="s">
        <v>649</v>
      </c>
      <c r="C6" s="3226">
        <v>64</v>
      </c>
      <c r="D6" s="3227">
        <v>26</v>
      </c>
      <c r="E6" s="3200">
        <v>0.40625</v>
      </c>
      <c r="F6" s="3226">
        <v>0</v>
      </c>
      <c r="G6" s="3227">
        <v>26</v>
      </c>
      <c r="H6" s="3218">
        <v>1</v>
      </c>
      <c r="I6" s="3219"/>
      <c r="J6" s="3219"/>
      <c r="K6" s="3220">
        <v>3</v>
      </c>
      <c r="L6" s="3219">
        <v>8</v>
      </c>
      <c r="M6" s="3219">
        <v>8</v>
      </c>
      <c r="N6" s="3219">
        <v>2</v>
      </c>
      <c r="O6" s="3219">
        <v>4</v>
      </c>
      <c r="P6" s="3221"/>
      <c r="Q6" s="3201"/>
      <c r="R6" s="3196"/>
      <c r="S6" s="3196"/>
    </row>
    <row r="7" spans="1:19" ht="15">
      <c r="A7" s="3198" t="s">
        <v>20</v>
      </c>
      <c r="B7" s="3199" t="s">
        <v>650</v>
      </c>
      <c r="C7" s="3226">
        <v>177</v>
      </c>
      <c r="D7" s="3227">
        <v>112</v>
      </c>
      <c r="E7" s="3200">
        <v>0.632768361581921</v>
      </c>
      <c r="F7" s="3226">
        <v>3</v>
      </c>
      <c r="G7" s="3227">
        <v>109</v>
      </c>
      <c r="H7" s="3218">
        <v>8</v>
      </c>
      <c r="I7" s="3219"/>
      <c r="J7" s="3219"/>
      <c r="K7" s="3220">
        <v>2</v>
      </c>
      <c r="L7" s="3219">
        <v>11</v>
      </c>
      <c r="M7" s="3219">
        <v>36</v>
      </c>
      <c r="N7" s="3219">
        <v>4</v>
      </c>
      <c r="O7" s="3219">
        <v>48</v>
      </c>
      <c r="P7" s="3221"/>
      <c r="Q7" s="3201"/>
      <c r="R7" s="3196"/>
      <c r="S7" s="3196"/>
    </row>
    <row r="8" spans="1:19" ht="15">
      <c r="A8" s="3198" t="s">
        <v>65</v>
      </c>
      <c r="B8" s="3199" t="s">
        <v>651</v>
      </c>
      <c r="C8" s="3226">
        <v>75</v>
      </c>
      <c r="D8" s="3227">
        <v>38</v>
      </c>
      <c r="E8" s="3200">
        <v>0.506666666666667</v>
      </c>
      <c r="F8" s="3226">
        <v>1</v>
      </c>
      <c r="G8" s="3227">
        <v>37</v>
      </c>
      <c r="H8" s="3218">
        <v>3</v>
      </c>
      <c r="I8" s="3219"/>
      <c r="J8" s="3219"/>
      <c r="K8" s="3220">
        <v>9</v>
      </c>
      <c r="L8" s="3219">
        <v>1</v>
      </c>
      <c r="M8" s="3219">
        <v>1</v>
      </c>
      <c r="N8" s="3219">
        <v>2</v>
      </c>
      <c r="O8" s="3219">
        <v>21</v>
      </c>
      <c r="P8" s="3221"/>
      <c r="Q8" s="3201"/>
      <c r="R8" s="3196"/>
      <c r="S8" s="3196"/>
    </row>
    <row r="9" spans="1:19" ht="15">
      <c r="A9" s="3198" t="s">
        <v>23</v>
      </c>
      <c r="B9" s="3199" t="s">
        <v>652</v>
      </c>
      <c r="C9" s="3226">
        <v>155</v>
      </c>
      <c r="D9" s="3227">
        <v>155</v>
      </c>
      <c r="E9" s="3200">
        <v>1</v>
      </c>
      <c r="F9" s="3226">
        <v>2</v>
      </c>
      <c r="G9" s="3227">
        <v>153</v>
      </c>
      <c r="H9" s="3218">
        <v>48</v>
      </c>
      <c r="I9" s="3219">
        <v>0</v>
      </c>
      <c r="J9" s="3219">
        <v>2</v>
      </c>
      <c r="K9" s="3220">
        <v>69</v>
      </c>
      <c r="L9" s="3219">
        <v>32</v>
      </c>
      <c r="M9" s="3219"/>
      <c r="N9" s="3219"/>
      <c r="O9" s="3219">
        <v>2</v>
      </c>
      <c r="P9" s="3221"/>
      <c r="Q9" s="3201"/>
      <c r="R9" s="3196"/>
      <c r="S9" s="3196"/>
    </row>
    <row r="10" spans="1:19" ht="15">
      <c r="A10" s="3198" t="s">
        <v>23</v>
      </c>
      <c r="B10" s="3199" t="s">
        <v>653</v>
      </c>
      <c r="C10" s="3226">
        <v>167</v>
      </c>
      <c r="D10" s="3227">
        <v>151</v>
      </c>
      <c r="E10" s="3200">
        <v>0.9041916167664671</v>
      </c>
      <c r="F10" s="3226">
        <v>0</v>
      </c>
      <c r="G10" s="3227">
        <v>151</v>
      </c>
      <c r="H10" s="3218">
        <v>51</v>
      </c>
      <c r="I10" s="3219">
        <v>0</v>
      </c>
      <c r="J10" s="3219">
        <v>3.5</v>
      </c>
      <c r="K10" s="3220">
        <v>79</v>
      </c>
      <c r="L10" s="3219">
        <v>14</v>
      </c>
      <c r="M10" s="3219"/>
      <c r="N10" s="3219"/>
      <c r="O10" s="3219">
        <v>3.5</v>
      </c>
      <c r="P10" s="3221"/>
      <c r="Q10" s="3201"/>
      <c r="R10" s="3196"/>
      <c r="S10" s="3196"/>
    </row>
    <row r="11" spans="1:19" ht="15">
      <c r="A11" s="3198" t="s">
        <v>26</v>
      </c>
      <c r="B11" s="3199" t="s">
        <v>27</v>
      </c>
      <c r="C11" s="3226">
        <v>1090</v>
      </c>
      <c r="D11" s="3227"/>
      <c r="E11" s="3200"/>
      <c r="F11" s="3226"/>
      <c r="G11" s="3227">
        <v>912</v>
      </c>
      <c r="H11" s="3218">
        <v>137</v>
      </c>
      <c r="I11" s="3219"/>
      <c r="J11" s="3219"/>
      <c r="K11" s="3220">
        <v>233</v>
      </c>
      <c r="L11" s="3219">
        <v>238</v>
      </c>
      <c r="M11" s="3219"/>
      <c r="N11" s="3219">
        <v>304</v>
      </c>
      <c r="O11" s="3219"/>
      <c r="P11" s="3221"/>
      <c r="Q11" s="3201"/>
      <c r="R11" s="3196"/>
      <c r="S11" s="3196"/>
    </row>
    <row r="12" spans="1:19" ht="15">
      <c r="A12" s="3198" t="s">
        <v>26</v>
      </c>
      <c r="B12" s="3199" t="s">
        <v>654</v>
      </c>
      <c r="C12" s="3226"/>
      <c r="D12" s="3227"/>
      <c r="E12" s="3200"/>
      <c r="F12" s="3226"/>
      <c r="G12" s="3227">
        <v>188</v>
      </c>
      <c r="H12" s="3218">
        <v>132</v>
      </c>
      <c r="I12" s="3219"/>
      <c r="J12" s="3219"/>
      <c r="K12" s="3220">
        <v>28</v>
      </c>
      <c r="L12" s="3219"/>
      <c r="M12" s="3219"/>
      <c r="N12" s="3219">
        <v>28</v>
      </c>
      <c r="O12" s="3219"/>
      <c r="P12" s="3221"/>
      <c r="Q12" s="3201"/>
      <c r="R12" s="3196"/>
      <c r="S12" s="3196"/>
    </row>
    <row r="13" spans="1:19" ht="15">
      <c r="A13" s="3198" t="s">
        <v>28</v>
      </c>
      <c r="B13" s="3199" t="s">
        <v>29</v>
      </c>
      <c r="C13" s="3226">
        <v>9356</v>
      </c>
      <c r="D13" s="3227">
        <v>3937</v>
      </c>
      <c r="E13" s="3200">
        <v>0.42079948696023944</v>
      </c>
      <c r="F13" s="3226">
        <v>139</v>
      </c>
      <c r="G13" s="3227">
        <v>3798</v>
      </c>
      <c r="H13" s="3218">
        <v>241</v>
      </c>
      <c r="I13" s="3219"/>
      <c r="J13" s="3219"/>
      <c r="K13" s="3220">
        <v>207</v>
      </c>
      <c r="L13" s="3219">
        <v>276</v>
      </c>
      <c r="M13" s="3219">
        <v>1646</v>
      </c>
      <c r="N13" s="3219">
        <v>268</v>
      </c>
      <c r="O13" s="3219">
        <v>1027</v>
      </c>
      <c r="P13" s="3221">
        <v>133</v>
      </c>
      <c r="Q13" s="3201"/>
      <c r="R13" s="3196"/>
      <c r="S13" s="3196"/>
    </row>
    <row r="14" spans="1:19" ht="15">
      <c r="A14" s="3198" t="s">
        <v>28</v>
      </c>
      <c r="B14" s="3199" t="s">
        <v>30</v>
      </c>
      <c r="C14" s="3226"/>
      <c r="D14" s="3227"/>
      <c r="E14" s="3200"/>
      <c r="F14" s="3226"/>
      <c r="G14" s="3227"/>
      <c r="H14" s="3218"/>
      <c r="I14" s="3219"/>
      <c r="J14" s="3219"/>
      <c r="K14" s="3220"/>
      <c r="L14" s="3219"/>
      <c r="M14" s="3219"/>
      <c r="N14" s="3219"/>
      <c r="O14" s="3219"/>
      <c r="P14" s="3221"/>
      <c r="Q14" s="3201"/>
      <c r="R14" s="3196"/>
      <c r="S14" s="3196"/>
    </row>
    <row r="15" spans="1:19" ht="15">
      <c r="A15" s="3198" t="s">
        <v>82</v>
      </c>
      <c r="B15" s="3199" t="s">
        <v>655</v>
      </c>
      <c r="C15" s="3226"/>
      <c r="D15" s="3227"/>
      <c r="E15" s="3200"/>
      <c r="F15" s="3226"/>
      <c r="G15" s="3227">
        <v>594</v>
      </c>
      <c r="H15" s="3218">
        <v>80</v>
      </c>
      <c r="I15" s="3219"/>
      <c r="J15" s="3219"/>
      <c r="K15" s="3220">
        <v>90</v>
      </c>
      <c r="L15" s="3219">
        <v>119</v>
      </c>
      <c r="M15" s="3219">
        <v>80</v>
      </c>
      <c r="N15" s="3219"/>
      <c r="O15" s="3219">
        <v>225</v>
      </c>
      <c r="P15" s="3221"/>
      <c r="Q15" s="3201"/>
      <c r="R15" s="3196"/>
      <c r="S15" s="3196"/>
    </row>
    <row r="16" spans="1:19" ht="15">
      <c r="A16" s="3198" t="s">
        <v>82</v>
      </c>
      <c r="B16" s="3199" t="s">
        <v>656</v>
      </c>
      <c r="C16" s="3226">
        <v>144</v>
      </c>
      <c r="D16" s="3227">
        <v>112</v>
      </c>
      <c r="E16" s="3200">
        <v>0.7777777777777778</v>
      </c>
      <c r="F16" s="3226">
        <v>6</v>
      </c>
      <c r="G16" s="3227">
        <v>106</v>
      </c>
      <c r="H16" s="3218"/>
      <c r="I16" s="3219"/>
      <c r="J16" s="3219"/>
      <c r="K16" s="3220">
        <v>34</v>
      </c>
      <c r="L16" s="3219"/>
      <c r="M16" s="3219">
        <v>33</v>
      </c>
      <c r="N16" s="3219"/>
      <c r="O16" s="3219">
        <v>39</v>
      </c>
      <c r="P16" s="3221"/>
      <c r="Q16" s="3201"/>
      <c r="R16" s="3196"/>
      <c r="S16" s="3196"/>
    </row>
    <row r="17" spans="1:19" ht="15">
      <c r="A17" s="3198" t="s">
        <v>31</v>
      </c>
      <c r="B17" s="3199" t="s">
        <v>32</v>
      </c>
      <c r="C17" s="3226"/>
      <c r="D17" s="3227"/>
      <c r="E17" s="3200"/>
      <c r="F17" s="3226"/>
      <c r="G17" s="3227">
        <v>916</v>
      </c>
      <c r="H17" s="3218"/>
      <c r="I17" s="3219">
        <v>3</v>
      </c>
      <c r="J17" s="3219">
        <v>360</v>
      </c>
      <c r="K17" s="3220">
        <v>5</v>
      </c>
      <c r="L17" s="3219">
        <v>484</v>
      </c>
      <c r="M17" s="3219"/>
      <c r="N17" s="3219"/>
      <c r="O17" s="3219">
        <v>64</v>
      </c>
      <c r="P17" s="3221">
        <v>0</v>
      </c>
      <c r="Q17" s="3201"/>
      <c r="R17" s="3196"/>
      <c r="S17" s="3196"/>
    </row>
    <row r="18" spans="1:19" ht="15">
      <c r="A18" s="3198" t="s">
        <v>31</v>
      </c>
      <c r="B18" s="3199" t="s">
        <v>33</v>
      </c>
      <c r="C18" s="3226"/>
      <c r="D18" s="3227"/>
      <c r="E18" s="3200"/>
      <c r="F18" s="3226"/>
      <c r="G18" s="3227">
        <v>213</v>
      </c>
      <c r="H18" s="3218">
        <v>96</v>
      </c>
      <c r="I18" s="3219">
        <v>8</v>
      </c>
      <c r="J18" s="3219"/>
      <c r="K18" s="3220">
        <v>31</v>
      </c>
      <c r="L18" s="3219">
        <v>66</v>
      </c>
      <c r="M18" s="3219"/>
      <c r="N18" s="3219"/>
      <c r="O18" s="3219">
        <v>12</v>
      </c>
      <c r="P18" s="3221">
        <v>0</v>
      </c>
      <c r="Q18" s="3201"/>
      <c r="R18" s="3196"/>
      <c r="S18" s="3196"/>
    </row>
    <row r="19" spans="1:19" ht="15">
      <c r="A19" s="3198" t="s">
        <v>34</v>
      </c>
      <c r="B19" s="3199" t="s">
        <v>657</v>
      </c>
      <c r="C19" s="3226">
        <v>51</v>
      </c>
      <c r="D19" s="3227">
        <v>38</v>
      </c>
      <c r="E19" s="3200">
        <v>0.7450980392156863</v>
      </c>
      <c r="F19" s="3226">
        <v>1</v>
      </c>
      <c r="G19" s="3227">
        <v>37</v>
      </c>
      <c r="H19" s="3218">
        <v>5</v>
      </c>
      <c r="I19" s="3219"/>
      <c r="J19" s="3219"/>
      <c r="K19" s="3220">
        <v>12</v>
      </c>
      <c r="L19" s="3219"/>
      <c r="M19" s="3219">
        <v>16</v>
      </c>
      <c r="N19" s="3219"/>
      <c r="O19" s="3219">
        <v>4</v>
      </c>
      <c r="P19" s="3221"/>
      <c r="Q19" s="3201"/>
      <c r="R19" s="3196"/>
      <c r="S19" s="3196"/>
    </row>
    <row r="20" spans="1:19" ht="15">
      <c r="A20" s="3198" t="s">
        <v>34</v>
      </c>
      <c r="B20" s="3199" t="s">
        <v>658</v>
      </c>
      <c r="C20" s="3226">
        <v>245</v>
      </c>
      <c r="D20" s="3227">
        <v>203</v>
      </c>
      <c r="E20" s="3200">
        <v>0.8285714285714286</v>
      </c>
      <c r="F20" s="3226">
        <v>4</v>
      </c>
      <c r="G20" s="3227">
        <v>199</v>
      </c>
      <c r="H20" s="3218">
        <v>2</v>
      </c>
      <c r="I20" s="3219"/>
      <c r="J20" s="3219"/>
      <c r="K20" s="3220">
        <v>53</v>
      </c>
      <c r="L20" s="3219">
        <v>89</v>
      </c>
      <c r="M20" s="3219"/>
      <c r="N20" s="3219"/>
      <c r="O20" s="3219">
        <v>55</v>
      </c>
      <c r="P20" s="3221"/>
      <c r="Q20" s="3201"/>
      <c r="R20" s="3196"/>
      <c r="S20" s="3196"/>
    </row>
    <row r="21" spans="1:19" ht="15">
      <c r="A21" s="3198" t="s">
        <v>34</v>
      </c>
      <c r="B21" s="3199" t="s">
        <v>659</v>
      </c>
      <c r="C21" s="3226">
        <v>137</v>
      </c>
      <c r="D21" s="3227">
        <v>107</v>
      </c>
      <c r="E21" s="3200">
        <v>0.781021897810219</v>
      </c>
      <c r="F21" s="3226">
        <v>5</v>
      </c>
      <c r="G21" s="3227">
        <v>102</v>
      </c>
      <c r="H21" s="3218"/>
      <c r="I21" s="3219"/>
      <c r="J21" s="3219"/>
      <c r="K21" s="3220">
        <v>30</v>
      </c>
      <c r="L21" s="3219">
        <v>44</v>
      </c>
      <c r="M21" s="3219"/>
      <c r="N21" s="3219"/>
      <c r="O21" s="3219">
        <v>28</v>
      </c>
      <c r="P21" s="3221"/>
      <c r="Q21" s="3201"/>
      <c r="R21" s="3196"/>
      <c r="S21" s="3196"/>
    </row>
    <row r="22" spans="1:19" ht="15">
      <c r="A22" s="3198" t="s">
        <v>34</v>
      </c>
      <c r="B22" s="3199" t="s">
        <v>94</v>
      </c>
      <c r="C22" s="3226">
        <v>96</v>
      </c>
      <c r="D22" s="3227">
        <v>50</v>
      </c>
      <c r="E22" s="3200">
        <v>0.5208333333333334</v>
      </c>
      <c r="F22" s="3226">
        <v>2</v>
      </c>
      <c r="G22" s="3227">
        <v>48</v>
      </c>
      <c r="H22" s="3218">
        <v>3</v>
      </c>
      <c r="I22" s="3219"/>
      <c r="J22" s="3219"/>
      <c r="K22" s="3220">
        <v>13</v>
      </c>
      <c r="L22" s="3219"/>
      <c r="M22" s="3219">
        <v>27</v>
      </c>
      <c r="N22" s="3219"/>
      <c r="O22" s="3219">
        <v>5</v>
      </c>
      <c r="P22" s="3221"/>
      <c r="Q22" s="3201"/>
      <c r="R22" s="3196"/>
      <c r="S22" s="3196"/>
    </row>
    <row r="23" spans="1:19" ht="15">
      <c r="A23" s="3197" t="s">
        <v>37</v>
      </c>
      <c r="B23" s="3199" t="s">
        <v>324</v>
      </c>
      <c r="C23" s="3226">
        <v>304</v>
      </c>
      <c r="D23" s="3227">
        <v>207</v>
      </c>
      <c r="E23" s="3200">
        <v>0.680921052631579</v>
      </c>
      <c r="F23" s="3226">
        <v>5</v>
      </c>
      <c r="G23" s="3227">
        <v>202</v>
      </c>
      <c r="H23" s="3218">
        <v>30</v>
      </c>
      <c r="I23" s="3219">
        <v>1</v>
      </c>
      <c r="J23" s="3219">
        <v>1</v>
      </c>
      <c r="K23" s="3220">
        <v>36</v>
      </c>
      <c r="L23" s="3219">
        <v>53</v>
      </c>
      <c r="M23" s="3219">
        <v>5</v>
      </c>
      <c r="N23" s="3219">
        <v>3</v>
      </c>
      <c r="O23" s="3219">
        <v>73</v>
      </c>
      <c r="P23" s="3221"/>
      <c r="Q23" s="3201"/>
      <c r="R23" s="3196"/>
      <c r="S23" s="3196"/>
    </row>
    <row r="24" spans="1:19" ht="15">
      <c r="A24" s="3197" t="s">
        <v>37</v>
      </c>
      <c r="B24" s="3199" t="s">
        <v>40</v>
      </c>
      <c r="C24" s="3226">
        <v>67</v>
      </c>
      <c r="D24" s="3227">
        <v>59</v>
      </c>
      <c r="E24" s="3200">
        <v>0.8805970149253731</v>
      </c>
      <c r="F24" s="3226">
        <v>3</v>
      </c>
      <c r="G24" s="3227">
        <v>56</v>
      </c>
      <c r="H24" s="3218">
        <v>5</v>
      </c>
      <c r="I24" s="3219"/>
      <c r="J24" s="3219"/>
      <c r="K24" s="3220">
        <v>29</v>
      </c>
      <c r="L24" s="3219">
        <v>1</v>
      </c>
      <c r="M24" s="3219">
        <v>1</v>
      </c>
      <c r="N24" s="3219"/>
      <c r="O24" s="3219">
        <v>20</v>
      </c>
      <c r="P24" s="3221"/>
      <c r="Q24" s="3201"/>
      <c r="R24" s="3196"/>
      <c r="S24" s="3196"/>
    </row>
    <row r="25" spans="1:19" ht="15.75" thickBot="1">
      <c r="A25" s="3202" t="s">
        <v>37</v>
      </c>
      <c r="B25" s="3212" t="s">
        <v>39</v>
      </c>
      <c r="C25" s="3233">
        <v>119</v>
      </c>
      <c r="D25" s="3234">
        <v>89</v>
      </c>
      <c r="E25" s="3213">
        <v>0.7478991596638656</v>
      </c>
      <c r="F25" s="3233">
        <v>2</v>
      </c>
      <c r="G25" s="3234">
        <v>87</v>
      </c>
      <c r="H25" s="3222">
        <v>4</v>
      </c>
      <c r="I25" s="3223">
        <v>1</v>
      </c>
      <c r="J25" s="3223">
        <v>1</v>
      </c>
      <c r="K25" s="3224">
        <v>27</v>
      </c>
      <c r="L25" s="3223">
        <v>27</v>
      </c>
      <c r="M25" s="3223">
        <v>1</v>
      </c>
      <c r="N25" s="3223">
        <v>13</v>
      </c>
      <c r="O25" s="3223">
        <v>4</v>
      </c>
      <c r="P25" s="3225">
        <v>9</v>
      </c>
      <c r="Q25" s="3201"/>
      <c r="R25" s="3196"/>
      <c r="S25" s="3196"/>
    </row>
    <row r="26" spans="1:19" ht="15">
      <c r="A26" s="3203"/>
      <c r="B26" s="3204"/>
      <c r="C26" s="3228"/>
      <c r="D26" s="3228"/>
      <c r="E26" s="3207"/>
      <c r="F26" s="3228"/>
      <c r="G26" s="3228"/>
      <c r="H26" s="3229"/>
      <c r="I26" s="3229"/>
      <c r="J26" s="3229"/>
      <c r="K26" s="3230"/>
      <c r="L26" s="3229"/>
      <c r="M26" s="3229"/>
      <c r="N26" s="3229"/>
      <c r="O26" s="3229"/>
      <c r="P26" s="3229"/>
      <c r="Q26" s="3206"/>
      <c r="R26" s="3195"/>
      <c r="S26" s="3195"/>
    </row>
    <row r="27" spans="1:19" ht="15.75" thickBot="1">
      <c r="A27" s="3203"/>
      <c r="B27" s="3204"/>
      <c r="C27" s="3228"/>
      <c r="D27" s="3228"/>
      <c r="E27" s="3207"/>
      <c r="F27" s="3228"/>
      <c r="G27" s="3228"/>
      <c r="H27" s="3229"/>
      <c r="I27" s="3229"/>
      <c r="J27" s="3229"/>
      <c r="K27" s="3230"/>
      <c r="L27" s="3229"/>
      <c r="M27" s="3229"/>
      <c r="N27" s="3229"/>
      <c r="O27" s="3229"/>
      <c r="P27" s="3229"/>
      <c r="Q27" s="3206"/>
      <c r="R27" s="3195"/>
      <c r="S27" s="3195"/>
    </row>
    <row r="28" spans="1:19" ht="15.75" thickBot="1">
      <c r="A28" s="3203" t="s">
        <v>41</v>
      </c>
      <c r="B28" s="3208"/>
      <c r="C28" s="3228"/>
      <c r="D28" s="3228"/>
      <c r="E28" s="3207"/>
      <c r="F28" s="3228"/>
      <c r="G28" s="3239" t="s">
        <v>42</v>
      </c>
      <c r="H28" s="3244" t="s">
        <v>11</v>
      </c>
      <c r="I28" s="3245" t="s">
        <v>12</v>
      </c>
      <c r="J28" s="3245" t="s">
        <v>13</v>
      </c>
      <c r="K28" s="3246" t="s">
        <v>14</v>
      </c>
      <c r="L28" s="3245" t="s">
        <v>15</v>
      </c>
      <c r="M28" s="3245" t="s">
        <v>16</v>
      </c>
      <c r="N28" s="3247" t="s">
        <v>17</v>
      </c>
      <c r="O28" s="3245" t="s">
        <v>18</v>
      </c>
      <c r="P28" s="3248" t="s">
        <v>19</v>
      </c>
      <c r="Q28" s="3205"/>
      <c r="R28" s="3195"/>
      <c r="S28" s="3195"/>
    </row>
    <row r="29" spans="1:19" ht="15.75" thickBot="1">
      <c r="A29" s="3203"/>
      <c r="B29" s="3204"/>
      <c r="C29" s="3228"/>
      <c r="D29" s="3228"/>
      <c r="E29" s="3207"/>
      <c r="F29" s="3228"/>
      <c r="G29" s="3235">
        <v>7997</v>
      </c>
      <c r="H29" s="3236">
        <v>851</v>
      </c>
      <c r="I29" s="3237">
        <v>13</v>
      </c>
      <c r="J29" s="3237">
        <v>367.5</v>
      </c>
      <c r="K29" s="3249">
        <v>992</v>
      </c>
      <c r="L29" s="3237">
        <v>1474</v>
      </c>
      <c r="M29" s="3237">
        <v>1866</v>
      </c>
      <c r="N29" s="3237">
        <v>629</v>
      </c>
      <c r="O29" s="3237">
        <v>1662.5</v>
      </c>
      <c r="P29" s="3238">
        <v>142</v>
      </c>
      <c r="Q29" s="3206"/>
      <c r="R29" s="3195"/>
      <c r="S29" s="3195"/>
    </row>
    <row r="30" spans="1:19" ht="15.75" thickBot="1">
      <c r="A30" s="3203"/>
      <c r="B30" s="3204"/>
      <c r="C30" s="3228"/>
      <c r="D30" s="3228"/>
      <c r="E30" s="3207"/>
      <c r="F30" s="3228"/>
      <c r="G30" s="3228"/>
      <c r="H30" s="3241">
        <v>0.1064149055895961</v>
      </c>
      <c r="I30" s="3242">
        <v>0.0016256096036013504</v>
      </c>
      <c r="J30" s="3242">
        <v>0.04595473302488433</v>
      </c>
      <c r="K30" s="3250">
        <v>0.12404651744404152</v>
      </c>
      <c r="L30" s="3242">
        <v>0.1843191196698762</v>
      </c>
      <c r="M30" s="3242">
        <v>0.23333750156308616</v>
      </c>
      <c r="N30" s="3242">
        <v>0.07865449543578842</v>
      </c>
      <c r="O30" s="3242">
        <v>0.2078904589220958</v>
      </c>
      <c r="P30" s="3243">
        <v>0.017756658747030137</v>
      </c>
      <c r="Q30" s="3206"/>
      <c r="R30" s="3240"/>
      <c r="S30" s="3195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 topLeftCell="A1">
      <selection activeCell="S31" sqref="A24:S31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660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252"/>
      <c r="R1" s="3252"/>
      <c r="S1" s="3252"/>
    </row>
    <row r="2" spans="1:19" ht="27" thickBot="1">
      <c r="A2" s="3254"/>
      <c r="B2" s="3262"/>
      <c r="C2" s="3253"/>
      <c r="D2" s="3253"/>
      <c r="E2" s="3253"/>
      <c r="F2" s="3253"/>
      <c r="G2" s="3253"/>
      <c r="H2" s="3255"/>
      <c r="I2" s="3255"/>
      <c r="J2" s="3255"/>
      <c r="K2" s="3256"/>
      <c r="L2" s="3255"/>
      <c r="M2" s="3255"/>
      <c r="N2" s="3255"/>
      <c r="O2" s="3255"/>
      <c r="P2" s="3255"/>
      <c r="Q2" s="3253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253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3257" t="s">
        <v>11</v>
      </c>
      <c r="I4" s="3258" t="s">
        <v>12</v>
      </c>
      <c r="J4" s="3258" t="s">
        <v>13</v>
      </c>
      <c r="K4" s="3259" t="s">
        <v>14</v>
      </c>
      <c r="L4" s="3258" t="s">
        <v>15</v>
      </c>
      <c r="M4" s="3258" t="s">
        <v>16</v>
      </c>
      <c r="N4" s="3261" t="s">
        <v>17</v>
      </c>
      <c r="O4" s="3258" t="s">
        <v>18</v>
      </c>
      <c r="P4" s="3260" t="s">
        <v>19</v>
      </c>
      <c r="Q4" s="3253"/>
      <c r="R4" s="3251"/>
      <c r="S4" s="3251"/>
    </row>
    <row r="5" spans="1:19" ht="15">
      <c r="A5" s="3280" t="s">
        <v>20</v>
      </c>
      <c r="B5" s="3281" t="s">
        <v>661</v>
      </c>
      <c r="C5" s="3302">
        <v>127</v>
      </c>
      <c r="D5" s="3303">
        <v>34</v>
      </c>
      <c r="E5" s="3282">
        <v>0.2677165354330709</v>
      </c>
      <c r="F5" s="3302">
        <v>0</v>
      </c>
      <c r="G5" s="3303">
        <v>34</v>
      </c>
      <c r="H5" s="3285"/>
      <c r="I5" s="3286"/>
      <c r="J5" s="3286"/>
      <c r="K5" s="3287"/>
      <c r="L5" s="3286">
        <v>3</v>
      </c>
      <c r="M5" s="3286">
        <v>25</v>
      </c>
      <c r="N5" s="3286">
        <v>6</v>
      </c>
      <c r="O5" s="3286"/>
      <c r="P5" s="3288"/>
      <c r="Q5" s="3270"/>
      <c r="R5" s="3264"/>
      <c r="S5" s="3264"/>
    </row>
    <row r="6" spans="1:19" ht="15">
      <c r="A6" s="3266" t="s">
        <v>20</v>
      </c>
      <c r="B6" s="3267" t="s">
        <v>662</v>
      </c>
      <c r="C6" s="3297">
        <v>101</v>
      </c>
      <c r="D6" s="3298">
        <v>61</v>
      </c>
      <c r="E6" s="3269">
        <v>0.6039603960396039</v>
      </c>
      <c r="F6" s="3297">
        <v>7</v>
      </c>
      <c r="G6" s="3298">
        <v>54</v>
      </c>
      <c r="H6" s="3289"/>
      <c r="I6" s="3290"/>
      <c r="J6" s="3290"/>
      <c r="K6" s="3291"/>
      <c r="L6" s="3290">
        <v>42</v>
      </c>
      <c r="M6" s="3290">
        <v>8</v>
      </c>
      <c r="N6" s="3290">
        <v>4</v>
      </c>
      <c r="O6" s="3290"/>
      <c r="P6" s="3292"/>
      <c r="Q6" s="3270"/>
      <c r="R6" s="3264"/>
      <c r="S6" s="3264"/>
    </row>
    <row r="7" spans="1:19" ht="15">
      <c r="A7" s="3266" t="s">
        <v>26</v>
      </c>
      <c r="B7" s="3267" t="s">
        <v>27</v>
      </c>
      <c r="C7" s="3297">
        <v>413</v>
      </c>
      <c r="D7" s="3298"/>
      <c r="E7" s="3269"/>
      <c r="F7" s="3297"/>
      <c r="G7" s="3298">
        <v>374</v>
      </c>
      <c r="H7" s="3289"/>
      <c r="I7" s="3290"/>
      <c r="J7" s="3290"/>
      <c r="K7" s="3291">
        <v>105</v>
      </c>
      <c r="L7" s="3290">
        <v>150</v>
      </c>
      <c r="M7" s="3290"/>
      <c r="N7" s="3290">
        <v>119</v>
      </c>
      <c r="O7" s="3290"/>
      <c r="P7" s="3292"/>
      <c r="Q7" s="3270"/>
      <c r="R7" s="3264"/>
      <c r="S7" s="3264"/>
    </row>
    <row r="8" spans="1:19" ht="15">
      <c r="A8" s="3266" t="s">
        <v>28</v>
      </c>
      <c r="B8" s="3267" t="s">
        <v>29</v>
      </c>
      <c r="C8" s="3297">
        <v>2679</v>
      </c>
      <c r="D8" s="3298">
        <v>1356</v>
      </c>
      <c r="E8" s="3269">
        <v>0.5061590145576708</v>
      </c>
      <c r="F8" s="3297">
        <v>58</v>
      </c>
      <c r="G8" s="3298">
        <v>1298</v>
      </c>
      <c r="H8" s="3289">
        <v>34</v>
      </c>
      <c r="I8" s="3290"/>
      <c r="J8" s="3290"/>
      <c r="K8" s="3291">
        <v>68</v>
      </c>
      <c r="L8" s="3290">
        <v>524</v>
      </c>
      <c r="M8" s="3290">
        <v>332</v>
      </c>
      <c r="N8" s="3290">
        <v>54</v>
      </c>
      <c r="O8" s="3290">
        <v>264</v>
      </c>
      <c r="P8" s="3292">
        <v>22</v>
      </c>
      <c r="Q8" s="3270"/>
      <c r="R8" s="3264"/>
      <c r="S8" s="3264"/>
    </row>
    <row r="9" spans="1:19" ht="15">
      <c r="A9" s="3266" t="s">
        <v>28</v>
      </c>
      <c r="B9" s="3267" t="s">
        <v>30</v>
      </c>
      <c r="C9" s="3297"/>
      <c r="D9" s="3298"/>
      <c r="E9" s="3269"/>
      <c r="F9" s="3297"/>
      <c r="G9" s="3298"/>
      <c r="H9" s="3289"/>
      <c r="I9" s="3290"/>
      <c r="J9" s="3290"/>
      <c r="K9" s="3291"/>
      <c r="L9" s="3290"/>
      <c r="M9" s="3290"/>
      <c r="N9" s="3290"/>
      <c r="O9" s="3290"/>
      <c r="P9" s="3292"/>
      <c r="Q9" s="3270"/>
      <c r="R9" s="3264"/>
      <c r="S9" s="3264"/>
    </row>
    <row r="10" spans="1:19" ht="15">
      <c r="A10" s="3266" t="s">
        <v>31</v>
      </c>
      <c r="B10" s="3278" t="s">
        <v>203</v>
      </c>
      <c r="C10" s="3308"/>
      <c r="D10" s="3308"/>
      <c r="E10" s="3268"/>
      <c r="F10" s="3308"/>
      <c r="G10" s="3309">
        <v>90</v>
      </c>
      <c r="H10" s="3310"/>
      <c r="I10" s="3311">
        <v>1</v>
      </c>
      <c r="J10" s="3311">
        <v>32</v>
      </c>
      <c r="K10" s="3312"/>
      <c r="L10" s="3311">
        <v>47</v>
      </c>
      <c r="M10" s="3311"/>
      <c r="N10" s="3311"/>
      <c r="O10" s="3311">
        <v>10</v>
      </c>
      <c r="P10" s="3313">
        <v>0</v>
      </c>
      <c r="Q10" s="3279"/>
      <c r="R10" s="3279"/>
      <c r="S10" s="3279"/>
    </row>
    <row r="11" spans="1:19" ht="15">
      <c r="A11" s="3266" t="s">
        <v>31</v>
      </c>
      <c r="B11" s="3278" t="s">
        <v>33</v>
      </c>
      <c r="C11" s="3308"/>
      <c r="D11" s="3308"/>
      <c r="E11" s="3268"/>
      <c r="F11" s="3308"/>
      <c r="G11" s="3309">
        <v>118</v>
      </c>
      <c r="H11" s="3310"/>
      <c r="I11" s="3311">
        <v>4</v>
      </c>
      <c r="J11" s="3311"/>
      <c r="K11" s="3312">
        <v>25</v>
      </c>
      <c r="L11" s="3311">
        <v>44</v>
      </c>
      <c r="M11" s="3311"/>
      <c r="N11" s="3311"/>
      <c r="O11" s="3311">
        <v>45</v>
      </c>
      <c r="P11" s="3313">
        <v>0</v>
      </c>
      <c r="Q11" s="3279"/>
      <c r="R11" s="3279"/>
      <c r="S11" s="3279"/>
    </row>
    <row r="12" spans="1:19" ht="15">
      <c r="A12" s="3266" t="s">
        <v>34</v>
      </c>
      <c r="B12" s="3267" t="s">
        <v>663</v>
      </c>
      <c r="C12" s="3297">
        <v>40</v>
      </c>
      <c r="D12" s="3298">
        <v>36</v>
      </c>
      <c r="E12" s="3269">
        <v>0.9</v>
      </c>
      <c r="F12" s="3297">
        <v>2</v>
      </c>
      <c r="G12" s="3298">
        <v>34</v>
      </c>
      <c r="H12" s="3289"/>
      <c r="I12" s="3290"/>
      <c r="J12" s="3290"/>
      <c r="K12" s="3291">
        <v>7</v>
      </c>
      <c r="L12" s="3290">
        <v>17</v>
      </c>
      <c r="M12" s="3290"/>
      <c r="N12" s="3290"/>
      <c r="O12" s="3290">
        <v>10</v>
      </c>
      <c r="P12" s="3292"/>
      <c r="Q12" s="3270"/>
      <c r="R12" s="3264"/>
      <c r="S12" s="3264"/>
    </row>
    <row r="13" spans="1:19" ht="15">
      <c r="A13" s="3265" t="s">
        <v>37</v>
      </c>
      <c r="B13" s="3267" t="s">
        <v>324</v>
      </c>
      <c r="C13" s="3297">
        <v>196</v>
      </c>
      <c r="D13" s="3298">
        <v>143</v>
      </c>
      <c r="E13" s="3269">
        <v>0.7295918367346939</v>
      </c>
      <c r="F13" s="3297">
        <v>4</v>
      </c>
      <c r="G13" s="3298">
        <v>139</v>
      </c>
      <c r="H13" s="3289">
        <v>7</v>
      </c>
      <c r="I13" s="3290">
        <v>2</v>
      </c>
      <c r="J13" s="3290"/>
      <c r="K13" s="3291">
        <v>67</v>
      </c>
      <c r="L13" s="3290">
        <v>15</v>
      </c>
      <c r="M13" s="3290">
        <v>3</v>
      </c>
      <c r="N13" s="3290">
        <v>2</v>
      </c>
      <c r="O13" s="3290">
        <v>43</v>
      </c>
      <c r="P13" s="3292"/>
      <c r="Q13" s="3270"/>
      <c r="R13" s="3264"/>
      <c r="S13" s="3264"/>
    </row>
    <row r="14" spans="1:19" ht="26.25" thickBot="1">
      <c r="A14" s="3271" t="s">
        <v>37</v>
      </c>
      <c r="B14" s="3283" t="s">
        <v>62</v>
      </c>
      <c r="C14" s="3304">
        <v>78</v>
      </c>
      <c r="D14" s="3305">
        <v>67</v>
      </c>
      <c r="E14" s="3284">
        <v>0.8589743589743589</v>
      </c>
      <c r="F14" s="3304">
        <v>4</v>
      </c>
      <c r="G14" s="3305">
        <v>63</v>
      </c>
      <c r="H14" s="3293">
        <v>9</v>
      </c>
      <c r="I14" s="3294">
        <v>1</v>
      </c>
      <c r="J14" s="3294">
        <v>1</v>
      </c>
      <c r="K14" s="3295">
        <v>5</v>
      </c>
      <c r="L14" s="3294">
        <v>24</v>
      </c>
      <c r="M14" s="3294">
        <v>2</v>
      </c>
      <c r="N14" s="3294">
        <v>8</v>
      </c>
      <c r="O14" s="3294">
        <v>10</v>
      </c>
      <c r="P14" s="3296">
        <v>3</v>
      </c>
      <c r="Q14" s="3270"/>
      <c r="R14" s="3264"/>
      <c r="S14" s="3264"/>
    </row>
    <row r="15" spans="1:19" ht="15">
      <c r="A15" s="3272"/>
      <c r="B15" s="3273"/>
      <c r="C15" s="3299"/>
      <c r="D15" s="3299"/>
      <c r="E15" s="3276"/>
      <c r="F15" s="3299"/>
      <c r="G15" s="3299"/>
      <c r="H15" s="3300"/>
      <c r="I15" s="3300"/>
      <c r="J15" s="3300"/>
      <c r="K15" s="3301"/>
      <c r="L15" s="3300"/>
      <c r="M15" s="3300"/>
      <c r="N15" s="3300"/>
      <c r="O15" s="3300"/>
      <c r="P15" s="3300"/>
      <c r="Q15" s="3275"/>
      <c r="R15" s="3264"/>
      <c r="S15" s="3264"/>
    </row>
    <row r="16" spans="1:19" ht="15.75" thickBot="1">
      <c r="A16" s="3272"/>
      <c r="B16" s="3273"/>
      <c r="C16" s="3299"/>
      <c r="D16" s="3299"/>
      <c r="E16" s="3276"/>
      <c r="F16" s="3299"/>
      <c r="G16" s="3299"/>
      <c r="H16" s="3300"/>
      <c r="I16" s="3300"/>
      <c r="J16" s="3300"/>
      <c r="K16" s="3301"/>
      <c r="L16" s="3300"/>
      <c r="M16" s="3300"/>
      <c r="N16" s="3300"/>
      <c r="O16" s="3300"/>
      <c r="P16" s="3300"/>
      <c r="Q16" s="3275"/>
      <c r="R16" s="3263"/>
      <c r="S16" s="3263"/>
    </row>
    <row r="17" spans="1:19" ht="15.75" thickBot="1">
      <c r="A17" s="3272" t="s">
        <v>41</v>
      </c>
      <c r="B17" s="3277"/>
      <c r="C17" s="3299"/>
      <c r="D17" s="3299"/>
      <c r="E17" s="3276"/>
      <c r="F17" s="3299"/>
      <c r="G17" s="3316" t="s">
        <v>42</v>
      </c>
      <c r="H17" s="3321" t="s">
        <v>11</v>
      </c>
      <c r="I17" s="3322" t="s">
        <v>12</v>
      </c>
      <c r="J17" s="3322" t="s">
        <v>13</v>
      </c>
      <c r="K17" s="3323" t="s">
        <v>14</v>
      </c>
      <c r="L17" s="3322" t="s">
        <v>15</v>
      </c>
      <c r="M17" s="3322" t="s">
        <v>16</v>
      </c>
      <c r="N17" s="3324" t="s">
        <v>17</v>
      </c>
      <c r="O17" s="3322" t="s">
        <v>18</v>
      </c>
      <c r="P17" s="3325" t="s">
        <v>19</v>
      </c>
      <c r="Q17" s="3274"/>
      <c r="R17" s="3263"/>
      <c r="S17" s="3263"/>
    </row>
    <row r="18" spans="1:19" ht="15.75" thickBot="1">
      <c r="A18" s="3272"/>
      <c r="B18" s="3273"/>
      <c r="C18" s="3299"/>
      <c r="D18" s="3299"/>
      <c r="E18" s="3276"/>
      <c r="F18" s="3299"/>
      <c r="G18" s="3306">
        <v>2204</v>
      </c>
      <c r="H18" s="3307">
        <v>50</v>
      </c>
      <c r="I18" s="3314">
        <v>8</v>
      </c>
      <c r="J18" s="3314">
        <v>33</v>
      </c>
      <c r="K18" s="3326">
        <v>277</v>
      </c>
      <c r="L18" s="3314">
        <v>866</v>
      </c>
      <c r="M18" s="3314">
        <v>370</v>
      </c>
      <c r="N18" s="3314">
        <v>193</v>
      </c>
      <c r="O18" s="3314">
        <v>382</v>
      </c>
      <c r="P18" s="3315">
        <v>25</v>
      </c>
      <c r="Q18" s="3275"/>
      <c r="R18" s="3263"/>
      <c r="S18" s="3263"/>
    </row>
    <row r="19" spans="1:19" ht="15.75" thickBot="1">
      <c r="A19" s="3272"/>
      <c r="B19" s="3273"/>
      <c r="C19" s="3299"/>
      <c r="D19" s="3299"/>
      <c r="E19" s="3276"/>
      <c r="F19" s="3299"/>
      <c r="G19" s="3299"/>
      <c r="H19" s="3318">
        <v>0.022686025408348458</v>
      </c>
      <c r="I19" s="3319">
        <v>0.003629764065335753</v>
      </c>
      <c r="J19" s="3319">
        <v>0.014972776769509982</v>
      </c>
      <c r="K19" s="3327">
        <v>0.12568058076225044</v>
      </c>
      <c r="L19" s="3319">
        <v>0.3929219600725953</v>
      </c>
      <c r="M19" s="3319">
        <v>0.16787658802177857</v>
      </c>
      <c r="N19" s="3319">
        <v>0.08756805807622504</v>
      </c>
      <c r="O19" s="3319">
        <v>0.1733212341197822</v>
      </c>
      <c r="P19" s="3320">
        <v>0.011343012704174229</v>
      </c>
      <c r="Q19" s="3275"/>
      <c r="R19" s="3317"/>
      <c r="S19" s="3263"/>
    </row>
    <row r="20" spans="1:19" ht="15">
      <c r="A20" s="50"/>
      <c r="B20" s="51"/>
      <c r="C20" s="90"/>
      <c r="D20" s="90"/>
      <c r="E20" s="52"/>
      <c r="F20" s="90"/>
      <c r="G20" s="90"/>
      <c r="H20" s="92"/>
      <c r="I20" s="92"/>
      <c r="J20" s="92"/>
      <c r="K20" s="93"/>
      <c r="L20" s="92"/>
      <c r="M20" s="92"/>
      <c r="N20" s="92"/>
      <c r="O20" s="92"/>
      <c r="P20" s="92"/>
      <c r="Q20" s="54"/>
      <c r="R20" s="35"/>
      <c r="S20" s="35"/>
    </row>
    <row r="21" spans="1:19" ht="15">
      <c r="A21" s="11"/>
      <c r="B21" s="11"/>
      <c r="C21" s="94"/>
      <c r="D21" s="94"/>
      <c r="E21" s="11"/>
      <c r="F21" s="94"/>
      <c r="G21" s="94"/>
      <c r="H21" s="95"/>
      <c r="I21" s="95"/>
      <c r="J21" s="95"/>
      <c r="K21" s="96"/>
      <c r="L21" s="95"/>
      <c r="M21" s="95"/>
      <c r="N21" s="95"/>
      <c r="O21" s="95"/>
      <c r="P21" s="95"/>
      <c r="Q21" s="11"/>
      <c r="R21" s="11"/>
      <c r="S21" s="11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  <row r="23" spans="1:19" ht="15">
      <c r="A23" s="50"/>
      <c r="B23" s="56"/>
      <c r="C23" s="91"/>
      <c r="D23" s="91"/>
      <c r="E23" s="55"/>
      <c r="F23" s="91"/>
      <c r="G23" s="91"/>
      <c r="H23" s="92"/>
      <c r="I23" s="92"/>
      <c r="J23" s="92"/>
      <c r="K23" s="93"/>
      <c r="L23" s="92"/>
      <c r="M23" s="92"/>
      <c r="N23" s="92"/>
      <c r="O23" s="92"/>
      <c r="P23" s="92"/>
      <c r="Q23" s="54"/>
      <c r="R23" s="35"/>
      <c r="S23" s="35"/>
    </row>
  </sheetData>
  <mergeCells count="9">
    <mergeCell ref="H3:P3"/>
    <mergeCell ref="E3:E4"/>
    <mergeCell ref="F3:F4"/>
    <mergeCell ref="G3:G4"/>
    <mergeCell ref="A1:P1"/>
    <mergeCell ref="A3:A4"/>
    <mergeCell ref="B3:B4"/>
    <mergeCell ref="C3:C4"/>
    <mergeCell ref="D3:D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664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329"/>
      <c r="R1" s="3329"/>
      <c r="S1" s="3329"/>
    </row>
    <row r="2" spans="1:19" ht="27" thickBot="1">
      <c r="A2" s="3338"/>
      <c r="B2" s="3338"/>
      <c r="C2" s="3330"/>
      <c r="D2" s="3330"/>
      <c r="E2" s="3330"/>
      <c r="F2" s="3330"/>
      <c r="G2" s="3330"/>
      <c r="H2" s="3331"/>
      <c r="I2" s="3331"/>
      <c r="J2" s="3331"/>
      <c r="K2" s="3332"/>
      <c r="L2" s="3331"/>
      <c r="M2" s="3331"/>
      <c r="N2" s="3331"/>
      <c r="O2" s="3331"/>
      <c r="P2" s="3331"/>
      <c r="Q2" s="3330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330"/>
      <c r="R3" s="4223"/>
      <c r="S3" s="4224" t="s">
        <v>10</v>
      </c>
    </row>
    <row r="4" spans="1:19" ht="15.75" thickBot="1">
      <c r="A4" s="4611"/>
      <c r="B4" s="4614"/>
      <c r="C4" s="4616"/>
      <c r="D4" s="4616"/>
      <c r="E4" s="4618"/>
      <c r="F4" s="4616"/>
      <c r="G4" s="4620"/>
      <c r="H4" s="3333" t="s">
        <v>11</v>
      </c>
      <c r="I4" s="3334" t="s">
        <v>12</v>
      </c>
      <c r="J4" s="3334" t="s">
        <v>13</v>
      </c>
      <c r="K4" s="3335" t="s">
        <v>14</v>
      </c>
      <c r="L4" s="3334" t="s">
        <v>15</v>
      </c>
      <c r="M4" s="3334" t="s">
        <v>16</v>
      </c>
      <c r="N4" s="3337" t="s">
        <v>17</v>
      </c>
      <c r="O4" s="3334" t="s">
        <v>18</v>
      </c>
      <c r="P4" s="3336" t="s">
        <v>19</v>
      </c>
      <c r="Q4" s="3330"/>
      <c r="R4" s="3328"/>
      <c r="S4" s="3328"/>
    </row>
    <row r="5" spans="1:19" ht="25.5">
      <c r="A5" s="3360" t="s">
        <v>20</v>
      </c>
      <c r="B5" s="3351" t="s">
        <v>665</v>
      </c>
      <c r="C5" s="3382"/>
      <c r="D5" s="3383"/>
      <c r="E5" s="3352"/>
      <c r="F5" s="3382"/>
      <c r="G5" s="3383">
        <v>193</v>
      </c>
      <c r="H5" s="3365">
        <v>34</v>
      </c>
      <c r="I5" s="3366">
        <v>8</v>
      </c>
      <c r="J5" s="3366">
        <v>4</v>
      </c>
      <c r="K5" s="3367">
        <v>25</v>
      </c>
      <c r="L5" s="3366">
        <v>34</v>
      </c>
      <c r="M5" s="3366">
        <v>7</v>
      </c>
      <c r="N5" s="3366">
        <v>3</v>
      </c>
      <c r="O5" s="3366">
        <v>61</v>
      </c>
      <c r="P5" s="3368">
        <v>17</v>
      </c>
      <c r="Q5" s="3343"/>
      <c r="R5" s="3340"/>
      <c r="S5" s="3340"/>
    </row>
    <row r="6" spans="1:19" ht="15">
      <c r="A6" s="3355" t="s">
        <v>20</v>
      </c>
      <c r="B6" s="3341" t="s">
        <v>666</v>
      </c>
      <c r="C6" s="3377">
        <v>14</v>
      </c>
      <c r="D6" s="3378">
        <v>11</v>
      </c>
      <c r="E6" s="3342">
        <v>0.7857142857142857</v>
      </c>
      <c r="F6" s="3377">
        <v>0</v>
      </c>
      <c r="G6" s="3378">
        <v>11</v>
      </c>
      <c r="H6" s="3369">
        <v>1</v>
      </c>
      <c r="I6" s="3370"/>
      <c r="J6" s="3370"/>
      <c r="K6" s="3371">
        <v>1</v>
      </c>
      <c r="L6" s="3370"/>
      <c r="M6" s="3370">
        <v>8</v>
      </c>
      <c r="N6" s="3370"/>
      <c r="O6" s="3370">
        <v>1</v>
      </c>
      <c r="P6" s="3372"/>
      <c r="Q6" s="3343"/>
      <c r="R6" s="3340"/>
      <c r="S6" s="3340"/>
    </row>
    <row r="7" spans="1:19" ht="15">
      <c r="A7" s="3355" t="s">
        <v>20</v>
      </c>
      <c r="B7" s="3341" t="s">
        <v>667</v>
      </c>
      <c r="C7" s="3377">
        <v>143</v>
      </c>
      <c r="D7" s="3378">
        <v>87</v>
      </c>
      <c r="E7" s="3342">
        <v>0.6083916083916084</v>
      </c>
      <c r="F7" s="3377">
        <v>3</v>
      </c>
      <c r="G7" s="3378">
        <v>84</v>
      </c>
      <c r="H7" s="3369">
        <v>16</v>
      </c>
      <c r="I7" s="3370"/>
      <c r="J7" s="3370"/>
      <c r="K7" s="3371">
        <v>3</v>
      </c>
      <c r="L7" s="3370">
        <v>1</v>
      </c>
      <c r="M7" s="3370">
        <v>54</v>
      </c>
      <c r="N7" s="3370">
        <v>2</v>
      </c>
      <c r="O7" s="3370">
        <v>8</v>
      </c>
      <c r="P7" s="3372"/>
      <c r="Q7" s="3343"/>
      <c r="R7" s="3340"/>
      <c r="S7" s="3340"/>
    </row>
    <row r="8" spans="1:19" ht="25.5">
      <c r="A8" s="3355" t="s">
        <v>20</v>
      </c>
      <c r="B8" s="3341" t="s">
        <v>668</v>
      </c>
      <c r="C8" s="3377"/>
      <c r="D8" s="3378"/>
      <c r="E8" s="3342"/>
      <c r="F8" s="3377"/>
      <c r="G8" s="3378">
        <v>288</v>
      </c>
      <c r="H8" s="3369">
        <v>33</v>
      </c>
      <c r="I8" s="3370">
        <v>7</v>
      </c>
      <c r="J8" s="3370">
        <v>7</v>
      </c>
      <c r="K8" s="3371">
        <v>32</v>
      </c>
      <c r="L8" s="3370">
        <v>77</v>
      </c>
      <c r="M8" s="3370">
        <v>114</v>
      </c>
      <c r="N8" s="3370"/>
      <c r="O8" s="3370">
        <v>18</v>
      </c>
      <c r="P8" s="3372">
        <v>0</v>
      </c>
      <c r="Q8" s="3343"/>
      <c r="R8" s="3340"/>
      <c r="S8" s="3340"/>
    </row>
    <row r="9" spans="1:19" ht="15">
      <c r="A9" s="3355" t="s">
        <v>20</v>
      </c>
      <c r="B9" s="3341" t="s">
        <v>669</v>
      </c>
      <c r="C9" s="3377">
        <v>531</v>
      </c>
      <c r="D9" s="3378">
        <v>254</v>
      </c>
      <c r="E9" s="3342">
        <v>0.4783427495291902</v>
      </c>
      <c r="F9" s="3377">
        <v>15</v>
      </c>
      <c r="G9" s="3378">
        <v>239</v>
      </c>
      <c r="H9" s="3369">
        <v>57</v>
      </c>
      <c r="I9" s="3370"/>
      <c r="J9" s="3370"/>
      <c r="K9" s="3371">
        <v>16</v>
      </c>
      <c r="L9" s="3370">
        <v>71</v>
      </c>
      <c r="M9" s="3370">
        <v>74</v>
      </c>
      <c r="N9" s="3370">
        <v>9</v>
      </c>
      <c r="O9" s="3370">
        <v>12</v>
      </c>
      <c r="P9" s="3372"/>
      <c r="Q9" s="3343"/>
      <c r="R9" s="3340"/>
      <c r="S9" s="3340"/>
    </row>
    <row r="10" spans="1:19" ht="15">
      <c r="A10" s="3355" t="s">
        <v>65</v>
      </c>
      <c r="B10" s="3341" t="s">
        <v>670</v>
      </c>
      <c r="C10" s="3377">
        <v>137</v>
      </c>
      <c r="D10" s="3378">
        <v>62</v>
      </c>
      <c r="E10" s="3342">
        <v>0.45255474452554745</v>
      </c>
      <c r="F10" s="3377">
        <v>2</v>
      </c>
      <c r="G10" s="3378">
        <v>58</v>
      </c>
      <c r="H10" s="3369">
        <v>26</v>
      </c>
      <c r="I10" s="3370">
        <v>3</v>
      </c>
      <c r="J10" s="3370">
        <v>1</v>
      </c>
      <c r="K10" s="3371">
        <v>17</v>
      </c>
      <c r="L10" s="3370">
        <v>2</v>
      </c>
      <c r="M10" s="3370">
        <v>2</v>
      </c>
      <c r="N10" s="3370">
        <v>7</v>
      </c>
      <c r="O10" s="3370"/>
      <c r="P10" s="3372"/>
      <c r="Q10" s="3343"/>
      <c r="R10" s="3340"/>
      <c r="S10" s="3340"/>
    </row>
    <row r="11" spans="1:19" ht="25.5">
      <c r="A11" s="3355" t="s">
        <v>65</v>
      </c>
      <c r="B11" s="3341" t="s">
        <v>671</v>
      </c>
      <c r="C11" s="3377">
        <v>129</v>
      </c>
      <c r="D11" s="3378">
        <v>96</v>
      </c>
      <c r="E11" s="3342">
        <v>0.7441860465116279</v>
      </c>
      <c r="F11" s="3377">
        <v>4</v>
      </c>
      <c r="G11" s="3378">
        <v>90</v>
      </c>
      <c r="H11" s="3369">
        <v>18</v>
      </c>
      <c r="I11" s="3370">
        <v>4</v>
      </c>
      <c r="J11" s="3370"/>
      <c r="K11" s="3371">
        <v>36</v>
      </c>
      <c r="L11" s="3370">
        <v>5</v>
      </c>
      <c r="M11" s="3370">
        <v>17</v>
      </c>
      <c r="N11" s="3370">
        <v>6</v>
      </c>
      <c r="O11" s="3370">
        <v>4</v>
      </c>
      <c r="P11" s="3372"/>
      <c r="Q11" s="3343"/>
      <c r="R11" s="3340"/>
      <c r="S11" s="3340"/>
    </row>
    <row r="12" spans="1:19" ht="15">
      <c r="A12" s="3355" t="s">
        <v>55</v>
      </c>
      <c r="B12" s="3341" t="s">
        <v>672</v>
      </c>
      <c r="C12" s="3377">
        <v>44</v>
      </c>
      <c r="D12" s="3378">
        <v>40</v>
      </c>
      <c r="E12" s="3342">
        <v>0.9090909090909091</v>
      </c>
      <c r="F12" s="3377">
        <v>3</v>
      </c>
      <c r="G12" s="3378">
        <v>37</v>
      </c>
      <c r="H12" s="3369">
        <v>6</v>
      </c>
      <c r="I12" s="3370">
        <v>1</v>
      </c>
      <c r="J12" s="3370"/>
      <c r="K12" s="3371">
        <v>17</v>
      </c>
      <c r="L12" s="3370">
        <v>4</v>
      </c>
      <c r="M12" s="3370"/>
      <c r="N12" s="3370"/>
      <c r="O12" s="3370">
        <v>9</v>
      </c>
      <c r="P12" s="3372"/>
      <c r="Q12" s="3343"/>
      <c r="R12" s="3340"/>
      <c r="S12" s="3340"/>
    </row>
    <row r="13" spans="1:19" ht="15">
      <c r="A13" s="3355" t="s">
        <v>55</v>
      </c>
      <c r="B13" s="3341" t="s">
        <v>673</v>
      </c>
      <c r="C13" s="3377">
        <v>360</v>
      </c>
      <c r="D13" s="3378">
        <v>303</v>
      </c>
      <c r="E13" s="3342">
        <v>0.8416666666666667</v>
      </c>
      <c r="F13" s="3377">
        <v>11</v>
      </c>
      <c r="G13" s="3378">
        <v>292</v>
      </c>
      <c r="H13" s="3369">
        <v>48</v>
      </c>
      <c r="I13" s="3370"/>
      <c r="J13" s="3370"/>
      <c r="K13" s="3371">
        <v>110</v>
      </c>
      <c r="L13" s="3370">
        <v>86</v>
      </c>
      <c r="M13" s="3370"/>
      <c r="N13" s="3370"/>
      <c r="O13" s="3370">
        <v>48</v>
      </c>
      <c r="P13" s="3372">
        <v>0</v>
      </c>
      <c r="Q13" s="3343"/>
      <c r="R13" s="3340"/>
      <c r="S13" s="3340"/>
    </row>
    <row r="14" spans="1:19" ht="25.5">
      <c r="A14" s="3355" t="s">
        <v>55</v>
      </c>
      <c r="B14" s="3341" t="s">
        <v>674</v>
      </c>
      <c r="C14" s="3377">
        <v>543</v>
      </c>
      <c r="D14" s="3378">
        <v>430</v>
      </c>
      <c r="E14" s="3342">
        <v>0.7918968692449355</v>
      </c>
      <c r="F14" s="3377">
        <v>14</v>
      </c>
      <c r="G14" s="3378">
        <v>416</v>
      </c>
      <c r="H14" s="3369">
        <v>68</v>
      </c>
      <c r="I14" s="3370">
        <v>9</v>
      </c>
      <c r="J14" s="3370"/>
      <c r="K14" s="3371">
        <v>193</v>
      </c>
      <c r="L14" s="3370">
        <v>52</v>
      </c>
      <c r="M14" s="3370">
        <v>70</v>
      </c>
      <c r="N14" s="3370">
        <v>7</v>
      </c>
      <c r="O14" s="3370">
        <v>17</v>
      </c>
      <c r="P14" s="3372"/>
      <c r="Q14" s="3343"/>
      <c r="R14" s="3340"/>
      <c r="S14" s="3340"/>
    </row>
    <row r="15" spans="1:19" ht="25.5">
      <c r="A15" s="3355" t="s">
        <v>55</v>
      </c>
      <c r="B15" s="3341" t="s">
        <v>675</v>
      </c>
      <c r="C15" s="3377">
        <v>356</v>
      </c>
      <c r="D15" s="3378">
        <v>307</v>
      </c>
      <c r="E15" s="3342">
        <v>0.8623595505617978</v>
      </c>
      <c r="F15" s="3377">
        <v>4</v>
      </c>
      <c r="G15" s="3378">
        <v>303</v>
      </c>
      <c r="H15" s="3369">
        <v>78</v>
      </c>
      <c r="I15" s="3370"/>
      <c r="J15" s="3370"/>
      <c r="K15" s="3371">
        <v>38</v>
      </c>
      <c r="L15" s="3370">
        <v>112</v>
      </c>
      <c r="M15" s="3370">
        <v>38</v>
      </c>
      <c r="N15" s="3370">
        <v>37</v>
      </c>
      <c r="O15" s="3370"/>
      <c r="P15" s="3372"/>
      <c r="Q15" s="3343"/>
      <c r="R15" s="3340"/>
      <c r="S15" s="3340"/>
    </row>
    <row r="16" spans="1:19" ht="15">
      <c r="A16" s="3355" t="s">
        <v>26</v>
      </c>
      <c r="B16" s="3341" t="s">
        <v>676</v>
      </c>
      <c r="C16" s="3377">
        <v>503</v>
      </c>
      <c r="D16" s="3378"/>
      <c r="E16" s="3342"/>
      <c r="F16" s="3377"/>
      <c r="G16" s="3378">
        <v>390</v>
      </c>
      <c r="H16" s="3369">
        <v>165.5</v>
      </c>
      <c r="I16" s="3370"/>
      <c r="J16" s="3370"/>
      <c r="K16" s="3371">
        <v>165.5</v>
      </c>
      <c r="L16" s="3370">
        <v>59</v>
      </c>
      <c r="M16" s="3370"/>
      <c r="N16" s="3370"/>
      <c r="O16" s="3370"/>
      <c r="P16" s="3372"/>
      <c r="Q16" s="3343"/>
      <c r="R16" s="3340"/>
      <c r="S16" s="3340"/>
    </row>
    <row r="17" spans="1:19" ht="25.5">
      <c r="A17" s="3355" t="s">
        <v>26</v>
      </c>
      <c r="B17" s="3341" t="s">
        <v>677</v>
      </c>
      <c r="C17" s="3377">
        <v>392</v>
      </c>
      <c r="D17" s="3378"/>
      <c r="E17" s="3342"/>
      <c r="F17" s="3377"/>
      <c r="G17" s="3378">
        <v>307</v>
      </c>
      <c r="H17" s="3369">
        <v>79</v>
      </c>
      <c r="I17" s="3370">
        <v>8</v>
      </c>
      <c r="J17" s="3370"/>
      <c r="K17" s="3371">
        <v>110</v>
      </c>
      <c r="L17" s="3370">
        <v>41</v>
      </c>
      <c r="M17" s="3370"/>
      <c r="N17" s="3370">
        <v>37</v>
      </c>
      <c r="O17" s="3370">
        <v>32</v>
      </c>
      <c r="P17" s="3372"/>
      <c r="Q17" s="3343"/>
      <c r="R17" s="3340"/>
      <c r="S17" s="3340"/>
    </row>
    <row r="18" spans="1:19" ht="15">
      <c r="A18" s="3355" t="s">
        <v>26</v>
      </c>
      <c r="B18" s="3341" t="s">
        <v>157</v>
      </c>
      <c r="C18" s="3377">
        <v>1854</v>
      </c>
      <c r="D18" s="3378"/>
      <c r="E18" s="3342"/>
      <c r="F18" s="3377"/>
      <c r="G18" s="3378">
        <v>1618</v>
      </c>
      <c r="H18" s="3369">
        <v>341</v>
      </c>
      <c r="I18" s="3370">
        <v>9.9</v>
      </c>
      <c r="J18" s="3370"/>
      <c r="K18" s="3371">
        <v>410</v>
      </c>
      <c r="L18" s="3370">
        <v>260</v>
      </c>
      <c r="M18" s="3370"/>
      <c r="N18" s="3370">
        <v>508</v>
      </c>
      <c r="O18" s="3370">
        <v>89.1</v>
      </c>
      <c r="P18" s="3372"/>
      <c r="Q18" s="3343"/>
      <c r="R18" s="3340"/>
      <c r="S18" s="3340"/>
    </row>
    <row r="19" spans="1:19" ht="15">
      <c r="A19" s="3355" t="s">
        <v>26</v>
      </c>
      <c r="B19" s="3341" t="s">
        <v>678</v>
      </c>
      <c r="C19" s="3377"/>
      <c r="D19" s="3378"/>
      <c r="E19" s="3342"/>
      <c r="F19" s="3377"/>
      <c r="G19" s="3378">
        <v>480</v>
      </c>
      <c r="H19" s="3369">
        <v>152</v>
      </c>
      <c r="I19" s="3370"/>
      <c r="J19" s="3370"/>
      <c r="K19" s="3371">
        <v>153</v>
      </c>
      <c r="L19" s="3370">
        <v>32</v>
      </c>
      <c r="M19" s="3370"/>
      <c r="N19" s="3370">
        <v>143</v>
      </c>
      <c r="O19" s="3370"/>
      <c r="P19" s="3372">
        <v>0</v>
      </c>
      <c r="Q19" s="3343"/>
      <c r="R19" s="3340"/>
      <c r="S19" s="3340"/>
    </row>
    <row r="20" spans="1:19" ht="25.5">
      <c r="A20" s="3355" t="s">
        <v>26</v>
      </c>
      <c r="B20" s="3341" t="s">
        <v>679</v>
      </c>
      <c r="C20" s="3377">
        <v>276</v>
      </c>
      <c r="D20" s="3378">
        <v>119</v>
      </c>
      <c r="E20" s="3342">
        <v>0.4311594202898551</v>
      </c>
      <c r="F20" s="3377">
        <v>23</v>
      </c>
      <c r="G20" s="3378">
        <v>96</v>
      </c>
      <c r="H20" s="3369"/>
      <c r="I20" s="3370"/>
      <c r="J20" s="3370"/>
      <c r="K20" s="3371"/>
      <c r="L20" s="3370"/>
      <c r="M20" s="3370"/>
      <c r="N20" s="3370"/>
      <c r="O20" s="3370"/>
      <c r="P20" s="3372">
        <v>96</v>
      </c>
      <c r="Q20" s="3343"/>
      <c r="R20" s="3340"/>
      <c r="S20" s="3340"/>
    </row>
    <row r="21" spans="1:19" ht="15">
      <c r="A21" s="3355" t="s">
        <v>26</v>
      </c>
      <c r="B21" s="3341" t="s">
        <v>680</v>
      </c>
      <c r="C21" s="3377"/>
      <c r="D21" s="3378"/>
      <c r="E21" s="3342"/>
      <c r="F21" s="3377"/>
      <c r="G21" s="3378">
        <v>354</v>
      </c>
      <c r="H21" s="3369">
        <v>224</v>
      </c>
      <c r="I21" s="3370"/>
      <c r="J21" s="3370"/>
      <c r="K21" s="3371">
        <v>130</v>
      </c>
      <c r="L21" s="3370"/>
      <c r="M21" s="3370"/>
      <c r="N21" s="3370"/>
      <c r="O21" s="3370"/>
      <c r="P21" s="3372">
        <v>0</v>
      </c>
      <c r="Q21" s="3343"/>
      <c r="R21" s="3340"/>
      <c r="S21" s="3340"/>
    </row>
    <row r="22" spans="1:19" ht="15">
      <c r="A22" s="3355" t="s">
        <v>26</v>
      </c>
      <c r="B22" s="3341" t="s">
        <v>681</v>
      </c>
      <c r="C22" s="3377"/>
      <c r="D22" s="3378"/>
      <c r="E22" s="3342"/>
      <c r="F22" s="3377"/>
      <c r="G22" s="3378">
        <v>346</v>
      </c>
      <c r="H22" s="3369">
        <v>127</v>
      </c>
      <c r="I22" s="3370"/>
      <c r="J22" s="3370"/>
      <c r="K22" s="3371">
        <v>67</v>
      </c>
      <c r="L22" s="3370">
        <v>152</v>
      </c>
      <c r="M22" s="3370"/>
      <c r="N22" s="3370"/>
      <c r="O22" s="3370"/>
      <c r="P22" s="3372">
        <v>0</v>
      </c>
      <c r="Q22" s="3343"/>
      <c r="R22" s="3340"/>
      <c r="S22" s="3340"/>
    </row>
    <row r="23" spans="1:19" ht="15">
      <c r="A23" s="3355" t="s">
        <v>28</v>
      </c>
      <c r="B23" s="3341" t="s">
        <v>29</v>
      </c>
      <c r="C23" s="3377">
        <v>14642</v>
      </c>
      <c r="D23" s="3378">
        <v>5523</v>
      </c>
      <c r="E23" s="3342">
        <v>0.37720256795519735</v>
      </c>
      <c r="F23" s="3377">
        <v>204</v>
      </c>
      <c r="G23" s="3378">
        <v>5319</v>
      </c>
      <c r="H23" s="3369">
        <v>932</v>
      </c>
      <c r="I23" s="3370"/>
      <c r="J23" s="3370"/>
      <c r="K23" s="3371">
        <v>306</v>
      </c>
      <c r="L23" s="3370">
        <v>599</v>
      </c>
      <c r="M23" s="3370">
        <v>1764</v>
      </c>
      <c r="N23" s="3370">
        <v>248</v>
      </c>
      <c r="O23" s="3370">
        <v>1295</v>
      </c>
      <c r="P23" s="3372">
        <v>175</v>
      </c>
      <c r="Q23" s="3343"/>
      <c r="R23" s="3340"/>
      <c r="S23" s="3340"/>
    </row>
    <row r="24" spans="1:19" ht="15">
      <c r="A24" s="3355" t="s">
        <v>28</v>
      </c>
      <c r="B24" s="3341" t="s">
        <v>589</v>
      </c>
      <c r="C24" s="3377"/>
      <c r="D24" s="3378"/>
      <c r="E24" s="3342"/>
      <c r="F24" s="3377"/>
      <c r="G24" s="3378"/>
      <c r="H24" s="3369"/>
      <c r="I24" s="3370"/>
      <c r="J24" s="3370"/>
      <c r="K24" s="3371"/>
      <c r="L24" s="3370"/>
      <c r="M24" s="3370"/>
      <c r="N24" s="3370"/>
      <c r="O24" s="3370"/>
      <c r="P24" s="3372"/>
      <c r="Q24" s="3343"/>
      <c r="R24" s="3340"/>
      <c r="S24" s="3340"/>
    </row>
    <row r="25" spans="1:19" ht="15">
      <c r="A25" s="3355" t="s">
        <v>82</v>
      </c>
      <c r="B25" s="3341" t="s">
        <v>682</v>
      </c>
      <c r="C25" s="3377">
        <v>4230</v>
      </c>
      <c r="D25" s="3378">
        <v>885</v>
      </c>
      <c r="E25" s="3342">
        <v>0.20921985815602837</v>
      </c>
      <c r="F25" s="3377">
        <v>12</v>
      </c>
      <c r="G25" s="3378">
        <v>873</v>
      </c>
      <c r="H25" s="3369">
        <v>180</v>
      </c>
      <c r="I25" s="3370"/>
      <c r="J25" s="3370"/>
      <c r="K25" s="3371">
        <v>146</v>
      </c>
      <c r="L25" s="3370">
        <v>84</v>
      </c>
      <c r="M25" s="3370">
        <v>172</v>
      </c>
      <c r="N25" s="3370"/>
      <c r="O25" s="3370">
        <v>291</v>
      </c>
      <c r="P25" s="3372"/>
      <c r="Q25" s="3343"/>
      <c r="R25" s="3340"/>
      <c r="S25" s="3340"/>
    </row>
    <row r="26" spans="1:19" ht="15">
      <c r="A26" s="3355" t="s">
        <v>82</v>
      </c>
      <c r="B26" s="3341" t="s">
        <v>683</v>
      </c>
      <c r="C26" s="3377">
        <v>563</v>
      </c>
      <c r="D26" s="3378"/>
      <c r="E26" s="3342"/>
      <c r="F26" s="3377"/>
      <c r="G26" s="3378">
        <v>340</v>
      </c>
      <c r="H26" s="3369">
        <v>86</v>
      </c>
      <c r="I26" s="3370">
        <v>71</v>
      </c>
      <c r="J26" s="3370"/>
      <c r="K26" s="3371">
        <v>151</v>
      </c>
      <c r="L26" s="3370"/>
      <c r="M26" s="3370">
        <v>32</v>
      </c>
      <c r="N26" s="3370"/>
      <c r="O26" s="3370"/>
      <c r="P26" s="3372"/>
      <c r="Q26" s="3343"/>
      <c r="R26" s="3340"/>
      <c r="S26" s="3340"/>
    </row>
    <row r="27" spans="1:19" ht="15">
      <c r="A27" s="3355" t="s">
        <v>82</v>
      </c>
      <c r="B27" s="3341" t="s">
        <v>684</v>
      </c>
      <c r="C27" s="3377"/>
      <c r="D27" s="3378"/>
      <c r="E27" s="3342"/>
      <c r="F27" s="3377"/>
      <c r="G27" s="3378">
        <v>34</v>
      </c>
      <c r="H27" s="3369">
        <v>8</v>
      </c>
      <c r="I27" s="3370"/>
      <c r="J27" s="3370"/>
      <c r="K27" s="3371">
        <v>5</v>
      </c>
      <c r="L27" s="3370">
        <v>2</v>
      </c>
      <c r="M27" s="3370">
        <v>9</v>
      </c>
      <c r="N27" s="3370"/>
      <c r="O27" s="3370">
        <v>10</v>
      </c>
      <c r="P27" s="3372"/>
      <c r="Q27" s="3343"/>
      <c r="R27" s="3340"/>
      <c r="S27" s="3340"/>
    </row>
    <row r="28" spans="1:19" ht="15">
      <c r="A28" s="3355" t="s">
        <v>123</v>
      </c>
      <c r="B28" s="3341" t="s">
        <v>685</v>
      </c>
      <c r="C28" s="3377"/>
      <c r="D28" s="3378"/>
      <c r="E28" s="3342"/>
      <c r="F28" s="3377"/>
      <c r="G28" s="3378">
        <v>552</v>
      </c>
      <c r="H28" s="3369">
        <v>141</v>
      </c>
      <c r="I28" s="3370"/>
      <c r="J28" s="3370"/>
      <c r="K28" s="3371">
        <v>235</v>
      </c>
      <c r="L28" s="3370">
        <v>70</v>
      </c>
      <c r="M28" s="3370"/>
      <c r="N28" s="3370"/>
      <c r="O28" s="3370">
        <v>106</v>
      </c>
      <c r="P28" s="3372"/>
      <c r="Q28" s="3343"/>
      <c r="R28" s="3340"/>
      <c r="S28" s="3340"/>
    </row>
    <row r="29" spans="1:19" ht="15">
      <c r="A29" s="3355" t="s">
        <v>82</v>
      </c>
      <c r="B29" s="3341" t="s">
        <v>686</v>
      </c>
      <c r="C29" s="3377"/>
      <c r="D29" s="3378"/>
      <c r="E29" s="3342"/>
      <c r="F29" s="3377"/>
      <c r="G29" s="3378">
        <v>132</v>
      </c>
      <c r="H29" s="3369"/>
      <c r="I29" s="3370"/>
      <c r="J29" s="3370"/>
      <c r="K29" s="3371"/>
      <c r="L29" s="3370"/>
      <c r="M29" s="3370"/>
      <c r="N29" s="3370"/>
      <c r="O29" s="3370">
        <v>132</v>
      </c>
      <c r="P29" s="3372"/>
      <c r="Q29" s="3343"/>
      <c r="R29" s="3340"/>
      <c r="S29" s="3340"/>
    </row>
    <row r="30" spans="1:19" ht="15">
      <c r="A30" s="3355" t="s">
        <v>31</v>
      </c>
      <c r="B30" s="3341" t="s">
        <v>203</v>
      </c>
      <c r="C30" s="3377"/>
      <c r="D30" s="3378"/>
      <c r="E30" s="3342"/>
      <c r="F30" s="3377"/>
      <c r="G30" s="3378">
        <v>1132</v>
      </c>
      <c r="H30" s="3369"/>
      <c r="I30" s="3370">
        <v>4</v>
      </c>
      <c r="J30" s="3370">
        <v>412</v>
      </c>
      <c r="K30" s="3371">
        <v>3</v>
      </c>
      <c r="L30" s="3370">
        <v>479</v>
      </c>
      <c r="M30" s="3370"/>
      <c r="N30" s="3370"/>
      <c r="O30" s="3370">
        <v>93</v>
      </c>
      <c r="P30" s="3372">
        <v>141</v>
      </c>
      <c r="Q30" s="3343"/>
      <c r="R30" s="3340"/>
      <c r="S30" s="3340"/>
    </row>
    <row r="31" spans="1:19" ht="15">
      <c r="A31" s="3355" t="s">
        <v>31</v>
      </c>
      <c r="B31" s="3341" t="s">
        <v>33</v>
      </c>
      <c r="C31" s="3377"/>
      <c r="D31" s="3378"/>
      <c r="E31" s="3342"/>
      <c r="F31" s="3377"/>
      <c r="G31" s="3378">
        <v>326</v>
      </c>
      <c r="H31" s="3369">
        <v>162</v>
      </c>
      <c r="I31" s="3370">
        <v>7</v>
      </c>
      <c r="J31" s="3370"/>
      <c r="K31" s="3371">
        <v>28</v>
      </c>
      <c r="L31" s="3370">
        <v>56</v>
      </c>
      <c r="M31" s="3370"/>
      <c r="N31" s="3370"/>
      <c r="O31" s="3370">
        <v>73</v>
      </c>
      <c r="P31" s="3372"/>
      <c r="Q31" s="3343"/>
      <c r="R31" s="3340"/>
      <c r="S31" s="3340"/>
    </row>
    <row r="32" spans="1:19" ht="15">
      <c r="A32" s="3355" t="s">
        <v>34</v>
      </c>
      <c r="B32" s="3341" t="s">
        <v>687</v>
      </c>
      <c r="C32" s="3377">
        <v>78</v>
      </c>
      <c r="D32" s="3378">
        <v>67</v>
      </c>
      <c r="E32" s="3342">
        <v>0.8589743589743589</v>
      </c>
      <c r="F32" s="3377">
        <v>1</v>
      </c>
      <c r="G32" s="3378">
        <v>66</v>
      </c>
      <c r="H32" s="3369">
        <v>1</v>
      </c>
      <c r="I32" s="3370"/>
      <c r="J32" s="3370"/>
      <c r="K32" s="3371">
        <v>34</v>
      </c>
      <c r="L32" s="3370">
        <v>1</v>
      </c>
      <c r="M32" s="3370">
        <v>23</v>
      </c>
      <c r="N32" s="3370"/>
      <c r="O32" s="3370">
        <v>7</v>
      </c>
      <c r="P32" s="3372"/>
      <c r="Q32" s="3343"/>
      <c r="R32" s="3340"/>
      <c r="S32" s="3340"/>
    </row>
    <row r="33" spans="1:19" ht="15">
      <c r="A33" s="3355" t="s">
        <v>34</v>
      </c>
      <c r="B33" s="3341" t="s">
        <v>688</v>
      </c>
      <c r="C33" s="3377">
        <v>438</v>
      </c>
      <c r="D33" s="3378">
        <v>335</v>
      </c>
      <c r="E33" s="3342">
        <v>0.7648401826484018</v>
      </c>
      <c r="F33" s="3377">
        <v>5</v>
      </c>
      <c r="G33" s="3378">
        <v>330</v>
      </c>
      <c r="H33" s="3369">
        <v>8</v>
      </c>
      <c r="I33" s="3370"/>
      <c r="J33" s="3370">
        <v>11</v>
      </c>
      <c r="K33" s="3371">
        <v>125</v>
      </c>
      <c r="L33" s="3370">
        <v>42</v>
      </c>
      <c r="M33" s="3370">
        <v>1</v>
      </c>
      <c r="N33" s="3370"/>
      <c r="O33" s="3370">
        <v>139</v>
      </c>
      <c r="P33" s="3372">
        <v>4</v>
      </c>
      <c r="Q33" s="3343"/>
      <c r="R33" s="3340"/>
      <c r="S33" s="3340"/>
    </row>
    <row r="34" spans="1:19" ht="15">
      <c r="A34" s="3355" t="s">
        <v>34</v>
      </c>
      <c r="B34" s="3341" t="s">
        <v>689</v>
      </c>
      <c r="C34" s="3377">
        <v>74</v>
      </c>
      <c r="D34" s="3378">
        <v>53</v>
      </c>
      <c r="E34" s="3342">
        <v>0.7162162162162162</v>
      </c>
      <c r="F34" s="3377">
        <v>0</v>
      </c>
      <c r="G34" s="3378">
        <v>53</v>
      </c>
      <c r="H34" s="3369">
        <v>3</v>
      </c>
      <c r="I34" s="3370"/>
      <c r="J34" s="3370"/>
      <c r="K34" s="3371">
        <v>7</v>
      </c>
      <c r="L34" s="3370">
        <v>14</v>
      </c>
      <c r="M34" s="3370"/>
      <c r="N34" s="3370"/>
      <c r="O34" s="3370">
        <v>29</v>
      </c>
      <c r="P34" s="3372"/>
      <c r="Q34" s="3343"/>
      <c r="R34" s="3340"/>
      <c r="S34" s="3340"/>
    </row>
    <row r="35" spans="1:19" ht="15">
      <c r="A35" s="3355" t="s">
        <v>34</v>
      </c>
      <c r="B35" s="3341" t="s">
        <v>94</v>
      </c>
      <c r="C35" s="3377">
        <v>181</v>
      </c>
      <c r="D35" s="3378">
        <v>124</v>
      </c>
      <c r="E35" s="3342">
        <v>0.6850828729281768</v>
      </c>
      <c r="F35" s="3377">
        <v>5</v>
      </c>
      <c r="G35" s="3378">
        <v>119</v>
      </c>
      <c r="H35" s="3369"/>
      <c r="I35" s="3370"/>
      <c r="J35" s="3370"/>
      <c r="K35" s="3371">
        <v>48</v>
      </c>
      <c r="L35" s="3370"/>
      <c r="M35" s="3370">
        <v>50</v>
      </c>
      <c r="N35" s="3370"/>
      <c r="O35" s="3370">
        <v>21</v>
      </c>
      <c r="P35" s="3372"/>
      <c r="Q35" s="3343"/>
      <c r="R35" s="3340"/>
      <c r="S35" s="3340"/>
    </row>
    <row r="36" spans="1:19" ht="15">
      <c r="A36" s="3355" t="s">
        <v>179</v>
      </c>
      <c r="B36" s="3341" t="s">
        <v>690</v>
      </c>
      <c r="C36" s="3377">
        <v>150</v>
      </c>
      <c r="D36" s="3378">
        <v>150</v>
      </c>
      <c r="E36" s="3342">
        <v>0.76</v>
      </c>
      <c r="F36" s="3377">
        <v>0</v>
      </c>
      <c r="G36" s="3378">
        <v>114</v>
      </c>
      <c r="H36" s="3369">
        <v>3</v>
      </c>
      <c r="I36" s="3370"/>
      <c r="J36" s="3370"/>
      <c r="K36" s="3371">
        <v>62</v>
      </c>
      <c r="L36" s="3370">
        <v>11</v>
      </c>
      <c r="M36" s="3370">
        <v>27</v>
      </c>
      <c r="N36" s="3370"/>
      <c r="O36" s="3370"/>
      <c r="P36" s="3372">
        <v>11</v>
      </c>
      <c r="Q36" s="3343"/>
      <c r="R36" s="3340"/>
      <c r="S36" s="3340"/>
    </row>
    <row r="37" spans="1:19" ht="25.5">
      <c r="A37" s="3355" t="s">
        <v>60</v>
      </c>
      <c r="B37" s="3341" t="s">
        <v>691</v>
      </c>
      <c r="C37" s="3377"/>
      <c r="D37" s="3378"/>
      <c r="E37" s="3342"/>
      <c r="F37" s="3377"/>
      <c r="G37" s="3378">
        <v>25</v>
      </c>
      <c r="H37" s="3369">
        <v>6</v>
      </c>
      <c r="I37" s="3370"/>
      <c r="J37" s="3370"/>
      <c r="K37" s="3371"/>
      <c r="L37" s="3370">
        <v>2</v>
      </c>
      <c r="M37" s="3370">
        <v>10</v>
      </c>
      <c r="N37" s="3370"/>
      <c r="O37" s="3370">
        <v>7</v>
      </c>
      <c r="P37" s="3372">
        <v>0</v>
      </c>
      <c r="Q37" s="3343"/>
      <c r="R37" s="3340"/>
      <c r="S37" s="3340"/>
    </row>
    <row r="38" spans="1:19" ht="25.5">
      <c r="A38" s="3355" t="s">
        <v>181</v>
      </c>
      <c r="B38" s="3341" t="s">
        <v>692</v>
      </c>
      <c r="C38" s="3377">
        <v>395</v>
      </c>
      <c r="D38" s="3378">
        <v>353</v>
      </c>
      <c r="E38" s="3342">
        <v>0.8936708860759494</v>
      </c>
      <c r="F38" s="3377">
        <v>6</v>
      </c>
      <c r="G38" s="3378">
        <v>347</v>
      </c>
      <c r="H38" s="3369">
        <v>153</v>
      </c>
      <c r="I38" s="3370"/>
      <c r="J38" s="3370"/>
      <c r="K38" s="3371">
        <v>90</v>
      </c>
      <c r="L38" s="3370">
        <v>10</v>
      </c>
      <c r="M38" s="3370"/>
      <c r="N38" s="3370"/>
      <c r="O38" s="3370">
        <v>94</v>
      </c>
      <c r="P38" s="3372"/>
      <c r="Q38" s="3343"/>
      <c r="R38" s="3340"/>
      <c r="S38" s="3340"/>
    </row>
    <row r="39" spans="1:19" ht="15">
      <c r="A39" s="3355" t="s">
        <v>693</v>
      </c>
      <c r="B39" s="3341" t="s">
        <v>694</v>
      </c>
      <c r="C39" s="3377"/>
      <c r="D39" s="3378"/>
      <c r="E39" s="3342"/>
      <c r="F39" s="3377"/>
      <c r="G39" s="3378">
        <v>21</v>
      </c>
      <c r="H39" s="3369">
        <v>20</v>
      </c>
      <c r="I39" s="3370"/>
      <c r="J39" s="3370"/>
      <c r="K39" s="3371">
        <v>1</v>
      </c>
      <c r="L39" s="3370"/>
      <c r="M39" s="3370"/>
      <c r="N39" s="3370"/>
      <c r="O39" s="3370">
        <v>0</v>
      </c>
      <c r="P39" s="3372">
        <v>0</v>
      </c>
      <c r="Q39" s="3343"/>
      <c r="R39" s="3340"/>
      <c r="S39" s="3340"/>
    </row>
    <row r="40" spans="1:19" ht="25.5">
      <c r="A40" s="3355" t="s">
        <v>37</v>
      </c>
      <c r="B40" s="3341" t="s">
        <v>183</v>
      </c>
      <c r="C40" s="3377">
        <v>155</v>
      </c>
      <c r="D40" s="3378">
        <v>114</v>
      </c>
      <c r="E40" s="3342"/>
      <c r="F40" s="3377">
        <v>3</v>
      </c>
      <c r="G40" s="3378">
        <v>111</v>
      </c>
      <c r="H40" s="3369">
        <v>13</v>
      </c>
      <c r="I40" s="3370"/>
      <c r="J40" s="3370"/>
      <c r="K40" s="3371">
        <v>11</v>
      </c>
      <c r="L40" s="3370">
        <v>3</v>
      </c>
      <c r="M40" s="3370">
        <v>22</v>
      </c>
      <c r="N40" s="3370">
        <v>1</v>
      </c>
      <c r="O40" s="3370">
        <v>61</v>
      </c>
      <c r="P40" s="3372"/>
      <c r="Q40" s="3343"/>
      <c r="R40" s="3340"/>
      <c r="S40" s="3340"/>
    </row>
    <row r="41" spans="1:19" ht="15">
      <c r="A41" s="3355" t="s">
        <v>37</v>
      </c>
      <c r="B41" s="3341" t="s">
        <v>95</v>
      </c>
      <c r="C41" s="3377">
        <v>529</v>
      </c>
      <c r="D41" s="3378">
        <v>386</v>
      </c>
      <c r="E41" s="3342">
        <v>0.7296786389413988</v>
      </c>
      <c r="F41" s="3377">
        <v>12</v>
      </c>
      <c r="G41" s="3378">
        <v>374</v>
      </c>
      <c r="H41" s="3369">
        <v>55</v>
      </c>
      <c r="I41" s="3370">
        <v>6</v>
      </c>
      <c r="J41" s="3370">
        <v>2</v>
      </c>
      <c r="K41" s="3371">
        <v>125</v>
      </c>
      <c r="L41" s="3370">
        <v>122</v>
      </c>
      <c r="M41" s="3370">
        <v>6</v>
      </c>
      <c r="N41" s="3370">
        <v>8</v>
      </c>
      <c r="O41" s="3370">
        <v>50</v>
      </c>
      <c r="P41" s="3372"/>
      <c r="Q41" s="3343"/>
      <c r="R41" s="3340"/>
      <c r="S41" s="3340"/>
    </row>
    <row r="42" spans="1:19" ht="15">
      <c r="A42" s="3355" t="s">
        <v>37</v>
      </c>
      <c r="B42" s="3341" t="s">
        <v>40</v>
      </c>
      <c r="C42" s="3377">
        <v>73</v>
      </c>
      <c r="D42" s="3378">
        <v>61</v>
      </c>
      <c r="E42" s="3342">
        <v>0.8356164383561644</v>
      </c>
      <c r="F42" s="3377">
        <v>4</v>
      </c>
      <c r="G42" s="3378">
        <v>57</v>
      </c>
      <c r="H42" s="3369">
        <v>13</v>
      </c>
      <c r="I42" s="3370">
        <v>1</v>
      </c>
      <c r="J42" s="3370"/>
      <c r="K42" s="3371">
        <v>7</v>
      </c>
      <c r="L42" s="3370">
        <v>6</v>
      </c>
      <c r="M42" s="3370">
        <v>4</v>
      </c>
      <c r="N42" s="3370">
        <v>3</v>
      </c>
      <c r="O42" s="3370">
        <v>23</v>
      </c>
      <c r="P42" s="3372"/>
      <c r="Q42" s="3343"/>
      <c r="R42" s="3340"/>
      <c r="S42" s="3340"/>
    </row>
    <row r="43" spans="1:19" ht="15">
      <c r="A43" s="3355" t="s">
        <v>37</v>
      </c>
      <c r="B43" s="3341" t="s">
        <v>39</v>
      </c>
      <c r="C43" s="3377">
        <v>119</v>
      </c>
      <c r="D43" s="3378">
        <v>95</v>
      </c>
      <c r="E43" s="3342">
        <v>0.7983193277310925</v>
      </c>
      <c r="F43" s="3377">
        <v>3</v>
      </c>
      <c r="G43" s="3378">
        <v>92</v>
      </c>
      <c r="H43" s="3369">
        <v>19</v>
      </c>
      <c r="I43" s="3370">
        <v>2</v>
      </c>
      <c r="J43" s="3370">
        <v>1</v>
      </c>
      <c r="K43" s="3371">
        <v>16</v>
      </c>
      <c r="L43" s="3370">
        <v>25</v>
      </c>
      <c r="M43" s="3370">
        <v>3</v>
      </c>
      <c r="N43" s="3370">
        <v>7</v>
      </c>
      <c r="O43" s="3370">
        <v>12</v>
      </c>
      <c r="P43" s="3372">
        <v>7</v>
      </c>
      <c r="Q43" s="3343"/>
      <c r="R43" s="3340"/>
      <c r="S43" s="3340"/>
    </row>
    <row r="44" spans="1:19" ht="15.75" thickBot="1">
      <c r="A44" s="3361" t="s">
        <v>37</v>
      </c>
      <c r="B44" s="3353" t="s">
        <v>695</v>
      </c>
      <c r="C44" s="3384"/>
      <c r="D44" s="3385"/>
      <c r="E44" s="3354"/>
      <c r="F44" s="3384"/>
      <c r="G44" s="3385">
        <v>474</v>
      </c>
      <c r="H44" s="3373">
        <v>115</v>
      </c>
      <c r="I44" s="3374">
        <v>11</v>
      </c>
      <c r="J44" s="3374">
        <v>7</v>
      </c>
      <c r="K44" s="3375">
        <v>89</v>
      </c>
      <c r="L44" s="3374">
        <v>32</v>
      </c>
      <c r="M44" s="3374">
        <v>65</v>
      </c>
      <c r="N44" s="3374">
        <v>70</v>
      </c>
      <c r="O44" s="3374">
        <v>85</v>
      </c>
      <c r="P44" s="3376">
        <v>0</v>
      </c>
      <c r="Q44" s="3343"/>
      <c r="R44" s="3340"/>
      <c r="S44" s="3340"/>
    </row>
    <row r="45" spans="1:19" ht="15.75" thickBot="1">
      <c r="A45" s="3359"/>
      <c r="B45" s="3358"/>
      <c r="C45" s="3390"/>
      <c r="D45" s="3390"/>
      <c r="E45" s="3357"/>
      <c r="F45" s="3390"/>
      <c r="G45" s="3390"/>
      <c r="H45" s="3390"/>
      <c r="I45" s="3390"/>
      <c r="J45" s="3390"/>
      <c r="K45" s="3391"/>
      <c r="L45" s="3390"/>
      <c r="M45" s="3390"/>
      <c r="N45" s="3390"/>
      <c r="O45" s="3390"/>
      <c r="P45" s="3390"/>
      <c r="Q45" s="3356"/>
      <c r="R45" s="3356"/>
      <c r="S45" s="3356"/>
    </row>
    <row r="46" spans="1:19" ht="15.75" thickBot="1">
      <c r="A46" s="3362" t="s">
        <v>185</v>
      </c>
      <c r="B46" s="3363" t="s">
        <v>696</v>
      </c>
      <c r="C46" s="3392"/>
      <c r="D46" s="3393"/>
      <c r="E46" s="3364"/>
      <c r="F46" s="3392"/>
      <c r="G46" s="3393">
        <v>6033</v>
      </c>
      <c r="H46" s="3394">
        <v>1208</v>
      </c>
      <c r="I46" s="3395">
        <v>174</v>
      </c>
      <c r="J46" s="3395">
        <v>176</v>
      </c>
      <c r="K46" s="3396">
        <v>2043</v>
      </c>
      <c r="L46" s="3395">
        <v>844</v>
      </c>
      <c r="M46" s="3395"/>
      <c r="N46" s="3395">
        <v>1325</v>
      </c>
      <c r="O46" s="3395">
        <v>176</v>
      </c>
      <c r="P46" s="3397">
        <v>87</v>
      </c>
      <c r="Q46" s="3343"/>
      <c r="R46" s="3340"/>
      <c r="S46" s="3340"/>
    </row>
    <row r="47" spans="1:19" ht="15.75" thickBot="1">
      <c r="A47" s="3345"/>
      <c r="B47" s="3345"/>
      <c r="C47" s="3379"/>
      <c r="D47" s="3379"/>
      <c r="E47" s="3348"/>
      <c r="F47" s="3379"/>
      <c r="G47" s="3379"/>
      <c r="H47" s="3380"/>
      <c r="I47" s="3380"/>
      <c r="J47" s="3380"/>
      <c r="K47" s="3381"/>
      <c r="L47" s="3380"/>
      <c r="M47" s="3380"/>
      <c r="N47" s="3380"/>
      <c r="O47" s="3380"/>
      <c r="P47" s="3380"/>
      <c r="Q47" s="3347"/>
      <c r="R47" s="3339"/>
      <c r="S47" s="3339"/>
    </row>
    <row r="48" spans="1:19" ht="15.75" thickBot="1">
      <c r="A48" s="3344" t="s">
        <v>41</v>
      </c>
      <c r="B48" s="3349"/>
      <c r="C48" s="3379"/>
      <c r="D48" s="3379"/>
      <c r="E48" s="3348"/>
      <c r="F48" s="3379"/>
      <c r="G48" s="3398" t="s">
        <v>42</v>
      </c>
      <c r="H48" s="3403" t="s">
        <v>11</v>
      </c>
      <c r="I48" s="3404" t="s">
        <v>12</v>
      </c>
      <c r="J48" s="3404" t="s">
        <v>13</v>
      </c>
      <c r="K48" s="3405" t="s">
        <v>14</v>
      </c>
      <c r="L48" s="3404" t="s">
        <v>15</v>
      </c>
      <c r="M48" s="3404" t="s">
        <v>16</v>
      </c>
      <c r="N48" s="3406" t="s">
        <v>17</v>
      </c>
      <c r="O48" s="3404" t="s">
        <v>18</v>
      </c>
      <c r="P48" s="3407" t="s">
        <v>19</v>
      </c>
      <c r="Q48" s="3346"/>
      <c r="R48" s="3339"/>
      <c r="S48" s="3339"/>
    </row>
    <row r="49" spans="1:19" ht="15.75" thickBot="1">
      <c r="A49" s="3344"/>
      <c r="B49" s="3345" t="s">
        <v>212</v>
      </c>
      <c r="C49" s="3379"/>
      <c r="D49" s="3379"/>
      <c r="E49" s="3348"/>
      <c r="F49" s="3379"/>
      <c r="G49" s="3386">
        <v>22526</v>
      </c>
      <c r="H49" s="3387">
        <v>3391.5</v>
      </c>
      <c r="I49" s="3388">
        <v>151.9</v>
      </c>
      <c r="J49" s="3388">
        <v>445</v>
      </c>
      <c r="K49" s="3408">
        <v>3012.5</v>
      </c>
      <c r="L49" s="3388">
        <v>2546</v>
      </c>
      <c r="M49" s="3388">
        <v>2572</v>
      </c>
      <c r="N49" s="3388">
        <v>1096</v>
      </c>
      <c r="O49" s="3388">
        <v>2827.1</v>
      </c>
      <c r="P49" s="3389">
        <v>451</v>
      </c>
      <c r="Q49" s="3347"/>
      <c r="R49" s="3339"/>
      <c r="S49" s="3339"/>
    </row>
    <row r="50" spans="1:19" ht="15.75" thickBot="1">
      <c r="A50" s="3344"/>
      <c r="B50" s="3345"/>
      <c r="C50" s="3379"/>
      <c r="D50" s="3379"/>
      <c r="E50" s="3348"/>
      <c r="F50" s="3379"/>
      <c r="G50" s="3379"/>
      <c r="H50" s="3400">
        <v>0.15055935363579864</v>
      </c>
      <c r="I50" s="3401">
        <v>0.0067433188315724054</v>
      </c>
      <c r="J50" s="3401">
        <v>0.019754949835745363</v>
      </c>
      <c r="K50" s="3409">
        <v>0.13373435141614134</v>
      </c>
      <c r="L50" s="3401">
        <v>0.11302494894788245</v>
      </c>
      <c r="M50" s="3401">
        <v>0.11417917073603835</v>
      </c>
      <c r="N50" s="3401">
        <v>0.04865488768534138</v>
      </c>
      <c r="O50" s="3401">
        <v>0.12550386220367574</v>
      </c>
      <c r="P50" s="3402">
        <v>0.020021308709935185</v>
      </c>
      <c r="Q50" s="3347"/>
      <c r="R50" s="3399"/>
      <c r="S50" s="3339"/>
    </row>
    <row r="51" spans="1:19" ht="15.75" thickBot="1">
      <c r="A51" s="3344"/>
      <c r="B51" s="3345"/>
      <c r="C51" s="3379"/>
      <c r="D51" s="3379"/>
      <c r="E51" s="3348"/>
      <c r="F51" s="3379"/>
      <c r="G51" s="3379"/>
      <c r="H51" s="3380"/>
      <c r="I51" s="3380"/>
      <c r="J51" s="3380"/>
      <c r="K51" s="3381"/>
      <c r="L51" s="3380"/>
      <c r="M51" s="3380"/>
      <c r="N51" s="3380"/>
      <c r="O51" s="3380"/>
      <c r="P51" s="3380"/>
      <c r="Q51" s="3347"/>
      <c r="R51" s="3339"/>
      <c r="S51" s="3339"/>
    </row>
    <row r="52" spans="1:19" ht="15.75" thickBot="1">
      <c r="A52" s="3344"/>
      <c r="B52" s="3345" t="s">
        <v>190</v>
      </c>
      <c r="C52" s="3379"/>
      <c r="D52" s="3379"/>
      <c r="E52" s="3348"/>
      <c r="F52" s="3379"/>
      <c r="G52" s="3386">
        <v>28559</v>
      </c>
      <c r="H52" s="3387">
        <v>4599.5</v>
      </c>
      <c r="I52" s="3388">
        <v>325.9</v>
      </c>
      <c r="J52" s="3388">
        <v>621</v>
      </c>
      <c r="K52" s="3408">
        <v>5055.5</v>
      </c>
      <c r="L52" s="3388">
        <v>3390</v>
      </c>
      <c r="M52" s="3388">
        <v>2572</v>
      </c>
      <c r="N52" s="3388">
        <v>2421</v>
      </c>
      <c r="O52" s="3388">
        <v>3003.1</v>
      </c>
      <c r="P52" s="3389">
        <v>538</v>
      </c>
      <c r="Q52" s="3347"/>
      <c r="R52" s="3350"/>
      <c r="S52" s="3339"/>
    </row>
    <row r="53" spans="1:19" ht="15.75" thickBot="1">
      <c r="A53" s="3344"/>
      <c r="B53" s="3345"/>
      <c r="C53" s="3379"/>
      <c r="D53" s="3379"/>
      <c r="E53" s="3348"/>
      <c r="F53" s="3379"/>
      <c r="G53" s="3379"/>
      <c r="H53" s="3400">
        <v>0.16105255786267025</v>
      </c>
      <c r="I53" s="3401">
        <v>0.011411463986834272</v>
      </c>
      <c r="J53" s="3401">
        <v>0.021744458839595224</v>
      </c>
      <c r="K53" s="3409">
        <v>0.17701950348401554</v>
      </c>
      <c r="L53" s="3401">
        <v>0.11870163521131692</v>
      </c>
      <c r="M53" s="3401">
        <v>0.09005917574144753</v>
      </c>
      <c r="N53" s="3401">
        <v>0.0847718757659582</v>
      </c>
      <c r="O53" s="3401">
        <v>0.10515424209531146</v>
      </c>
      <c r="P53" s="3402">
        <v>0.018838194614657376</v>
      </c>
      <c r="Q53" s="3347"/>
      <c r="R53" s="3399"/>
      <c r="S53" s="3339"/>
    </row>
  </sheetData>
  <mergeCells count="9">
    <mergeCell ref="E3:E4"/>
    <mergeCell ref="F3:F4"/>
    <mergeCell ref="G3:G4"/>
    <mergeCell ref="H3:P3"/>
    <mergeCell ref="A1:P1"/>
    <mergeCell ref="A3:A4"/>
    <mergeCell ref="B3:B4"/>
    <mergeCell ref="C3:C4"/>
    <mergeCell ref="D3:D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697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411"/>
      <c r="R1" s="3411"/>
      <c r="S1" s="3411"/>
    </row>
    <row r="2" spans="1:19" ht="27" thickBot="1">
      <c r="A2" s="3413"/>
      <c r="B2" s="3424"/>
      <c r="C2" s="3412"/>
      <c r="D2" s="3412"/>
      <c r="E2" s="3412"/>
      <c r="F2" s="3412"/>
      <c r="G2" s="3412"/>
      <c r="H2" s="3414"/>
      <c r="I2" s="3414"/>
      <c r="J2" s="3414"/>
      <c r="K2" s="3415"/>
      <c r="L2" s="3414"/>
      <c r="M2" s="3414"/>
      <c r="N2" s="3414"/>
      <c r="O2" s="3414"/>
      <c r="P2" s="3414"/>
      <c r="Q2" s="3412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412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3416" t="s">
        <v>11</v>
      </c>
      <c r="I4" s="3417" t="s">
        <v>12</v>
      </c>
      <c r="J4" s="3417" t="s">
        <v>13</v>
      </c>
      <c r="K4" s="3418" t="s">
        <v>14</v>
      </c>
      <c r="L4" s="3417" t="s">
        <v>15</v>
      </c>
      <c r="M4" s="3417" t="s">
        <v>16</v>
      </c>
      <c r="N4" s="3420" t="s">
        <v>17</v>
      </c>
      <c r="O4" s="3417" t="s">
        <v>18</v>
      </c>
      <c r="P4" s="3419" t="s">
        <v>19</v>
      </c>
      <c r="Q4" s="3412"/>
      <c r="R4" s="3410"/>
      <c r="S4" s="3410"/>
    </row>
    <row r="5" spans="1:19" ht="25.5">
      <c r="A5" s="3445" t="s">
        <v>20</v>
      </c>
      <c r="B5" s="3446" t="s">
        <v>698</v>
      </c>
      <c r="C5" s="3471">
        <v>139</v>
      </c>
      <c r="D5" s="3472">
        <v>122</v>
      </c>
      <c r="E5" s="3447">
        <v>0.8776978417266187</v>
      </c>
      <c r="F5" s="3471">
        <v>31</v>
      </c>
      <c r="G5" s="3472">
        <v>91</v>
      </c>
      <c r="H5" s="3454">
        <v>8</v>
      </c>
      <c r="I5" s="3455">
        <v>1</v>
      </c>
      <c r="J5" s="3455">
        <v>7</v>
      </c>
      <c r="K5" s="3456">
        <v>6</v>
      </c>
      <c r="L5" s="3455">
        <v>14</v>
      </c>
      <c r="M5" s="3455">
        <v>24</v>
      </c>
      <c r="N5" s="3455">
        <v>1</v>
      </c>
      <c r="O5" s="3455">
        <v>22</v>
      </c>
      <c r="P5" s="3457">
        <v>8</v>
      </c>
      <c r="Q5" s="3422"/>
      <c r="R5" s="3422"/>
      <c r="S5" s="3422"/>
    </row>
    <row r="6" spans="1:19" ht="15">
      <c r="A6" s="3430" t="s">
        <v>20</v>
      </c>
      <c r="B6" s="3431" t="s">
        <v>699</v>
      </c>
      <c r="C6" s="3466">
        <v>188</v>
      </c>
      <c r="D6" s="3467">
        <v>96</v>
      </c>
      <c r="E6" s="3433">
        <v>0.5106382978723404</v>
      </c>
      <c r="F6" s="3466">
        <v>9</v>
      </c>
      <c r="G6" s="3467">
        <v>87</v>
      </c>
      <c r="H6" s="3458"/>
      <c r="I6" s="3459"/>
      <c r="J6" s="3459"/>
      <c r="K6" s="3460"/>
      <c r="L6" s="3459">
        <v>8</v>
      </c>
      <c r="M6" s="3459">
        <v>69</v>
      </c>
      <c r="N6" s="3459">
        <v>10</v>
      </c>
      <c r="O6" s="3459"/>
      <c r="P6" s="3461"/>
      <c r="Q6" s="3434"/>
      <c r="R6" s="3428"/>
      <c r="S6" s="3428"/>
    </row>
    <row r="7" spans="1:19" ht="15">
      <c r="A7" s="3430" t="s">
        <v>20</v>
      </c>
      <c r="B7" s="3431" t="s">
        <v>700</v>
      </c>
      <c r="C7" s="3466">
        <v>181</v>
      </c>
      <c r="D7" s="3467">
        <v>151</v>
      </c>
      <c r="E7" s="3433">
        <v>0.8342541436464088</v>
      </c>
      <c r="F7" s="3466">
        <v>4</v>
      </c>
      <c r="G7" s="3467">
        <v>147</v>
      </c>
      <c r="H7" s="3458"/>
      <c r="I7" s="3459"/>
      <c r="J7" s="3459"/>
      <c r="K7" s="3460">
        <v>21</v>
      </c>
      <c r="L7" s="3459"/>
      <c r="M7" s="3459">
        <v>33</v>
      </c>
      <c r="N7" s="3459"/>
      <c r="O7" s="3459">
        <v>93</v>
      </c>
      <c r="P7" s="3461"/>
      <c r="Q7" s="3434"/>
      <c r="R7" s="3428"/>
      <c r="S7" s="3428"/>
    </row>
    <row r="8" spans="1:19" ht="15">
      <c r="A8" s="3430" t="s">
        <v>20</v>
      </c>
      <c r="B8" s="3431" t="s">
        <v>701</v>
      </c>
      <c r="C8" s="3466">
        <v>572</v>
      </c>
      <c r="D8" s="3467">
        <v>406</v>
      </c>
      <c r="E8" s="3433">
        <v>0.7097902097902098</v>
      </c>
      <c r="F8" s="3466">
        <v>10</v>
      </c>
      <c r="G8" s="3467">
        <v>396</v>
      </c>
      <c r="H8" s="3458"/>
      <c r="I8" s="3459"/>
      <c r="J8" s="3459"/>
      <c r="K8" s="3460">
        <v>77</v>
      </c>
      <c r="L8" s="3459">
        <v>110</v>
      </c>
      <c r="M8" s="3459"/>
      <c r="N8" s="3459">
        <v>136</v>
      </c>
      <c r="O8" s="3459">
        <v>73</v>
      </c>
      <c r="P8" s="3461"/>
      <c r="Q8" s="3434"/>
      <c r="R8" s="3428"/>
      <c r="S8" s="3428"/>
    </row>
    <row r="9" spans="1:19" ht="15">
      <c r="A9" s="3430" t="s">
        <v>65</v>
      </c>
      <c r="B9" s="3431" t="s">
        <v>702</v>
      </c>
      <c r="C9" s="3466">
        <v>131</v>
      </c>
      <c r="D9" s="3467">
        <v>82</v>
      </c>
      <c r="E9" s="3433">
        <v>0.6259541984732825</v>
      </c>
      <c r="F9" s="3466">
        <v>1</v>
      </c>
      <c r="G9" s="3467">
        <v>79</v>
      </c>
      <c r="H9" s="3458">
        <v>18</v>
      </c>
      <c r="I9" s="3459">
        <v>2</v>
      </c>
      <c r="J9" s="3459">
        <v>1</v>
      </c>
      <c r="K9" s="3460">
        <v>14</v>
      </c>
      <c r="L9" s="3459">
        <v>4</v>
      </c>
      <c r="M9" s="3459">
        <v>20</v>
      </c>
      <c r="N9" s="3459">
        <v>9</v>
      </c>
      <c r="O9" s="3459">
        <v>11</v>
      </c>
      <c r="P9" s="3461"/>
      <c r="Q9" s="3434"/>
      <c r="R9" s="3428"/>
      <c r="S9" s="3428"/>
    </row>
    <row r="10" spans="1:19" ht="25.5">
      <c r="A10" s="3430" t="s">
        <v>23</v>
      </c>
      <c r="B10" s="3431" t="s">
        <v>703</v>
      </c>
      <c r="C10" s="3466">
        <v>323</v>
      </c>
      <c r="D10" s="3467">
        <v>279</v>
      </c>
      <c r="E10" s="3433">
        <v>0.8637770897832817</v>
      </c>
      <c r="F10" s="3466">
        <v>12</v>
      </c>
      <c r="G10" s="3467">
        <v>267</v>
      </c>
      <c r="H10" s="3458">
        <v>6</v>
      </c>
      <c r="I10" s="3459">
        <v>3</v>
      </c>
      <c r="J10" s="3459">
        <v>6</v>
      </c>
      <c r="K10" s="3460">
        <v>61</v>
      </c>
      <c r="L10" s="3459">
        <v>185</v>
      </c>
      <c r="M10" s="3459"/>
      <c r="N10" s="3459"/>
      <c r="O10" s="3459">
        <v>6</v>
      </c>
      <c r="P10" s="3461"/>
      <c r="Q10" s="3434"/>
      <c r="R10" s="3428"/>
      <c r="S10" s="3428"/>
    </row>
    <row r="11" spans="1:19" ht="15">
      <c r="A11" s="3430" t="s">
        <v>23</v>
      </c>
      <c r="B11" s="3431" t="s">
        <v>704</v>
      </c>
      <c r="C11" s="3466">
        <v>228</v>
      </c>
      <c r="D11" s="3467">
        <v>167</v>
      </c>
      <c r="E11" s="3433">
        <v>0.7324561403508771</v>
      </c>
      <c r="F11" s="3466">
        <v>8</v>
      </c>
      <c r="G11" s="3467">
        <v>159</v>
      </c>
      <c r="H11" s="3458">
        <v>19</v>
      </c>
      <c r="I11" s="3459">
        <v>34</v>
      </c>
      <c r="J11" s="3459">
        <v>21</v>
      </c>
      <c r="K11" s="3460">
        <v>18</v>
      </c>
      <c r="L11" s="3459">
        <v>46</v>
      </c>
      <c r="M11" s="3459"/>
      <c r="N11" s="3459"/>
      <c r="O11" s="3459">
        <v>21</v>
      </c>
      <c r="P11" s="3461"/>
      <c r="Q11" s="3434"/>
      <c r="R11" s="3428"/>
      <c r="S11" s="3428"/>
    </row>
    <row r="12" spans="1:19" ht="15">
      <c r="A12" s="3430" t="s">
        <v>23</v>
      </c>
      <c r="B12" s="3431" t="s">
        <v>705</v>
      </c>
      <c r="C12" s="3466">
        <v>139</v>
      </c>
      <c r="D12" s="3467">
        <v>111</v>
      </c>
      <c r="E12" s="3433">
        <v>0.7985611510791367</v>
      </c>
      <c r="F12" s="3466">
        <v>5</v>
      </c>
      <c r="G12" s="3467">
        <v>106</v>
      </c>
      <c r="H12" s="3458">
        <v>5</v>
      </c>
      <c r="I12" s="3459">
        <v>13</v>
      </c>
      <c r="J12" s="3459">
        <v>9.5</v>
      </c>
      <c r="K12" s="3460">
        <v>22</v>
      </c>
      <c r="L12" s="3459">
        <v>47</v>
      </c>
      <c r="M12" s="3459"/>
      <c r="N12" s="3459"/>
      <c r="O12" s="3459">
        <v>9.5</v>
      </c>
      <c r="P12" s="3461"/>
      <c r="Q12" s="3434"/>
      <c r="R12" s="3428"/>
      <c r="S12" s="3428"/>
    </row>
    <row r="13" spans="1:19" ht="15">
      <c r="A13" s="3430" t="s">
        <v>23</v>
      </c>
      <c r="B13" s="3431" t="s">
        <v>706</v>
      </c>
      <c r="C13" s="3466">
        <v>391</v>
      </c>
      <c r="D13" s="3467">
        <v>286</v>
      </c>
      <c r="E13" s="3433">
        <v>0.731457800511509</v>
      </c>
      <c r="F13" s="3466">
        <v>6</v>
      </c>
      <c r="G13" s="3467">
        <v>280</v>
      </c>
      <c r="H13" s="3458">
        <v>61</v>
      </c>
      <c r="I13" s="3459">
        <v>13</v>
      </c>
      <c r="J13" s="3459">
        <v>39</v>
      </c>
      <c r="K13" s="3460">
        <v>80</v>
      </c>
      <c r="L13" s="3459">
        <v>48</v>
      </c>
      <c r="M13" s="3459"/>
      <c r="N13" s="3459"/>
      <c r="O13" s="3459">
        <v>39</v>
      </c>
      <c r="P13" s="3461"/>
      <c r="Q13" s="3434"/>
      <c r="R13" s="3428"/>
      <c r="S13" s="3428"/>
    </row>
    <row r="14" spans="1:19" ht="15">
      <c r="A14" s="3430" t="s">
        <v>55</v>
      </c>
      <c r="B14" s="3431" t="s">
        <v>707</v>
      </c>
      <c r="C14" s="3466">
        <v>341</v>
      </c>
      <c r="D14" s="3467">
        <v>268</v>
      </c>
      <c r="E14" s="3433">
        <v>0.7859237536656891</v>
      </c>
      <c r="F14" s="3466">
        <v>15</v>
      </c>
      <c r="G14" s="3467">
        <v>253</v>
      </c>
      <c r="H14" s="3458">
        <v>136</v>
      </c>
      <c r="I14" s="3459"/>
      <c r="J14" s="3459"/>
      <c r="K14" s="3460"/>
      <c r="L14" s="3459"/>
      <c r="M14" s="3459">
        <v>117</v>
      </c>
      <c r="N14" s="3459"/>
      <c r="O14" s="3459"/>
      <c r="P14" s="3461"/>
      <c r="Q14" s="3434"/>
      <c r="R14" s="3428"/>
      <c r="S14" s="3428"/>
    </row>
    <row r="15" spans="1:19" ht="25.5">
      <c r="A15" s="3430" t="s">
        <v>55</v>
      </c>
      <c r="B15" s="3431" t="s">
        <v>708</v>
      </c>
      <c r="C15" s="3466">
        <v>414</v>
      </c>
      <c r="D15" s="3467">
        <v>316</v>
      </c>
      <c r="E15" s="3433">
        <v>0.7632850241545893</v>
      </c>
      <c r="F15" s="3466">
        <v>7</v>
      </c>
      <c r="G15" s="3467">
        <v>309</v>
      </c>
      <c r="H15" s="3458">
        <v>46</v>
      </c>
      <c r="I15" s="3459">
        <v>10</v>
      </c>
      <c r="J15" s="3459">
        <v>3</v>
      </c>
      <c r="K15" s="3460">
        <v>32</v>
      </c>
      <c r="L15" s="3459">
        <v>87</v>
      </c>
      <c r="M15" s="3459">
        <v>32</v>
      </c>
      <c r="N15" s="3459">
        <v>32</v>
      </c>
      <c r="O15" s="3459">
        <v>67</v>
      </c>
      <c r="P15" s="3461"/>
      <c r="Q15" s="3434"/>
      <c r="R15" s="3428"/>
      <c r="S15" s="3428"/>
    </row>
    <row r="16" spans="1:19" ht="15">
      <c r="A16" s="3430" t="s">
        <v>26</v>
      </c>
      <c r="B16" s="3431" t="s">
        <v>709</v>
      </c>
      <c r="C16" s="3466">
        <v>253</v>
      </c>
      <c r="D16" s="3467"/>
      <c r="E16" s="3433"/>
      <c r="F16" s="3466"/>
      <c r="G16" s="3467">
        <v>181</v>
      </c>
      <c r="H16" s="3458">
        <v>71</v>
      </c>
      <c r="I16" s="3459"/>
      <c r="J16" s="3459"/>
      <c r="K16" s="3460">
        <v>110</v>
      </c>
      <c r="L16" s="3459"/>
      <c r="M16" s="3459"/>
      <c r="N16" s="3459"/>
      <c r="O16" s="3459"/>
      <c r="P16" s="3461"/>
      <c r="Q16" s="3434"/>
      <c r="R16" s="3428"/>
      <c r="S16" s="3428"/>
    </row>
    <row r="17" spans="1:19" ht="25.5">
      <c r="A17" s="3430" t="s">
        <v>26</v>
      </c>
      <c r="B17" s="3431" t="s">
        <v>710</v>
      </c>
      <c r="C17" s="3466">
        <v>200</v>
      </c>
      <c r="D17" s="3467"/>
      <c r="E17" s="3433"/>
      <c r="F17" s="3466"/>
      <c r="G17" s="3467">
        <v>158</v>
      </c>
      <c r="H17" s="3458">
        <v>12</v>
      </c>
      <c r="I17" s="3459">
        <v>8</v>
      </c>
      <c r="J17" s="3459"/>
      <c r="K17" s="3460">
        <v>52</v>
      </c>
      <c r="L17" s="3459">
        <v>31</v>
      </c>
      <c r="M17" s="3459"/>
      <c r="N17" s="3459">
        <v>23</v>
      </c>
      <c r="O17" s="3459">
        <v>32</v>
      </c>
      <c r="P17" s="3461"/>
      <c r="Q17" s="3434"/>
      <c r="R17" s="3428"/>
      <c r="S17" s="3428"/>
    </row>
    <row r="18" spans="1:19" ht="15">
      <c r="A18" s="3430" t="s">
        <v>26</v>
      </c>
      <c r="B18" s="3431" t="s">
        <v>27</v>
      </c>
      <c r="C18" s="3466">
        <v>1052</v>
      </c>
      <c r="D18" s="3467"/>
      <c r="E18" s="3433"/>
      <c r="F18" s="3466"/>
      <c r="G18" s="3467">
        <v>878</v>
      </c>
      <c r="H18" s="3458">
        <v>168</v>
      </c>
      <c r="I18" s="3459">
        <v>101.7</v>
      </c>
      <c r="J18" s="3459"/>
      <c r="K18" s="3460">
        <v>151</v>
      </c>
      <c r="L18" s="3459">
        <v>204</v>
      </c>
      <c r="M18" s="3459"/>
      <c r="N18" s="3459">
        <v>242</v>
      </c>
      <c r="O18" s="3459">
        <v>11.3</v>
      </c>
      <c r="P18" s="3461"/>
      <c r="Q18" s="3434"/>
      <c r="R18" s="3428"/>
      <c r="S18" s="3428"/>
    </row>
    <row r="19" spans="1:19" ht="15">
      <c r="A19" s="3430" t="s">
        <v>26</v>
      </c>
      <c r="B19" s="3442" t="s">
        <v>711</v>
      </c>
      <c r="C19" s="3489"/>
      <c r="D19" s="3489"/>
      <c r="E19" s="3432"/>
      <c r="F19" s="3489"/>
      <c r="G19" s="3490">
        <v>125</v>
      </c>
      <c r="H19" s="3491"/>
      <c r="I19" s="3492"/>
      <c r="J19" s="3492"/>
      <c r="K19" s="3493"/>
      <c r="L19" s="3492"/>
      <c r="M19" s="3492"/>
      <c r="N19" s="3492">
        <v>125</v>
      </c>
      <c r="O19" s="3492"/>
      <c r="P19" s="3494"/>
      <c r="Q19" s="3443"/>
      <c r="R19" s="3443"/>
      <c r="S19" s="3443"/>
    </row>
    <row r="20" spans="1:19" ht="15">
      <c r="A20" s="3430" t="s">
        <v>28</v>
      </c>
      <c r="B20" s="3431" t="s">
        <v>29</v>
      </c>
      <c r="C20" s="3466">
        <v>10026</v>
      </c>
      <c r="D20" s="3467">
        <v>3896</v>
      </c>
      <c r="E20" s="3433">
        <v>0.38858966686614804</v>
      </c>
      <c r="F20" s="3466">
        <v>215</v>
      </c>
      <c r="G20" s="3467">
        <v>3681</v>
      </c>
      <c r="H20" s="3458">
        <v>395</v>
      </c>
      <c r="I20" s="3459"/>
      <c r="J20" s="3459"/>
      <c r="K20" s="3460">
        <v>89</v>
      </c>
      <c r="L20" s="3459">
        <v>154</v>
      </c>
      <c r="M20" s="3459">
        <v>1367</v>
      </c>
      <c r="N20" s="3459">
        <v>258</v>
      </c>
      <c r="O20" s="3459">
        <v>1283</v>
      </c>
      <c r="P20" s="3461">
        <v>135</v>
      </c>
      <c r="Q20" s="3434"/>
      <c r="R20" s="3428"/>
      <c r="S20" s="3428"/>
    </row>
    <row r="21" spans="1:19" ht="15">
      <c r="A21" s="3430" t="s">
        <v>28</v>
      </c>
      <c r="B21" s="3431" t="s">
        <v>30</v>
      </c>
      <c r="C21" s="3466"/>
      <c r="D21" s="3467"/>
      <c r="E21" s="3433"/>
      <c r="F21" s="3466"/>
      <c r="G21" s="3467"/>
      <c r="H21" s="3458"/>
      <c r="I21" s="3459"/>
      <c r="J21" s="3459"/>
      <c r="K21" s="3460"/>
      <c r="L21" s="3459"/>
      <c r="M21" s="3459"/>
      <c r="N21" s="3459"/>
      <c r="O21" s="3459"/>
      <c r="P21" s="3461"/>
      <c r="Q21" s="3434"/>
      <c r="R21" s="3428"/>
      <c r="S21" s="3428"/>
    </row>
    <row r="22" spans="1:19" ht="15">
      <c r="A22" s="3430" t="s">
        <v>84</v>
      </c>
      <c r="B22" s="3431" t="s">
        <v>712</v>
      </c>
      <c r="C22" s="3466">
        <v>221</v>
      </c>
      <c r="D22" s="3467"/>
      <c r="E22" s="3433"/>
      <c r="F22" s="3466"/>
      <c r="G22" s="3467">
        <v>135</v>
      </c>
      <c r="H22" s="3458">
        <v>54</v>
      </c>
      <c r="I22" s="3459">
        <v>15</v>
      </c>
      <c r="J22" s="3459"/>
      <c r="K22" s="3460">
        <v>60</v>
      </c>
      <c r="L22" s="3459"/>
      <c r="M22" s="3459">
        <v>6</v>
      </c>
      <c r="N22" s="3459"/>
      <c r="O22" s="3459"/>
      <c r="P22" s="3461"/>
      <c r="Q22" s="3434"/>
      <c r="R22" s="3428"/>
      <c r="S22" s="3428"/>
    </row>
    <row r="23" spans="1:19" ht="15">
      <c r="A23" s="3430" t="s">
        <v>84</v>
      </c>
      <c r="B23" s="3421" t="s">
        <v>713</v>
      </c>
      <c r="C23" s="3495"/>
      <c r="D23" s="3495"/>
      <c r="E23" s="3423"/>
      <c r="F23" s="3495"/>
      <c r="G23" s="3496">
        <v>841</v>
      </c>
      <c r="H23" s="3497">
        <v>148</v>
      </c>
      <c r="I23" s="3475"/>
      <c r="J23" s="3475"/>
      <c r="K23" s="3476"/>
      <c r="L23" s="3475"/>
      <c r="M23" s="3475">
        <v>197</v>
      </c>
      <c r="N23" s="3475">
        <v>107</v>
      </c>
      <c r="O23" s="3475">
        <v>389</v>
      </c>
      <c r="P23" s="3498"/>
      <c r="Q23" s="3422"/>
      <c r="R23" s="3422"/>
      <c r="S23" s="3422"/>
    </row>
    <row r="24" spans="1:19" ht="25.5">
      <c r="A24" s="3430" t="s">
        <v>84</v>
      </c>
      <c r="B24" s="3421" t="s">
        <v>714</v>
      </c>
      <c r="C24" s="3495"/>
      <c r="D24" s="3495"/>
      <c r="E24" s="3423"/>
      <c r="F24" s="3495"/>
      <c r="G24" s="3496">
        <v>46</v>
      </c>
      <c r="H24" s="3497">
        <v>8</v>
      </c>
      <c r="I24" s="3475"/>
      <c r="J24" s="3475"/>
      <c r="K24" s="3476">
        <v>9</v>
      </c>
      <c r="L24" s="3475"/>
      <c r="M24" s="3475">
        <v>24</v>
      </c>
      <c r="N24" s="3475"/>
      <c r="O24" s="3475">
        <v>5</v>
      </c>
      <c r="P24" s="3498"/>
      <c r="Q24" s="3422"/>
      <c r="R24" s="3422"/>
      <c r="S24" s="3422"/>
    </row>
    <row r="25" spans="1:19" ht="15">
      <c r="A25" s="3430" t="s">
        <v>84</v>
      </c>
      <c r="B25" s="3421" t="s">
        <v>715</v>
      </c>
      <c r="C25" s="3495"/>
      <c r="D25" s="3495"/>
      <c r="E25" s="3423"/>
      <c r="F25" s="3495"/>
      <c r="G25" s="3496">
        <v>275</v>
      </c>
      <c r="H25" s="3497"/>
      <c r="I25" s="3475"/>
      <c r="J25" s="3475"/>
      <c r="K25" s="3476">
        <v>151</v>
      </c>
      <c r="L25" s="3475"/>
      <c r="M25" s="3475"/>
      <c r="N25" s="3475"/>
      <c r="O25" s="3475">
        <v>124</v>
      </c>
      <c r="P25" s="3498"/>
      <c r="Q25" s="3422"/>
      <c r="R25" s="3422"/>
      <c r="S25" s="3422"/>
    </row>
    <row r="26" spans="1:19" ht="15">
      <c r="A26" s="3430" t="s">
        <v>31</v>
      </c>
      <c r="B26" s="3442" t="s">
        <v>32</v>
      </c>
      <c r="C26" s="3495"/>
      <c r="D26" s="3495"/>
      <c r="E26" s="3423"/>
      <c r="F26" s="3495"/>
      <c r="G26" s="3496">
        <v>623</v>
      </c>
      <c r="H26" s="3497"/>
      <c r="I26" s="3475">
        <v>5</v>
      </c>
      <c r="J26" s="3475">
        <v>147</v>
      </c>
      <c r="K26" s="3476"/>
      <c r="L26" s="3475">
        <v>327</v>
      </c>
      <c r="M26" s="3475"/>
      <c r="N26" s="3475"/>
      <c r="O26" s="3475">
        <v>112</v>
      </c>
      <c r="P26" s="3498">
        <v>32</v>
      </c>
      <c r="Q26" s="3422"/>
      <c r="R26" s="3422"/>
      <c r="S26" s="3422"/>
    </row>
    <row r="27" spans="1:19" ht="15">
      <c r="A27" s="3430" t="s">
        <v>31</v>
      </c>
      <c r="B27" s="3442" t="s">
        <v>253</v>
      </c>
      <c r="C27" s="3495"/>
      <c r="D27" s="3495"/>
      <c r="E27" s="3423"/>
      <c r="F27" s="3495"/>
      <c r="G27" s="3496">
        <v>248</v>
      </c>
      <c r="H27" s="3497">
        <v>134</v>
      </c>
      <c r="I27" s="3475">
        <v>24</v>
      </c>
      <c r="J27" s="3475"/>
      <c r="K27" s="3476">
        <v>19</v>
      </c>
      <c r="L27" s="3475">
        <v>41</v>
      </c>
      <c r="M27" s="3475"/>
      <c r="N27" s="3475"/>
      <c r="O27" s="3475">
        <v>30</v>
      </c>
      <c r="P27" s="3498">
        <v>0</v>
      </c>
      <c r="Q27" s="3422"/>
      <c r="R27" s="3422"/>
      <c r="S27" s="3422"/>
    </row>
    <row r="28" spans="1:19" ht="15">
      <c r="A28" s="3430" t="s">
        <v>34</v>
      </c>
      <c r="B28" s="3431" t="s">
        <v>716</v>
      </c>
      <c r="C28" s="3466">
        <v>90</v>
      </c>
      <c r="D28" s="3467">
        <v>47</v>
      </c>
      <c r="E28" s="3433">
        <v>0.5222222222222223</v>
      </c>
      <c r="F28" s="3466">
        <v>1</v>
      </c>
      <c r="G28" s="3467">
        <v>46</v>
      </c>
      <c r="H28" s="3458"/>
      <c r="I28" s="3459"/>
      <c r="J28" s="3459">
        <v>4</v>
      </c>
      <c r="K28" s="3460">
        <v>3</v>
      </c>
      <c r="L28" s="3459">
        <v>18</v>
      </c>
      <c r="M28" s="3459"/>
      <c r="N28" s="3459"/>
      <c r="O28" s="3459">
        <v>17</v>
      </c>
      <c r="P28" s="3461">
        <v>4</v>
      </c>
      <c r="Q28" s="3434"/>
      <c r="R28" s="3428"/>
      <c r="S28" s="3428"/>
    </row>
    <row r="29" spans="1:19" ht="15">
      <c r="A29" s="3430" t="s">
        <v>34</v>
      </c>
      <c r="B29" s="3431" t="s">
        <v>717</v>
      </c>
      <c r="C29" s="3466">
        <v>31</v>
      </c>
      <c r="D29" s="3467">
        <v>18</v>
      </c>
      <c r="E29" s="3433">
        <v>0.5806451612903226</v>
      </c>
      <c r="F29" s="3466"/>
      <c r="G29" s="3467">
        <v>18</v>
      </c>
      <c r="H29" s="3458">
        <v>2</v>
      </c>
      <c r="I29" s="3459"/>
      <c r="J29" s="3459"/>
      <c r="K29" s="3460">
        <v>9</v>
      </c>
      <c r="L29" s="3459">
        <v>2</v>
      </c>
      <c r="M29" s="3459">
        <v>5</v>
      </c>
      <c r="N29" s="3459"/>
      <c r="O29" s="3459"/>
      <c r="P29" s="3461"/>
      <c r="Q29" s="3434"/>
      <c r="R29" s="3428"/>
      <c r="S29" s="3428"/>
    </row>
    <row r="30" spans="1:19" ht="15">
      <c r="A30" s="3430" t="s">
        <v>34</v>
      </c>
      <c r="B30" s="3431" t="s">
        <v>94</v>
      </c>
      <c r="C30" s="3466">
        <v>151</v>
      </c>
      <c r="D30" s="3467">
        <v>81</v>
      </c>
      <c r="E30" s="3433">
        <v>0.5364238410596026</v>
      </c>
      <c r="F30" s="3466">
        <v>0</v>
      </c>
      <c r="G30" s="3467">
        <v>81</v>
      </c>
      <c r="H30" s="3458"/>
      <c r="I30" s="3459"/>
      <c r="J30" s="3459"/>
      <c r="K30" s="3460">
        <v>4</v>
      </c>
      <c r="L30" s="3459"/>
      <c r="M30" s="3459">
        <v>46</v>
      </c>
      <c r="N30" s="3459"/>
      <c r="O30" s="3459">
        <v>31</v>
      </c>
      <c r="P30" s="3461"/>
      <c r="Q30" s="3434"/>
      <c r="R30" s="3428"/>
      <c r="S30" s="3428"/>
    </row>
    <row r="31" spans="1:19" ht="15">
      <c r="A31" s="3430" t="s">
        <v>34</v>
      </c>
      <c r="B31" s="3431" t="s">
        <v>718</v>
      </c>
      <c r="C31" s="3466">
        <v>421</v>
      </c>
      <c r="D31" s="3467">
        <v>305</v>
      </c>
      <c r="E31" s="3433">
        <v>0.7245</v>
      </c>
      <c r="F31" s="3466">
        <v>1</v>
      </c>
      <c r="G31" s="3467">
        <v>304</v>
      </c>
      <c r="H31" s="3458"/>
      <c r="I31" s="3459"/>
      <c r="J31" s="3459"/>
      <c r="K31" s="3460">
        <v>70</v>
      </c>
      <c r="L31" s="3459"/>
      <c r="M31" s="3459"/>
      <c r="N31" s="3459"/>
      <c r="O31" s="3459">
        <v>92</v>
      </c>
      <c r="P31" s="3461">
        <v>142</v>
      </c>
      <c r="Q31" s="3434"/>
      <c r="R31" s="3428"/>
      <c r="S31" s="3428"/>
    </row>
    <row r="32" spans="1:19" ht="15">
      <c r="A32" s="3430" t="s">
        <v>179</v>
      </c>
      <c r="B32" s="3431" t="s">
        <v>719</v>
      </c>
      <c r="C32" s="3466">
        <v>72</v>
      </c>
      <c r="D32" s="3467">
        <v>72</v>
      </c>
      <c r="E32" s="3433">
        <v>0.7916666666666666</v>
      </c>
      <c r="F32" s="3466">
        <v>0</v>
      </c>
      <c r="G32" s="3467">
        <v>57</v>
      </c>
      <c r="H32" s="3458">
        <v>1</v>
      </c>
      <c r="I32" s="3459"/>
      <c r="J32" s="3459">
        <v>3</v>
      </c>
      <c r="K32" s="3460">
        <v>27</v>
      </c>
      <c r="L32" s="3459">
        <v>10</v>
      </c>
      <c r="M32" s="3459">
        <v>16</v>
      </c>
      <c r="N32" s="3459"/>
      <c r="O32" s="3459"/>
      <c r="P32" s="3461">
        <v>0</v>
      </c>
      <c r="Q32" s="3434"/>
      <c r="R32" s="3428"/>
      <c r="S32" s="3428"/>
    </row>
    <row r="33" spans="1:19" ht="25.5">
      <c r="A33" s="3430" t="s">
        <v>60</v>
      </c>
      <c r="B33" s="3431" t="s">
        <v>720</v>
      </c>
      <c r="C33" s="3495"/>
      <c r="D33" s="3495"/>
      <c r="E33" s="3423"/>
      <c r="F33" s="3495"/>
      <c r="G33" s="3496">
        <v>31</v>
      </c>
      <c r="H33" s="3497">
        <v>6</v>
      </c>
      <c r="I33" s="3475"/>
      <c r="J33" s="3475"/>
      <c r="K33" s="3476"/>
      <c r="L33" s="3475"/>
      <c r="M33" s="3475">
        <v>12</v>
      </c>
      <c r="N33" s="3475"/>
      <c r="O33" s="3475">
        <v>13</v>
      </c>
      <c r="P33" s="3498">
        <v>0</v>
      </c>
      <c r="Q33" s="3422"/>
      <c r="R33" s="3422"/>
      <c r="S33" s="3422"/>
    </row>
    <row r="34" spans="1:19" ht="25.5">
      <c r="A34" s="3430" t="s">
        <v>181</v>
      </c>
      <c r="B34" s="3431" t="s">
        <v>721</v>
      </c>
      <c r="C34" s="3466">
        <v>305</v>
      </c>
      <c r="D34" s="3467"/>
      <c r="E34" s="3433">
        <v>0.8590163934426229</v>
      </c>
      <c r="F34" s="3466"/>
      <c r="G34" s="3467">
        <v>262</v>
      </c>
      <c r="H34" s="3458">
        <v>80</v>
      </c>
      <c r="I34" s="3459"/>
      <c r="J34" s="3459"/>
      <c r="K34" s="3460">
        <v>38</v>
      </c>
      <c r="L34" s="3459">
        <v>52</v>
      </c>
      <c r="M34" s="3459"/>
      <c r="N34" s="3459"/>
      <c r="O34" s="3459">
        <v>92</v>
      </c>
      <c r="P34" s="3461"/>
      <c r="Q34" s="3434"/>
      <c r="R34" s="3428"/>
      <c r="S34" s="3428"/>
    </row>
    <row r="35" spans="1:19" ht="25.5">
      <c r="A35" s="3430" t="s">
        <v>37</v>
      </c>
      <c r="B35" s="3431" t="s">
        <v>183</v>
      </c>
      <c r="C35" s="3466">
        <v>125</v>
      </c>
      <c r="D35" s="3467">
        <v>119</v>
      </c>
      <c r="E35" s="3433"/>
      <c r="F35" s="3466">
        <v>37</v>
      </c>
      <c r="G35" s="3467">
        <v>82</v>
      </c>
      <c r="H35" s="3458">
        <v>3</v>
      </c>
      <c r="I35" s="3459">
        <v>3</v>
      </c>
      <c r="J35" s="3459"/>
      <c r="K35" s="3460">
        <v>12</v>
      </c>
      <c r="L35" s="3459">
        <v>5</v>
      </c>
      <c r="M35" s="3459">
        <v>21</v>
      </c>
      <c r="N35" s="3459"/>
      <c r="O35" s="3459">
        <v>38</v>
      </c>
      <c r="P35" s="3461"/>
      <c r="Q35" s="3434"/>
      <c r="R35" s="3428"/>
      <c r="S35" s="3428"/>
    </row>
    <row r="36" spans="1:19" ht="15">
      <c r="A36" s="3429" t="s">
        <v>37</v>
      </c>
      <c r="B36" s="3431" t="s">
        <v>324</v>
      </c>
      <c r="C36" s="3466">
        <v>289</v>
      </c>
      <c r="D36" s="3467">
        <v>224</v>
      </c>
      <c r="E36" s="3433">
        <v>0.7750865051903114</v>
      </c>
      <c r="F36" s="3466">
        <v>7</v>
      </c>
      <c r="G36" s="3467">
        <v>217</v>
      </c>
      <c r="H36" s="3458">
        <v>60</v>
      </c>
      <c r="I36" s="3459">
        <v>6</v>
      </c>
      <c r="J36" s="3459">
        <v>3</v>
      </c>
      <c r="K36" s="3460">
        <v>34</v>
      </c>
      <c r="L36" s="3459">
        <v>56</v>
      </c>
      <c r="M36" s="3459">
        <v>13</v>
      </c>
      <c r="N36" s="3459">
        <v>3</v>
      </c>
      <c r="O36" s="3459">
        <v>42</v>
      </c>
      <c r="P36" s="3461"/>
      <c r="Q36" s="3434"/>
      <c r="R36" s="3428"/>
      <c r="S36" s="3428"/>
    </row>
    <row r="37" spans="1:19" ht="15">
      <c r="A37" s="3429" t="s">
        <v>37</v>
      </c>
      <c r="B37" s="3431" t="s">
        <v>39</v>
      </c>
      <c r="C37" s="3466">
        <v>66</v>
      </c>
      <c r="D37" s="3467">
        <v>54</v>
      </c>
      <c r="E37" s="3433">
        <v>0.8181818181818182</v>
      </c>
      <c r="F37" s="3466">
        <v>1</v>
      </c>
      <c r="G37" s="3467">
        <v>53</v>
      </c>
      <c r="H37" s="3458">
        <v>14</v>
      </c>
      <c r="I37" s="3459">
        <v>2</v>
      </c>
      <c r="J37" s="3459">
        <v>2</v>
      </c>
      <c r="K37" s="3460">
        <v>2</v>
      </c>
      <c r="L37" s="3459">
        <v>15</v>
      </c>
      <c r="M37" s="3459">
        <v>9</v>
      </c>
      <c r="N37" s="3459">
        <v>4</v>
      </c>
      <c r="O37" s="3459"/>
      <c r="P37" s="3461">
        <v>5</v>
      </c>
      <c r="Q37" s="3434"/>
      <c r="R37" s="3428"/>
      <c r="S37" s="3428"/>
    </row>
    <row r="38" spans="1:19" ht="15">
      <c r="A38" s="3430" t="s">
        <v>37</v>
      </c>
      <c r="B38" s="3431" t="s">
        <v>40</v>
      </c>
      <c r="C38" s="3466">
        <v>53</v>
      </c>
      <c r="D38" s="3467">
        <v>46</v>
      </c>
      <c r="E38" s="3433">
        <v>0.8679245283018868</v>
      </c>
      <c r="F38" s="3466">
        <v>1</v>
      </c>
      <c r="G38" s="3467">
        <v>45</v>
      </c>
      <c r="H38" s="3458">
        <v>17</v>
      </c>
      <c r="I38" s="3459"/>
      <c r="J38" s="3459"/>
      <c r="K38" s="3460">
        <v>2</v>
      </c>
      <c r="L38" s="3459">
        <v>9</v>
      </c>
      <c r="M38" s="3459">
        <v>1</v>
      </c>
      <c r="N38" s="3459"/>
      <c r="O38" s="3459">
        <v>16</v>
      </c>
      <c r="P38" s="3461"/>
      <c r="Q38" s="3434"/>
      <c r="R38" s="3428"/>
      <c r="S38" s="3428"/>
    </row>
    <row r="39" spans="1:19" ht="15.75" thickBot="1">
      <c r="A39" s="3435" t="s">
        <v>37</v>
      </c>
      <c r="B39" s="3448" t="s">
        <v>722</v>
      </c>
      <c r="C39" s="3473"/>
      <c r="D39" s="3474"/>
      <c r="E39" s="3449"/>
      <c r="F39" s="3473"/>
      <c r="G39" s="3474">
        <v>347</v>
      </c>
      <c r="H39" s="3462">
        <v>56</v>
      </c>
      <c r="I39" s="3463">
        <v>7</v>
      </c>
      <c r="J39" s="3463">
        <v>6</v>
      </c>
      <c r="K39" s="3464">
        <v>55</v>
      </c>
      <c r="L39" s="3463">
        <v>59</v>
      </c>
      <c r="M39" s="3463">
        <v>59</v>
      </c>
      <c r="N39" s="3463">
        <v>38</v>
      </c>
      <c r="O39" s="3463">
        <v>67</v>
      </c>
      <c r="P39" s="3465">
        <v>0</v>
      </c>
      <c r="Q39" s="3434"/>
      <c r="R39" s="3428"/>
      <c r="S39" s="3428"/>
    </row>
    <row r="40" spans="1:19" ht="15.75" thickBot="1">
      <c r="A40" s="3436"/>
      <c r="B40" s="3437"/>
      <c r="C40" s="3468"/>
      <c r="D40" s="3468"/>
      <c r="E40" s="3440"/>
      <c r="F40" s="3468"/>
      <c r="G40" s="3468"/>
      <c r="H40" s="3469"/>
      <c r="I40" s="3469"/>
      <c r="J40" s="3469"/>
      <c r="K40" s="3470"/>
      <c r="L40" s="3469"/>
      <c r="M40" s="3469"/>
      <c r="N40" s="3469"/>
      <c r="O40" s="3469"/>
      <c r="P40" s="3469"/>
      <c r="Q40" s="3439"/>
      <c r="R40" s="3427"/>
      <c r="S40" s="3427"/>
    </row>
    <row r="41" spans="1:19" ht="15">
      <c r="A41" s="3452" t="s">
        <v>185</v>
      </c>
      <c r="B41" s="3450" t="s">
        <v>723</v>
      </c>
      <c r="C41" s="3477"/>
      <c r="D41" s="3477"/>
      <c r="E41" s="3451"/>
      <c r="F41" s="3477"/>
      <c r="G41" s="3478">
        <v>4837</v>
      </c>
      <c r="H41" s="3501">
        <v>819</v>
      </c>
      <c r="I41" s="3480">
        <v>83</v>
      </c>
      <c r="J41" s="3480">
        <v>145</v>
      </c>
      <c r="K41" s="3481">
        <v>1494</v>
      </c>
      <c r="L41" s="3480">
        <v>995</v>
      </c>
      <c r="M41" s="3480"/>
      <c r="N41" s="3480">
        <v>1083</v>
      </c>
      <c r="O41" s="3480">
        <v>145</v>
      </c>
      <c r="P41" s="3479">
        <v>73</v>
      </c>
      <c r="Q41" s="3422"/>
      <c r="R41" s="3422"/>
      <c r="S41" s="3422"/>
    </row>
    <row r="42" spans="1:19" ht="15.75" thickBot="1">
      <c r="A42" s="3453" t="s">
        <v>187</v>
      </c>
      <c r="B42" s="3425" t="s">
        <v>724</v>
      </c>
      <c r="C42" s="3482"/>
      <c r="D42" s="3482"/>
      <c r="E42" s="3426"/>
      <c r="F42" s="3482"/>
      <c r="G42" s="3483">
        <v>3296</v>
      </c>
      <c r="H42" s="3502">
        <v>561</v>
      </c>
      <c r="I42" s="3485">
        <v>153</v>
      </c>
      <c r="J42" s="3485">
        <v>348</v>
      </c>
      <c r="K42" s="3486">
        <v>1016</v>
      </c>
      <c r="L42" s="3485">
        <v>377</v>
      </c>
      <c r="M42" s="3485"/>
      <c r="N42" s="3485">
        <v>841</v>
      </c>
      <c r="O42" s="3485"/>
      <c r="P42" s="3484">
        <v>0</v>
      </c>
      <c r="Q42" s="3422"/>
      <c r="R42" s="3422"/>
      <c r="S42" s="3422"/>
    </row>
    <row r="43" spans="1:19" ht="15.75" thickBot="1">
      <c r="A43" s="3436"/>
      <c r="B43" s="3437"/>
      <c r="C43" s="3468"/>
      <c r="D43" s="3468"/>
      <c r="E43" s="3440"/>
      <c r="F43" s="3468"/>
      <c r="G43" s="3468"/>
      <c r="H43" s="3469"/>
      <c r="I43" s="3469"/>
      <c r="J43" s="3469"/>
      <c r="K43" s="3470"/>
      <c r="L43" s="3469"/>
      <c r="M43" s="3469"/>
      <c r="N43" s="3469"/>
      <c r="O43" s="3469"/>
      <c r="P43" s="3469"/>
      <c r="Q43" s="3439"/>
      <c r="R43" s="3427"/>
      <c r="S43" s="3427"/>
    </row>
    <row r="44" spans="1:19" ht="15.75" thickBot="1">
      <c r="A44" s="3436" t="s">
        <v>41</v>
      </c>
      <c r="B44" s="3441"/>
      <c r="C44" s="3468"/>
      <c r="D44" s="3468"/>
      <c r="E44" s="3440"/>
      <c r="F44" s="3468"/>
      <c r="G44" s="3503" t="s">
        <v>42</v>
      </c>
      <c r="H44" s="3508" t="s">
        <v>11</v>
      </c>
      <c r="I44" s="3509" t="s">
        <v>12</v>
      </c>
      <c r="J44" s="3509" t="s">
        <v>13</v>
      </c>
      <c r="K44" s="3510" t="s">
        <v>14</v>
      </c>
      <c r="L44" s="3509" t="s">
        <v>15</v>
      </c>
      <c r="M44" s="3509" t="s">
        <v>16</v>
      </c>
      <c r="N44" s="3511" t="s">
        <v>17</v>
      </c>
      <c r="O44" s="3509" t="s">
        <v>18</v>
      </c>
      <c r="P44" s="3512" t="s">
        <v>19</v>
      </c>
      <c r="Q44" s="3438"/>
      <c r="R44" s="3427"/>
      <c r="S44" s="3427"/>
    </row>
    <row r="45" spans="1:19" ht="15.75" thickBot="1">
      <c r="A45" s="3436"/>
      <c r="B45" s="3437" t="s">
        <v>189</v>
      </c>
      <c r="C45" s="3468"/>
      <c r="D45" s="3468"/>
      <c r="E45" s="3440"/>
      <c r="F45" s="3468"/>
      <c r="G45" s="3487">
        <v>10908</v>
      </c>
      <c r="H45" s="3488">
        <v>1528</v>
      </c>
      <c r="I45" s="3499">
        <v>247.7</v>
      </c>
      <c r="J45" s="3499">
        <v>251.5</v>
      </c>
      <c r="K45" s="3513">
        <v>1228</v>
      </c>
      <c r="L45" s="3499">
        <v>1532</v>
      </c>
      <c r="M45" s="3499">
        <v>2071</v>
      </c>
      <c r="N45" s="3499">
        <v>988</v>
      </c>
      <c r="O45" s="3499">
        <v>2735.8</v>
      </c>
      <c r="P45" s="3500">
        <v>326</v>
      </c>
      <c r="Q45" s="3439"/>
      <c r="R45" s="3427"/>
      <c r="S45" s="3427"/>
    </row>
    <row r="46" spans="1:19" ht="15.75" thickBot="1">
      <c r="A46" s="3436"/>
      <c r="B46" s="3437"/>
      <c r="C46" s="3468"/>
      <c r="D46" s="3468"/>
      <c r="E46" s="3440"/>
      <c r="F46" s="3468"/>
      <c r="G46" s="3468"/>
      <c r="H46" s="3505">
        <v>0.14008067473414007</v>
      </c>
      <c r="I46" s="3506">
        <v>0.022708104143747708</v>
      </c>
      <c r="J46" s="3506">
        <v>0.023056472313898055</v>
      </c>
      <c r="K46" s="3514">
        <v>0.11257792445911258</v>
      </c>
      <c r="L46" s="3506">
        <v>0.14044737807114044</v>
      </c>
      <c r="M46" s="3506">
        <v>0.18986065273193986</v>
      </c>
      <c r="N46" s="3506">
        <v>0.09057572423909058</v>
      </c>
      <c r="O46" s="3506">
        <v>0.25080674734140085</v>
      </c>
      <c r="P46" s="3507">
        <v>0.029886321965529886</v>
      </c>
      <c r="Q46" s="3439"/>
      <c r="R46" s="3504"/>
      <c r="S46" s="3427"/>
    </row>
    <row r="47" spans="1:19" ht="15.75" thickBot="1">
      <c r="A47" s="3436"/>
      <c r="B47" s="3437"/>
      <c r="C47" s="3468"/>
      <c r="D47" s="3468"/>
      <c r="E47" s="3440"/>
      <c r="F47" s="3468"/>
      <c r="G47" s="3468"/>
      <c r="H47" s="3469"/>
      <c r="I47" s="3469"/>
      <c r="J47" s="3469"/>
      <c r="K47" s="3470"/>
      <c r="L47" s="3469"/>
      <c r="M47" s="3469"/>
      <c r="N47" s="3469"/>
      <c r="O47" s="3469"/>
      <c r="P47" s="3469"/>
      <c r="Q47" s="3439"/>
      <c r="R47" s="3427"/>
      <c r="S47" s="3427"/>
    </row>
    <row r="48" spans="1:19" ht="15.75" thickBot="1">
      <c r="A48" s="3436"/>
      <c r="B48" s="3437" t="s">
        <v>190</v>
      </c>
      <c r="C48" s="3468"/>
      <c r="D48" s="3468"/>
      <c r="E48" s="3440"/>
      <c r="F48" s="3468"/>
      <c r="G48" s="3487">
        <v>19041</v>
      </c>
      <c r="H48" s="3488">
        <v>2908</v>
      </c>
      <c r="I48" s="3499">
        <v>483.7</v>
      </c>
      <c r="J48" s="3499">
        <v>744.5</v>
      </c>
      <c r="K48" s="3513">
        <v>3738</v>
      </c>
      <c r="L48" s="3499">
        <v>2904</v>
      </c>
      <c r="M48" s="3499">
        <v>2071</v>
      </c>
      <c r="N48" s="3499">
        <v>2912</v>
      </c>
      <c r="O48" s="3499">
        <v>2880.8</v>
      </c>
      <c r="P48" s="3500">
        <v>399</v>
      </c>
      <c r="Q48" s="3439"/>
      <c r="R48" s="3444"/>
      <c r="S48" s="3427"/>
    </row>
    <row r="49" spans="1:19" ht="15.75" thickBot="1">
      <c r="A49" s="3436"/>
      <c r="B49" s="3437"/>
      <c r="C49" s="3468"/>
      <c r="D49" s="3468"/>
      <c r="E49" s="3440"/>
      <c r="F49" s="3468"/>
      <c r="G49" s="3468"/>
      <c r="H49" s="3505">
        <v>0.15272307126726536</v>
      </c>
      <c r="I49" s="3506">
        <v>0.025403077569455385</v>
      </c>
      <c r="J49" s="3506">
        <v>0.03909983719342471</v>
      </c>
      <c r="K49" s="3514">
        <v>0.19631321884354813</v>
      </c>
      <c r="L49" s="3506">
        <v>0.15251299826689774</v>
      </c>
      <c r="M49" s="3506">
        <v>0.10876529594033926</v>
      </c>
      <c r="N49" s="3506">
        <v>0.152933144267633</v>
      </c>
      <c r="O49" s="3506">
        <v>0.15129457486476552</v>
      </c>
      <c r="P49" s="3507">
        <v>0.02095478178667087</v>
      </c>
      <c r="Q49" s="3439"/>
      <c r="R49" s="3504"/>
      <c r="S49" s="3427"/>
    </row>
  </sheetData>
  <mergeCells count="9">
    <mergeCell ref="H3:P3"/>
    <mergeCell ref="A1:P1"/>
    <mergeCell ref="A3:A4"/>
    <mergeCell ref="B3:B4"/>
    <mergeCell ref="C3:C4"/>
    <mergeCell ref="D3:D4"/>
    <mergeCell ref="E3:E4"/>
    <mergeCell ref="F3:F4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P31" sqref="A23:P31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725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516"/>
      <c r="R1" s="3516"/>
      <c r="S1" s="3516"/>
    </row>
    <row r="2" spans="1:19" ht="27" thickBot="1">
      <c r="A2" s="3518"/>
      <c r="B2" s="3526"/>
      <c r="C2" s="3517"/>
      <c r="D2" s="3517"/>
      <c r="E2" s="3517"/>
      <c r="F2" s="3517"/>
      <c r="G2" s="3517"/>
      <c r="H2" s="3519"/>
      <c r="I2" s="3519"/>
      <c r="J2" s="3519"/>
      <c r="K2" s="3520"/>
      <c r="L2" s="3519"/>
      <c r="M2" s="3519"/>
      <c r="N2" s="3519"/>
      <c r="O2" s="3519"/>
      <c r="P2" s="3519"/>
      <c r="Q2" s="3517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517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3521" t="s">
        <v>11</v>
      </c>
      <c r="I4" s="3522" t="s">
        <v>12</v>
      </c>
      <c r="J4" s="3522" t="s">
        <v>13</v>
      </c>
      <c r="K4" s="3523" t="s">
        <v>14</v>
      </c>
      <c r="L4" s="3522" t="s">
        <v>15</v>
      </c>
      <c r="M4" s="3522" t="s">
        <v>16</v>
      </c>
      <c r="N4" s="3525" t="s">
        <v>17</v>
      </c>
      <c r="O4" s="3522" t="s">
        <v>18</v>
      </c>
      <c r="P4" s="3524" t="s">
        <v>19</v>
      </c>
      <c r="Q4" s="3517"/>
      <c r="R4" s="3515"/>
      <c r="S4" s="3515"/>
    </row>
    <row r="5" spans="1:19" ht="15">
      <c r="A5" s="3540" t="s">
        <v>20</v>
      </c>
      <c r="B5" s="3541" t="s">
        <v>726</v>
      </c>
      <c r="C5" s="3562">
        <v>55</v>
      </c>
      <c r="D5" s="3563">
        <v>33</v>
      </c>
      <c r="E5" s="3542">
        <v>0.6</v>
      </c>
      <c r="F5" s="3562">
        <v>1</v>
      </c>
      <c r="G5" s="3563">
        <v>32</v>
      </c>
      <c r="H5" s="3545"/>
      <c r="I5" s="3546"/>
      <c r="J5" s="3546"/>
      <c r="K5" s="3547">
        <v>2</v>
      </c>
      <c r="L5" s="3546">
        <v>18</v>
      </c>
      <c r="M5" s="3546">
        <v>7</v>
      </c>
      <c r="N5" s="3546"/>
      <c r="O5" s="3546">
        <v>5</v>
      </c>
      <c r="P5" s="3548"/>
      <c r="Q5" s="3532"/>
      <c r="R5" s="3528"/>
      <c r="S5" s="3528"/>
    </row>
    <row r="6" spans="1:19" ht="15">
      <c r="A6" s="3529" t="s">
        <v>20</v>
      </c>
      <c r="B6" s="3530" t="s">
        <v>727</v>
      </c>
      <c r="C6" s="3557">
        <v>85</v>
      </c>
      <c r="D6" s="3558">
        <v>53</v>
      </c>
      <c r="E6" s="3531">
        <v>0.6235294117647059</v>
      </c>
      <c r="F6" s="3557">
        <v>4</v>
      </c>
      <c r="G6" s="3558">
        <v>49</v>
      </c>
      <c r="H6" s="3549"/>
      <c r="I6" s="3550"/>
      <c r="J6" s="3550"/>
      <c r="K6" s="3551">
        <v>2</v>
      </c>
      <c r="L6" s="3550">
        <v>32</v>
      </c>
      <c r="M6" s="3550">
        <v>13</v>
      </c>
      <c r="N6" s="3550"/>
      <c r="O6" s="3550">
        <v>2</v>
      </c>
      <c r="P6" s="3552"/>
      <c r="Q6" s="3532"/>
      <c r="R6" s="3528"/>
      <c r="S6" s="3528"/>
    </row>
    <row r="7" spans="1:19" ht="15">
      <c r="A7" s="3529" t="s">
        <v>26</v>
      </c>
      <c r="B7" s="3530" t="s">
        <v>27</v>
      </c>
      <c r="C7" s="3557">
        <v>349</v>
      </c>
      <c r="D7" s="3558"/>
      <c r="E7" s="3531"/>
      <c r="F7" s="3557"/>
      <c r="G7" s="3558">
        <v>288</v>
      </c>
      <c r="H7" s="3549"/>
      <c r="I7" s="3550"/>
      <c r="J7" s="3550"/>
      <c r="K7" s="3551">
        <v>147</v>
      </c>
      <c r="L7" s="3550">
        <v>60</v>
      </c>
      <c r="M7" s="3550"/>
      <c r="N7" s="3550">
        <v>81</v>
      </c>
      <c r="O7" s="3550"/>
      <c r="P7" s="3552"/>
      <c r="Q7" s="3532"/>
      <c r="R7" s="3528"/>
      <c r="S7" s="3528"/>
    </row>
    <row r="8" spans="1:19" ht="15">
      <c r="A8" s="3529" t="s">
        <v>28</v>
      </c>
      <c r="B8" s="3530" t="s">
        <v>29</v>
      </c>
      <c r="C8" s="3557">
        <v>2434</v>
      </c>
      <c r="D8" s="3558">
        <v>1128</v>
      </c>
      <c r="E8" s="3531">
        <v>0.46343467543138867</v>
      </c>
      <c r="F8" s="3557">
        <v>37</v>
      </c>
      <c r="G8" s="3558">
        <v>1091</v>
      </c>
      <c r="H8" s="3549">
        <v>154</v>
      </c>
      <c r="I8" s="3550"/>
      <c r="J8" s="3550"/>
      <c r="K8" s="3551">
        <v>79</v>
      </c>
      <c r="L8" s="3550">
        <v>37</v>
      </c>
      <c r="M8" s="3550">
        <v>306</v>
      </c>
      <c r="N8" s="3550">
        <v>75</v>
      </c>
      <c r="O8" s="3550">
        <v>400</v>
      </c>
      <c r="P8" s="3552">
        <v>40</v>
      </c>
      <c r="Q8" s="3532"/>
      <c r="R8" s="3528"/>
      <c r="S8" s="3528"/>
    </row>
    <row r="9" spans="1:19" ht="15">
      <c r="A9" s="3529" t="s">
        <v>28</v>
      </c>
      <c r="B9" s="3530" t="s">
        <v>30</v>
      </c>
      <c r="C9" s="3557"/>
      <c r="D9" s="3558"/>
      <c r="E9" s="3531"/>
      <c r="F9" s="3557"/>
      <c r="G9" s="3558"/>
      <c r="H9" s="3549"/>
      <c r="I9" s="3550"/>
      <c r="J9" s="3550"/>
      <c r="K9" s="3551"/>
      <c r="L9" s="3550"/>
      <c r="M9" s="3550"/>
      <c r="N9" s="3550"/>
      <c r="O9" s="3550"/>
      <c r="P9" s="3552"/>
      <c r="Q9" s="3532"/>
      <c r="R9" s="3528"/>
      <c r="S9" s="3528"/>
    </row>
    <row r="10" spans="1:19" ht="15">
      <c r="A10" s="3529" t="s">
        <v>31</v>
      </c>
      <c r="B10" s="3530" t="s">
        <v>32</v>
      </c>
      <c r="C10" s="3557"/>
      <c r="D10" s="3558"/>
      <c r="E10" s="3531"/>
      <c r="F10" s="3557"/>
      <c r="G10" s="3558">
        <v>98</v>
      </c>
      <c r="H10" s="3549"/>
      <c r="I10" s="3550"/>
      <c r="J10" s="3550">
        <v>53</v>
      </c>
      <c r="K10" s="3551"/>
      <c r="L10" s="3550">
        <v>37</v>
      </c>
      <c r="M10" s="3550"/>
      <c r="N10" s="3550"/>
      <c r="O10" s="3550">
        <v>6</v>
      </c>
      <c r="P10" s="3552">
        <v>2</v>
      </c>
      <c r="Q10" s="3532"/>
      <c r="R10" s="3528"/>
      <c r="S10" s="3528"/>
    </row>
    <row r="11" spans="1:19" ht="15">
      <c r="A11" s="3529" t="s">
        <v>31</v>
      </c>
      <c r="B11" s="3530" t="s">
        <v>33</v>
      </c>
      <c r="C11" s="3557"/>
      <c r="D11" s="3558"/>
      <c r="E11" s="3531"/>
      <c r="F11" s="3557"/>
      <c r="G11" s="3558">
        <v>122</v>
      </c>
      <c r="H11" s="3549">
        <v>25</v>
      </c>
      <c r="I11" s="3550">
        <v>1</v>
      </c>
      <c r="J11" s="3550"/>
      <c r="K11" s="3551">
        <v>39</v>
      </c>
      <c r="L11" s="3550">
        <v>31</v>
      </c>
      <c r="M11" s="3550"/>
      <c r="N11" s="3550"/>
      <c r="O11" s="3550">
        <v>26</v>
      </c>
      <c r="P11" s="3552">
        <v>0</v>
      </c>
      <c r="Q11" s="3532"/>
      <c r="R11" s="3528"/>
      <c r="S11" s="3528"/>
    </row>
    <row r="12" spans="1:19" ht="15">
      <c r="A12" s="3529" t="s">
        <v>34</v>
      </c>
      <c r="B12" s="3530" t="s">
        <v>728</v>
      </c>
      <c r="C12" s="3557">
        <v>35</v>
      </c>
      <c r="D12" s="3558">
        <v>28</v>
      </c>
      <c r="E12" s="3531">
        <v>0.8</v>
      </c>
      <c r="F12" s="3557">
        <v>1</v>
      </c>
      <c r="G12" s="3558">
        <v>27</v>
      </c>
      <c r="H12" s="3549"/>
      <c r="I12" s="3550"/>
      <c r="J12" s="3550">
        <v>1</v>
      </c>
      <c r="K12" s="3551">
        <v>2</v>
      </c>
      <c r="L12" s="3550">
        <v>10</v>
      </c>
      <c r="M12" s="3550"/>
      <c r="N12" s="3550"/>
      <c r="O12" s="3550">
        <v>8</v>
      </c>
      <c r="P12" s="3552">
        <v>6</v>
      </c>
      <c r="Q12" s="3532"/>
      <c r="R12" s="3528"/>
      <c r="S12" s="3528"/>
    </row>
    <row r="13" spans="1:19" ht="15">
      <c r="A13" s="3529" t="s">
        <v>37</v>
      </c>
      <c r="B13" s="3530" t="s">
        <v>324</v>
      </c>
      <c r="C13" s="3557">
        <v>241</v>
      </c>
      <c r="D13" s="3558">
        <v>182</v>
      </c>
      <c r="E13" s="3531">
        <v>0.7551867219917012</v>
      </c>
      <c r="F13" s="3557">
        <v>2</v>
      </c>
      <c r="G13" s="3558">
        <v>180</v>
      </c>
      <c r="H13" s="3549">
        <v>14</v>
      </c>
      <c r="I13" s="3550">
        <v>4</v>
      </c>
      <c r="J13" s="3550">
        <v>1</v>
      </c>
      <c r="K13" s="3551">
        <v>51</v>
      </c>
      <c r="L13" s="3550">
        <v>53</v>
      </c>
      <c r="M13" s="3550">
        <v>4</v>
      </c>
      <c r="N13" s="3550">
        <v>3</v>
      </c>
      <c r="O13" s="3550">
        <v>50</v>
      </c>
      <c r="P13" s="3552"/>
      <c r="Q13" s="3532"/>
      <c r="R13" s="3528"/>
      <c r="S13" s="3528"/>
    </row>
    <row r="14" spans="1:19" ht="26.25" thickBot="1">
      <c r="A14" s="3533" t="s">
        <v>37</v>
      </c>
      <c r="B14" s="3543" t="s">
        <v>62</v>
      </c>
      <c r="C14" s="3564">
        <v>78</v>
      </c>
      <c r="D14" s="3565">
        <v>70</v>
      </c>
      <c r="E14" s="3544">
        <v>0.8974358974358975</v>
      </c>
      <c r="F14" s="3564">
        <v>1</v>
      </c>
      <c r="G14" s="3565">
        <v>69</v>
      </c>
      <c r="H14" s="3553">
        <v>4</v>
      </c>
      <c r="I14" s="3554">
        <v>2</v>
      </c>
      <c r="J14" s="3554">
        <v>3</v>
      </c>
      <c r="K14" s="3555">
        <v>12</v>
      </c>
      <c r="L14" s="3554">
        <v>12</v>
      </c>
      <c r="M14" s="3554">
        <v>15</v>
      </c>
      <c r="N14" s="3554">
        <v>5</v>
      </c>
      <c r="O14" s="3554">
        <v>10</v>
      </c>
      <c r="P14" s="3556">
        <v>6</v>
      </c>
      <c r="Q14" s="3532"/>
      <c r="R14" s="3528"/>
      <c r="S14" s="3528"/>
    </row>
    <row r="15" spans="1:19" ht="15">
      <c r="A15" s="3534"/>
      <c r="B15" s="3535"/>
      <c r="C15" s="3559"/>
      <c r="D15" s="3559"/>
      <c r="E15" s="3538"/>
      <c r="F15" s="3559"/>
      <c r="G15" s="3559"/>
      <c r="H15" s="3560"/>
      <c r="I15" s="3560"/>
      <c r="J15" s="3560"/>
      <c r="K15" s="3561"/>
      <c r="L15" s="3560"/>
      <c r="M15" s="3560"/>
      <c r="N15" s="3560"/>
      <c r="O15" s="3560"/>
      <c r="P15" s="3560"/>
      <c r="Q15" s="3537"/>
      <c r="R15" s="3528"/>
      <c r="S15" s="3528"/>
    </row>
    <row r="16" spans="1:19" ht="15.75" thickBot="1">
      <c r="A16" s="3534"/>
      <c r="B16" s="3535"/>
      <c r="C16" s="3559"/>
      <c r="D16" s="3559"/>
      <c r="E16" s="3538"/>
      <c r="F16" s="3559"/>
      <c r="G16" s="3559"/>
      <c r="H16" s="3560"/>
      <c r="I16" s="3560"/>
      <c r="J16" s="3560"/>
      <c r="K16" s="3561"/>
      <c r="L16" s="3560"/>
      <c r="M16" s="3560"/>
      <c r="N16" s="3560"/>
      <c r="O16" s="3560"/>
      <c r="P16" s="3560"/>
      <c r="Q16" s="3537"/>
      <c r="R16" s="3528"/>
      <c r="S16" s="3528"/>
    </row>
    <row r="17" spans="1:19" ht="15.75" thickBot="1">
      <c r="A17" s="3534" t="s">
        <v>41</v>
      </c>
      <c r="B17" s="3539"/>
      <c r="C17" s="3559"/>
      <c r="D17" s="3559"/>
      <c r="E17" s="3538"/>
      <c r="F17" s="3559"/>
      <c r="G17" s="3570" t="s">
        <v>42</v>
      </c>
      <c r="H17" s="3575" t="s">
        <v>11</v>
      </c>
      <c r="I17" s="3576" t="s">
        <v>12</v>
      </c>
      <c r="J17" s="3576" t="s">
        <v>13</v>
      </c>
      <c r="K17" s="3577" t="s">
        <v>14</v>
      </c>
      <c r="L17" s="3576" t="s">
        <v>15</v>
      </c>
      <c r="M17" s="3576" t="s">
        <v>16</v>
      </c>
      <c r="N17" s="3578" t="s">
        <v>17</v>
      </c>
      <c r="O17" s="3576" t="s">
        <v>18</v>
      </c>
      <c r="P17" s="3579" t="s">
        <v>19</v>
      </c>
      <c r="Q17" s="3536"/>
      <c r="R17" s="3527"/>
      <c r="S17" s="3527"/>
    </row>
    <row r="18" spans="1:19" ht="15.75" thickBot="1">
      <c r="A18" s="3534"/>
      <c r="B18" s="3535"/>
      <c r="C18" s="3559"/>
      <c r="D18" s="3559"/>
      <c r="E18" s="3538"/>
      <c r="F18" s="3559"/>
      <c r="G18" s="3566">
        <v>1956</v>
      </c>
      <c r="H18" s="3567">
        <v>197</v>
      </c>
      <c r="I18" s="3568">
        <v>7</v>
      </c>
      <c r="J18" s="3568">
        <v>58</v>
      </c>
      <c r="K18" s="3580">
        <v>334</v>
      </c>
      <c r="L18" s="3568">
        <v>290</v>
      </c>
      <c r="M18" s="3568">
        <v>345</v>
      </c>
      <c r="N18" s="3568">
        <v>164</v>
      </c>
      <c r="O18" s="3568">
        <v>507</v>
      </c>
      <c r="P18" s="3569">
        <v>54</v>
      </c>
      <c r="Q18" s="3537"/>
      <c r="R18" s="3527"/>
      <c r="S18" s="3527"/>
    </row>
    <row r="19" spans="1:19" ht="15.75" thickBot="1">
      <c r="A19" s="3534"/>
      <c r="B19" s="3535"/>
      <c r="C19" s="3559"/>
      <c r="D19" s="3559"/>
      <c r="E19" s="3538"/>
      <c r="F19" s="3559"/>
      <c r="G19" s="3559"/>
      <c r="H19" s="3572">
        <v>0.10071574642126789</v>
      </c>
      <c r="I19" s="3573">
        <v>0.0035787321063394683</v>
      </c>
      <c r="J19" s="3573">
        <v>0.02965235173824131</v>
      </c>
      <c r="K19" s="3581">
        <v>0.17075664621676892</v>
      </c>
      <c r="L19" s="3573">
        <v>0.14826175869120656</v>
      </c>
      <c r="M19" s="3573">
        <v>0.17638036809815952</v>
      </c>
      <c r="N19" s="3573">
        <v>0.08384458077709611</v>
      </c>
      <c r="O19" s="3573">
        <v>0.25920245398773006</v>
      </c>
      <c r="P19" s="3574">
        <v>0.027607361963190184</v>
      </c>
      <c r="Q19" s="3537"/>
      <c r="R19" s="3571"/>
      <c r="S19" s="3527"/>
    </row>
    <row r="20" spans="1:19" ht="15">
      <c r="A20" s="50"/>
      <c r="B20" s="51"/>
      <c r="C20" s="90"/>
      <c r="D20" s="90"/>
      <c r="E20" s="52"/>
      <c r="F20" s="90"/>
      <c r="G20" s="90"/>
      <c r="H20" s="92"/>
      <c r="I20" s="92"/>
      <c r="J20" s="92"/>
      <c r="K20" s="93"/>
      <c r="L20" s="92"/>
      <c r="M20" s="92"/>
      <c r="N20" s="92"/>
      <c r="O20" s="92"/>
      <c r="P20" s="92"/>
      <c r="Q20" s="54"/>
      <c r="R20" s="35"/>
      <c r="S20" s="35"/>
    </row>
    <row r="21" spans="1:19" ht="15">
      <c r="A21" s="11"/>
      <c r="B21" s="11"/>
      <c r="C21" s="94"/>
      <c r="D21" s="94"/>
      <c r="E21" s="11"/>
      <c r="F21" s="94"/>
      <c r="G21" s="94"/>
      <c r="H21" s="95"/>
      <c r="I21" s="95"/>
      <c r="J21" s="95"/>
      <c r="K21" s="96"/>
      <c r="L21" s="95"/>
      <c r="M21" s="95"/>
      <c r="N21" s="95"/>
      <c r="O21" s="95"/>
      <c r="P21" s="95"/>
      <c r="Q21" s="11"/>
      <c r="R21" s="11"/>
      <c r="S21" s="11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  <row r="23" spans="17:19" ht="15">
      <c r="Q23" s="54"/>
      <c r="R23" s="35"/>
      <c r="S23" s="35"/>
    </row>
    <row r="24" spans="17:19" ht="15">
      <c r="Q24" s="53"/>
      <c r="R24" s="28"/>
      <c r="S24" s="28"/>
    </row>
    <row r="25" spans="17:19" ht="15">
      <c r="Q25" s="54"/>
      <c r="R25" s="28"/>
      <c r="S25" s="28"/>
    </row>
    <row r="26" spans="17:19" ht="15">
      <c r="Q26" s="54"/>
      <c r="R26" s="102"/>
      <c r="S26" s="102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60" zoomScaleNormal="60" workbookViewId="0" topLeftCell="A1">
      <selection activeCell="S3" sqref="S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50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183"/>
      <c r="R1" s="183"/>
      <c r="S1" s="183"/>
    </row>
    <row r="2" spans="1:19" ht="27" thickBot="1">
      <c r="A2" s="186"/>
      <c r="B2" s="194"/>
      <c r="C2" s="185"/>
      <c r="D2" s="185"/>
      <c r="E2" s="185"/>
      <c r="F2" s="185"/>
      <c r="G2" s="185"/>
      <c r="H2" s="187"/>
      <c r="I2" s="187"/>
      <c r="J2" s="187"/>
      <c r="K2" s="188"/>
      <c r="L2" s="187"/>
      <c r="M2" s="187"/>
      <c r="N2" s="187"/>
      <c r="O2" s="187"/>
      <c r="P2" s="187"/>
      <c r="Q2" s="185"/>
      <c r="R2" s="183"/>
      <c r="S2" s="183"/>
    </row>
    <row r="3" spans="1:19" ht="46.5" customHeight="1" thickBot="1" thickTop="1">
      <c r="A3" s="4621" t="s">
        <v>2</v>
      </c>
      <c r="B3" s="4610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185"/>
      <c r="R3" s="184"/>
      <c r="S3" s="4224" t="s">
        <v>10</v>
      </c>
    </row>
    <row r="4" spans="1:19" ht="15.75" thickBot="1">
      <c r="A4" s="4622"/>
      <c r="B4" s="4612"/>
      <c r="C4" s="4616"/>
      <c r="D4" s="4616"/>
      <c r="E4" s="4618"/>
      <c r="F4" s="4616"/>
      <c r="G4" s="4620"/>
      <c r="H4" s="189" t="s">
        <v>11</v>
      </c>
      <c r="I4" s="190" t="s">
        <v>12</v>
      </c>
      <c r="J4" s="190" t="s">
        <v>13</v>
      </c>
      <c r="K4" s="191" t="s">
        <v>14</v>
      </c>
      <c r="L4" s="190" t="s">
        <v>15</v>
      </c>
      <c r="M4" s="190" t="s">
        <v>16</v>
      </c>
      <c r="N4" s="193" t="s">
        <v>17</v>
      </c>
      <c r="O4" s="190" t="s">
        <v>18</v>
      </c>
      <c r="P4" s="192" t="s">
        <v>19</v>
      </c>
      <c r="Q4" s="185"/>
      <c r="R4" s="182"/>
      <c r="S4" s="182"/>
    </row>
    <row r="5" spans="1:19" ht="15">
      <c r="A5" s="211" t="s">
        <v>20</v>
      </c>
      <c r="B5" s="212" t="s">
        <v>51</v>
      </c>
      <c r="C5" s="234">
        <v>128</v>
      </c>
      <c r="D5" s="235">
        <v>17</v>
      </c>
      <c r="E5" s="213">
        <v>0.1328125</v>
      </c>
      <c r="F5" s="234">
        <v>1</v>
      </c>
      <c r="G5" s="235">
        <v>16</v>
      </c>
      <c r="H5" s="217"/>
      <c r="I5" s="218"/>
      <c r="J5" s="218"/>
      <c r="K5" s="219"/>
      <c r="L5" s="218">
        <v>4</v>
      </c>
      <c r="M5" s="218">
        <v>9</v>
      </c>
      <c r="N5" s="218">
        <v>3</v>
      </c>
      <c r="O5" s="218"/>
      <c r="P5" s="220"/>
      <c r="Q5" s="201"/>
      <c r="R5" s="196"/>
      <c r="S5" s="196"/>
    </row>
    <row r="6" spans="1:19" ht="15">
      <c r="A6" s="197" t="s">
        <v>20</v>
      </c>
      <c r="B6" s="198" t="s">
        <v>52</v>
      </c>
      <c r="C6" s="229">
        <v>33</v>
      </c>
      <c r="D6" s="230">
        <v>19</v>
      </c>
      <c r="E6" s="200">
        <v>0.5757575757575758</v>
      </c>
      <c r="F6" s="229">
        <v>0</v>
      </c>
      <c r="G6" s="230">
        <v>19</v>
      </c>
      <c r="H6" s="221"/>
      <c r="I6" s="222"/>
      <c r="J6" s="222"/>
      <c r="K6" s="223"/>
      <c r="L6" s="222">
        <v>10</v>
      </c>
      <c r="M6" s="222">
        <v>6</v>
      </c>
      <c r="N6" s="222">
        <v>3</v>
      </c>
      <c r="O6" s="222"/>
      <c r="P6" s="224"/>
      <c r="Q6" s="201"/>
      <c r="R6" s="196"/>
      <c r="S6" s="196"/>
    </row>
    <row r="7" spans="1:19" ht="25.5">
      <c r="A7" s="197" t="s">
        <v>23</v>
      </c>
      <c r="B7" s="198" t="s">
        <v>53</v>
      </c>
      <c r="C7" s="229">
        <v>121</v>
      </c>
      <c r="D7" s="230">
        <v>116</v>
      </c>
      <c r="E7" s="200">
        <v>0.9586776859504132</v>
      </c>
      <c r="F7" s="229">
        <v>2</v>
      </c>
      <c r="G7" s="230">
        <v>114</v>
      </c>
      <c r="H7" s="221">
        <v>7</v>
      </c>
      <c r="I7" s="222">
        <v>5</v>
      </c>
      <c r="J7" s="222">
        <v>7.5</v>
      </c>
      <c r="K7" s="223">
        <v>55</v>
      </c>
      <c r="L7" s="222">
        <v>32</v>
      </c>
      <c r="M7" s="222"/>
      <c r="N7" s="222"/>
      <c r="O7" s="222">
        <v>7.5</v>
      </c>
      <c r="P7" s="224"/>
      <c r="Q7" s="201"/>
      <c r="R7" s="196"/>
      <c r="S7" s="196"/>
    </row>
    <row r="8" spans="1:19" ht="25.5">
      <c r="A8" s="197" t="s">
        <v>23</v>
      </c>
      <c r="B8" s="198" t="s">
        <v>54</v>
      </c>
      <c r="C8" s="229">
        <v>191</v>
      </c>
      <c r="D8" s="230">
        <v>167</v>
      </c>
      <c r="E8" s="200">
        <v>0.8743455497382199</v>
      </c>
      <c r="F8" s="229">
        <v>1</v>
      </c>
      <c r="G8" s="230">
        <v>166</v>
      </c>
      <c r="H8" s="221">
        <v>5</v>
      </c>
      <c r="I8" s="222">
        <v>1</v>
      </c>
      <c r="J8" s="222">
        <v>24</v>
      </c>
      <c r="K8" s="223">
        <v>48</v>
      </c>
      <c r="L8" s="222">
        <v>64</v>
      </c>
      <c r="M8" s="222"/>
      <c r="N8" s="222"/>
      <c r="O8" s="222">
        <v>24</v>
      </c>
      <c r="P8" s="224"/>
      <c r="Q8" s="201"/>
      <c r="R8" s="196"/>
      <c r="S8" s="196"/>
    </row>
    <row r="9" spans="1:19" ht="25.5">
      <c r="A9" s="197" t="s">
        <v>55</v>
      </c>
      <c r="B9" s="198" t="s">
        <v>56</v>
      </c>
      <c r="C9" s="229">
        <v>310</v>
      </c>
      <c r="D9" s="230">
        <v>258</v>
      </c>
      <c r="E9" s="200">
        <v>0.832258064516129</v>
      </c>
      <c r="F9" s="229">
        <v>11</v>
      </c>
      <c r="G9" s="230">
        <v>247</v>
      </c>
      <c r="H9" s="221">
        <v>44</v>
      </c>
      <c r="I9" s="222">
        <v>3</v>
      </c>
      <c r="J9" s="222">
        <v>4</v>
      </c>
      <c r="K9" s="223">
        <v>63</v>
      </c>
      <c r="L9" s="222">
        <v>93</v>
      </c>
      <c r="M9" s="222">
        <v>4.5</v>
      </c>
      <c r="N9" s="222">
        <v>4.5</v>
      </c>
      <c r="O9" s="222">
        <v>31</v>
      </c>
      <c r="P9" s="224"/>
      <c r="Q9" s="201"/>
      <c r="R9" s="196"/>
      <c r="S9" s="196"/>
    </row>
    <row r="10" spans="1:19" ht="15">
      <c r="A10" s="197" t="s">
        <v>26</v>
      </c>
      <c r="B10" s="198" t="s">
        <v>27</v>
      </c>
      <c r="C10" s="229">
        <v>608</v>
      </c>
      <c r="D10" s="230"/>
      <c r="E10" s="200"/>
      <c r="F10" s="229"/>
      <c r="G10" s="230">
        <v>549</v>
      </c>
      <c r="H10" s="221">
        <v>79</v>
      </c>
      <c r="I10" s="222"/>
      <c r="J10" s="222"/>
      <c r="K10" s="223">
        <v>179</v>
      </c>
      <c r="L10" s="222">
        <v>134</v>
      </c>
      <c r="M10" s="222"/>
      <c r="N10" s="222">
        <v>157</v>
      </c>
      <c r="O10" s="222"/>
      <c r="P10" s="224"/>
      <c r="Q10" s="201"/>
      <c r="R10" s="196"/>
      <c r="S10" s="196"/>
    </row>
    <row r="11" spans="1:19" ht="15">
      <c r="A11" s="197" t="s">
        <v>28</v>
      </c>
      <c r="B11" s="198" t="s">
        <v>29</v>
      </c>
      <c r="C11" s="229">
        <v>4783</v>
      </c>
      <c r="D11" s="230">
        <v>1895</v>
      </c>
      <c r="E11" s="200">
        <v>0.3961948567844449</v>
      </c>
      <c r="F11" s="229">
        <v>132</v>
      </c>
      <c r="G11" s="230">
        <v>1763</v>
      </c>
      <c r="H11" s="221">
        <v>173</v>
      </c>
      <c r="I11" s="222"/>
      <c r="J11" s="222"/>
      <c r="K11" s="223">
        <v>102</v>
      </c>
      <c r="L11" s="222">
        <v>178</v>
      </c>
      <c r="M11" s="222">
        <v>663</v>
      </c>
      <c r="N11" s="222">
        <v>135</v>
      </c>
      <c r="O11" s="222">
        <v>415</v>
      </c>
      <c r="P11" s="224">
        <v>97</v>
      </c>
      <c r="Q11" s="201"/>
      <c r="R11" s="196"/>
      <c r="S11" s="196"/>
    </row>
    <row r="12" spans="1:19" ht="15">
      <c r="A12" s="197" t="s">
        <v>28</v>
      </c>
      <c r="B12" s="198" t="s">
        <v>30</v>
      </c>
      <c r="C12" s="229"/>
      <c r="D12" s="230"/>
      <c r="E12" s="200"/>
      <c r="F12" s="229"/>
      <c r="G12" s="230"/>
      <c r="H12" s="221"/>
      <c r="I12" s="222"/>
      <c r="J12" s="222"/>
      <c r="K12" s="223"/>
      <c r="L12" s="222"/>
      <c r="M12" s="222"/>
      <c r="N12" s="222"/>
      <c r="O12" s="222"/>
      <c r="P12" s="224"/>
      <c r="Q12" s="201"/>
      <c r="R12" s="196"/>
      <c r="S12" s="196"/>
    </row>
    <row r="13" spans="1:19" ht="15">
      <c r="A13" s="197" t="s">
        <v>31</v>
      </c>
      <c r="B13" s="208" t="s">
        <v>32</v>
      </c>
      <c r="C13" s="240"/>
      <c r="D13" s="240"/>
      <c r="E13" s="199"/>
      <c r="F13" s="240"/>
      <c r="G13" s="241">
        <v>315</v>
      </c>
      <c r="H13" s="242"/>
      <c r="I13" s="243"/>
      <c r="J13" s="243">
        <v>122</v>
      </c>
      <c r="K13" s="244">
        <v>4</v>
      </c>
      <c r="L13" s="243">
        <v>141</v>
      </c>
      <c r="M13" s="243"/>
      <c r="N13" s="243"/>
      <c r="O13" s="243">
        <v>42</v>
      </c>
      <c r="P13" s="245">
        <v>6</v>
      </c>
      <c r="Q13" s="209"/>
      <c r="R13" s="209"/>
      <c r="S13" s="209"/>
    </row>
    <row r="14" spans="1:19" ht="15">
      <c r="A14" s="197" t="s">
        <v>31</v>
      </c>
      <c r="B14" s="208" t="s">
        <v>33</v>
      </c>
      <c r="C14" s="240"/>
      <c r="D14" s="240"/>
      <c r="E14" s="199"/>
      <c r="F14" s="240"/>
      <c r="G14" s="241">
        <v>135</v>
      </c>
      <c r="H14" s="242">
        <v>6</v>
      </c>
      <c r="I14" s="243">
        <v>3</v>
      </c>
      <c r="J14" s="243"/>
      <c r="K14" s="244">
        <v>23</v>
      </c>
      <c r="L14" s="243">
        <v>65</v>
      </c>
      <c r="M14" s="243"/>
      <c r="N14" s="243"/>
      <c r="O14" s="243">
        <v>38</v>
      </c>
      <c r="P14" s="245">
        <v>0</v>
      </c>
      <c r="Q14" s="209"/>
      <c r="R14" s="209"/>
      <c r="S14" s="209"/>
    </row>
    <row r="15" spans="1:19" ht="15">
      <c r="A15" s="197" t="s">
        <v>34</v>
      </c>
      <c r="B15" s="198" t="s">
        <v>57</v>
      </c>
      <c r="C15" s="229">
        <v>29</v>
      </c>
      <c r="D15" s="230">
        <v>23</v>
      </c>
      <c r="E15" s="200">
        <v>0.7931034482758621</v>
      </c>
      <c r="F15" s="229">
        <v>5</v>
      </c>
      <c r="G15" s="230">
        <v>18</v>
      </c>
      <c r="H15" s="221">
        <v>1</v>
      </c>
      <c r="I15" s="222"/>
      <c r="J15" s="222">
        <v>1</v>
      </c>
      <c r="K15" s="223">
        <v>9</v>
      </c>
      <c r="L15" s="222">
        <v>1</v>
      </c>
      <c r="M15" s="222"/>
      <c r="N15" s="222"/>
      <c r="O15" s="222">
        <v>6</v>
      </c>
      <c r="P15" s="224"/>
      <c r="Q15" s="201"/>
      <c r="R15" s="196"/>
      <c r="S15" s="196"/>
    </row>
    <row r="16" spans="1:19" ht="15">
      <c r="A16" s="197" t="s">
        <v>34</v>
      </c>
      <c r="B16" s="198" t="s">
        <v>58</v>
      </c>
      <c r="C16" s="229">
        <v>32</v>
      </c>
      <c r="D16" s="230">
        <v>24</v>
      </c>
      <c r="E16" s="200">
        <v>0.75</v>
      </c>
      <c r="F16" s="229"/>
      <c r="G16" s="230">
        <v>24</v>
      </c>
      <c r="H16" s="221">
        <v>1</v>
      </c>
      <c r="I16" s="222"/>
      <c r="J16" s="222"/>
      <c r="K16" s="223">
        <v>7</v>
      </c>
      <c r="L16" s="222">
        <v>9</v>
      </c>
      <c r="M16" s="222"/>
      <c r="N16" s="222"/>
      <c r="O16" s="222">
        <v>7</v>
      </c>
      <c r="P16" s="224"/>
      <c r="Q16" s="201"/>
      <c r="R16" s="196"/>
      <c r="S16" s="196"/>
    </row>
    <row r="17" spans="1:19" ht="15">
      <c r="A17" s="197" t="s">
        <v>34</v>
      </c>
      <c r="B17" s="198" t="s">
        <v>59</v>
      </c>
      <c r="C17" s="229">
        <v>314</v>
      </c>
      <c r="D17" s="230">
        <v>231</v>
      </c>
      <c r="E17" s="200">
        <v>0.7356687898089171</v>
      </c>
      <c r="F17" s="229">
        <v>2</v>
      </c>
      <c r="G17" s="230">
        <v>229</v>
      </c>
      <c r="H17" s="221">
        <v>2</v>
      </c>
      <c r="I17" s="222"/>
      <c r="J17" s="222">
        <v>5</v>
      </c>
      <c r="K17" s="223">
        <v>65</v>
      </c>
      <c r="L17" s="222">
        <v>115</v>
      </c>
      <c r="M17" s="222"/>
      <c r="N17" s="222"/>
      <c r="O17" s="222">
        <v>42</v>
      </c>
      <c r="P17" s="224"/>
      <c r="Q17" s="201"/>
      <c r="R17" s="196"/>
      <c r="S17" s="196"/>
    </row>
    <row r="18" spans="1:19" ht="25.5">
      <c r="A18" s="197" t="s">
        <v>60</v>
      </c>
      <c r="B18" s="208" t="s">
        <v>61</v>
      </c>
      <c r="C18" s="240"/>
      <c r="D18" s="240"/>
      <c r="E18" s="199"/>
      <c r="F18" s="240"/>
      <c r="G18" s="241">
        <v>41</v>
      </c>
      <c r="H18" s="242">
        <v>5</v>
      </c>
      <c r="I18" s="243"/>
      <c r="J18" s="243"/>
      <c r="K18" s="244"/>
      <c r="L18" s="243">
        <v>18</v>
      </c>
      <c r="M18" s="243">
        <v>2</v>
      </c>
      <c r="N18" s="243"/>
      <c r="O18" s="243">
        <v>15</v>
      </c>
      <c r="P18" s="245">
        <v>1</v>
      </c>
      <c r="Q18" s="210"/>
      <c r="R18" s="210"/>
      <c r="S18" s="210"/>
    </row>
    <row r="19" spans="1:19" ht="15">
      <c r="A19" s="197" t="s">
        <v>37</v>
      </c>
      <c r="B19" s="198" t="s">
        <v>38</v>
      </c>
      <c r="C19" s="229">
        <v>279</v>
      </c>
      <c r="D19" s="230">
        <v>210</v>
      </c>
      <c r="E19" s="200">
        <v>0.7526881720430108</v>
      </c>
      <c r="F19" s="229">
        <v>6</v>
      </c>
      <c r="G19" s="230">
        <v>204</v>
      </c>
      <c r="H19" s="221">
        <v>13</v>
      </c>
      <c r="I19" s="222">
        <v>3</v>
      </c>
      <c r="J19" s="222">
        <v>5</v>
      </c>
      <c r="K19" s="223">
        <v>78</v>
      </c>
      <c r="L19" s="222">
        <v>52</v>
      </c>
      <c r="M19" s="222">
        <v>4</v>
      </c>
      <c r="N19" s="222">
        <v>3</v>
      </c>
      <c r="O19" s="222">
        <v>46</v>
      </c>
      <c r="P19" s="224"/>
      <c r="Q19" s="201"/>
      <c r="R19" s="196"/>
      <c r="S19" s="196"/>
    </row>
    <row r="20" spans="1:19" ht="26.25" thickBot="1">
      <c r="A20" s="216" t="s">
        <v>37</v>
      </c>
      <c r="B20" s="214" t="s">
        <v>62</v>
      </c>
      <c r="C20" s="236">
        <v>116</v>
      </c>
      <c r="D20" s="237">
        <v>101</v>
      </c>
      <c r="E20" s="215">
        <v>0.8706896551724138</v>
      </c>
      <c r="F20" s="236">
        <v>8</v>
      </c>
      <c r="G20" s="237">
        <v>93</v>
      </c>
      <c r="H20" s="225">
        <v>6</v>
      </c>
      <c r="I20" s="226"/>
      <c r="J20" s="226">
        <v>2</v>
      </c>
      <c r="K20" s="227">
        <v>14</v>
      </c>
      <c r="L20" s="226">
        <v>41</v>
      </c>
      <c r="M20" s="226">
        <v>1</v>
      </c>
      <c r="N20" s="226">
        <v>2</v>
      </c>
      <c r="O20" s="226">
        <v>16</v>
      </c>
      <c r="P20" s="228">
        <v>11</v>
      </c>
      <c r="Q20" s="201"/>
      <c r="R20" s="196"/>
      <c r="S20" s="196"/>
    </row>
    <row r="21" spans="1:19" ht="15">
      <c r="A21" s="202"/>
      <c r="B21" s="203"/>
      <c r="C21" s="231"/>
      <c r="D21" s="231"/>
      <c r="E21" s="206"/>
      <c r="F21" s="231"/>
      <c r="G21" s="231"/>
      <c r="H21" s="232"/>
      <c r="I21" s="232"/>
      <c r="J21" s="232"/>
      <c r="K21" s="233"/>
      <c r="L21" s="232"/>
      <c r="M21" s="232"/>
      <c r="N21" s="232"/>
      <c r="O21" s="232"/>
      <c r="P21" s="232"/>
      <c r="Q21" s="205"/>
      <c r="R21" s="196"/>
      <c r="S21" s="196"/>
    </row>
    <row r="22" spans="1:19" ht="15">
      <c r="A22" s="202"/>
      <c r="B22" s="203"/>
      <c r="C22" s="231"/>
      <c r="D22" s="231"/>
      <c r="E22" s="206"/>
      <c r="F22" s="231"/>
      <c r="G22" s="231"/>
      <c r="H22" s="232"/>
      <c r="I22" s="232"/>
      <c r="J22" s="232"/>
      <c r="K22" s="233"/>
      <c r="L22" s="232"/>
      <c r="M22" s="232"/>
      <c r="N22" s="232"/>
      <c r="O22" s="232"/>
      <c r="P22" s="232"/>
      <c r="Q22" s="205"/>
      <c r="R22" s="196"/>
      <c r="S22" s="196"/>
    </row>
    <row r="23" spans="1:19" ht="15">
      <c r="A23" s="202"/>
      <c r="B23" s="203"/>
      <c r="C23" s="231"/>
      <c r="D23" s="231"/>
      <c r="E23" s="206"/>
      <c r="F23" s="231"/>
      <c r="G23" s="231"/>
      <c r="H23" s="232"/>
      <c r="I23" s="232"/>
      <c r="J23" s="232"/>
      <c r="K23" s="233"/>
      <c r="L23" s="232"/>
      <c r="M23" s="232"/>
      <c r="N23" s="232"/>
      <c r="O23" s="232"/>
      <c r="P23" s="232"/>
      <c r="Q23" s="205"/>
      <c r="R23" s="196"/>
      <c r="S23" s="196"/>
    </row>
    <row r="24" spans="1:19" ht="15.75" thickBot="1">
      <c r="A24" s="202"/>
      <c r="B24" s="207"/>
      <c r="C24" s="231"/>
      <c r="D24" s="231"/>
      <c r="E24" s="206"/>
      <c r="F24" s="231"/>
      <c r="G24" s="231"/>
      <c r="H24" s="232"/>
      <c r="I24" s="232"/>
      <c r="J24" s="232"/>
      <c r="K24" s="233"/>
      <c r="L24" s="232"/>
      <c r="M24" s="232"/>
      <c r="N24" s="232"/>
      <c r="O24" s="232"/>
      <c r="P24" s="232"/>
      <c r="Q24" s="205"/>
      <c r="R24" s="196"/>
      <c r="S24" s="196"/>
    </row>
    <row r="25" spans="1:19" ht="15.75" thickBot="1">
      <c r="A25" s="202" t="s">
        <v>41</v>
      </c>
      <c r="B25" s="207"/>
      <c r="C25" s="231"/>
      <c r="D25" s="231"/>
      <c r="E25" s="206"/>
      <c r="F25" s="231"/>
      <c r="G25" s="248" t="s">
        <v>42</v>
      </c>
      <c r="H25" s="253" t="s">
        <v>11</v>
      </c>
      <c r="I25" s="254" t="s">
        <v>12</v>
      </c>
      <c r="J25" s="254" t="s">
        <v>13</v>
      </c>
      <c r="K25" s="255" t="s">
        <v>14</v>
      </c>
      <c r="L25" s="254" t="s">
        <v>15</v>
      </c>
      <c r="M25" s="254" t="s">
        <v>16</v>
      </c>
      <c r="N25" s="256" t="s">
        <v>17</v>
      </c>
      <c r="O25" s="254" t="s">
        <v>18</v>
      </c>
      <c r="P25" s="257" t="s">
        <v>19</v>
      </c>
      <c r="Q25" s="204"/>
      <c r="R25" s="195"/>
      <c r="S25" s="195"/>
    </row>
    <row r="26" spans="1:19" ht="15.75" thickBot="1">
      <c r="A26" s="202"/>
      <c r="B26" s="203"/>
      <c r="C26" s="231"/>
      <c r="D26" s="231"/>
      <c r="E26" s="206"/>
      <c r="F26" s="231"/>
      <c r="G26" s="238">
        <v>3933</v>
      </c>
      <c r="H26" s="239">
        <v>342</v>
      </c>
      <c r="I26" s="246">
        <v>15</v>
      </c>
      <c r="J26" s="246">
        <v>170.5</v>
      </c>
      <c r="K26" s="258">
        <v>647</v>
      </c>
      <c r="L26" s="246">
        <v>957</v>
      </c>
      <c r="M26" s="246">
        <v>689.5</v>
      </c>
      <c r="N26" s="246">
        <v>307.5</v>
      </c>
      <c r="O26" s="246">
        <v>689.5</v>
      </c>
      <c r="P26" s="247">
        <v>115</v>
      </c>
      <c r="Q26" s="205"/>
      <c r="R26" s="195"/>
      <c r="S26" s="195"/>
    </row>
    <row r="27" spans="1:19" ht="15.75" thickBot="1">
      <c r="A27" s="202"/>
      <c r="B27" s="203"/>
      <c r="C27" s="231"/>
      <c r="D27" s="231"/>
      <c r="E27" s="206"/>
      <c r="F27" s="231"/>
      <c r="G27" s="231"/>
      <c r="H27" s="250">
        <v>0.08695652173913043</v>
      </c>
      <c r="I27" s="251">
        <v>0.0038138825324180014</v>
      </c>
      <c r="J27" s="251">
        <v>0.04335113145181795</v>
      </c>
      <c r="K27" s="259">
        <v>0.16450546656496312</v>
      </c>
      <c r="L27" s="251">
        <v>0.2433257055682685</v>
      </c>
      <c r="M27" s="251">
        <v>0.1753114670734808</v>
      </c>
      <c r="N27" s="251">
        <v>0.07818459191456903</v>
      </c>
      <c r="O27" s="251">
        <v>0.1753114670734808</v>
      </c>
      <c r="P27" s="252">
        <v>0.029239766081871343</v>
      </c>
      <c r="Q27" s="205"/>
      <c r="R27" s="249"/>
      <c r="S27" s="195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9" sqref="A24:R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729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583"/>
      <c r="R1" s="3583"/>
      <c r="S1" s="3583"/>
    </row>
    <row r="2" spans="1:19" ht="27" thickBot="1">
      <c r="A2" s="3585"/>
      <c r="B2" s="3593"/>
      <c r="C2" s="3584"/>
      <c r="D2" s="3584"/>
      <c r="E2" s="3584"/>
      <c r="F2" s="3584"/>
      <c r="G2" s="3584"/>
      <c r="H2" s="3586"/>
      <c r="I2" s="3586"/>
      <c r="J2" s="3586"/>
      <c r="K2" s="3587"/>
      <c r="L2" s="3586"/>
      <c r="M2" s="3586"/>
      <c r="N2" s="3586"/>
      <c r="O2" s="3586"/>
      <c r="P2" s="3586"/>
      <c r="Q2" s="3584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584"/>
      <c r="R3" s="4223"/>
      <c r="S3" s="4224" t="s">
        <v>10</v>
      </c>
    </row>
    <row r="4" spans="1:19" ht="15.75" thickBot="1">
      <c r="A4" s="4611"/>
      <c r="B4" s="4637"/>
      <c r="C4" s="4627"/>
      <c r="D4" s="4627"/>
      <c r="E4" s="4628"/>
      <c r="F4" s="4627"/>
      <c r="G4" s="4629"/>
      <c r="H4" s="3588" t="s">
        <v>11</v>
      </c>
      <c r="I4" s="3589" t="s">
        <v>12</v>
      </c>
      <c r="J4" s="3589" t="s">
        <v>13</v>
      </c>
      <c r="K4" s="3590" t="s">
        <v>14</v>
      </c>
      <c r="L4" s="3589" t="s">
        <v>15</v>
      </c>
      <c r="M4" s="3589" t="s">
        <v>16</v>
      </c>
      <c r="N4" s="3592" t="s">
        <v>17</v>
      </c>
      <c r="O4" s="3589" t="s">
        <v>18</v>
      </c>
      <c r="P4" s="3591" t="s">
        <v>19</v>
      </c>
      <c r="Q4" s="3584"/>
      <c r="R4" s="3582"/>
      <c r="S4" s="3582"/>
    </row>
    <row r="5" spans="1:19" ht="15">
      <c r="A5" s="3611" t="s">
        <v>20</v>
      </c>
      <c r="B5" s="3612" t="s">
        <v>730</v>
      </c>
      <c r="C5" s="3630">
        <v>251</v>
      </c>
      <c r="D5" s="3631">
        <v>123</v>
      </c>
      <c r="E5" s="3613">
        <v>0.4900398406374502</v>
      </c>
      <c r="F5" s="3630">
        <v>12</v>
      </c>
      <c r="G5" s="3634">
        <v>111</v>
      </c>
      <c r="H5" s="3647">
        <v>24</v>
      </c>
      <c r="I5" s="3616"/>
      <c r="J5" s="3616"/>
      <c r="K5" s="3617"/>
      <c r="L5" s="3616">
        <v>23</v>
      </c>
      <c r="M5" s="3616">
        <v>64</v>
      </c>
      <c r="N5" s="3616"/>
      <c r="O5" s="3616"/>
      <c r="P5" s="3618"/>
      <c r="Q5" s="3601"/>
      <c r="R5" s="3595"/>
      <c r="S5" s="3595"/>
    </row>
    <row r="6" spans="1:19" ht="25.5">
      <c r="A6" s="3597" t="s">
        <v>23</v>
      </c>
      <c r="B6" s="3598" t="s">
        <v>731</v>
      </c>
      <c r="C6" s="3625">
        <v>40</v>
      </c>
      <c r="D6" s="3626">
        <v>36</v>
      </c>
      <c r="E6" s="3600">
        <v>0.9</v>
      </c>
      <c r="F6" s="3625">
        <v>2</v>
      </c>
      <c r="G6" s="3635">
        <v>34</v>
      </c>
      <c r="H6" s="3637">
        <v>4</v>
      </c>
      <c r="I6" s="3619">
        <v>4</v>
      </c>
      <c r="J6" s="3619">
        <v>3</v>
      </c>
      <c r="K6" s="3620">
        <v>3</v>
      </c>
      <c r="L6" s="3619">
        <v>17</v>
      </c>
      <c r="M6" s="3619"/>
      <c r="N6" s="3619"/>
      <c r="O6" s="3619">
        <v>3</v>
      </c>
      <c r="P6" s="3621"/>
      <c r="Q6" s="3601"/>
      <c r="R6" s="3595"/>
      <c r="S6" s="3595"/>
    </row>
    <row r="7" spans="1:19" ht="15">
      <c r="A7" s="3597" t="s">
        <v>26</v>
      </c>
      <c r="B7" s="3598" t="s">
        <v>27</v>
      </c>
      <c r="C7" s="3625">
        <v>552</v>
      </c>
      <c r="D7" s="3626"/>
      <c r="E7" s="3600"/>
      <c r="F7" s="3625"/>
      <c r="G7" s="3635">
        <v>484</v>
      </c>
      <c r="H7" s="3637">
        <v>74</v>
      </c>
      <c r="I7" s="3619"/>
      <c r="J7" s="3619"/>
      <c r="K7" s="3620">
        <v>191</v>
      </c>
      <c r="L7" s="3619">
        <v>68</v>
      </c>
      <c r="M7" s="3619"/>
      <c r="N7" s="3619">
        <v>151</v>
      </c>
      <c r="O7" s="3619"/>
      <c r="P7" s="3621"/>
      <c r="Q7" s="3601"/>
      <c r="R7" s="3595"/>
      <c r="S7" s="3595"/>
    </row>
    <row r="8" spans="1:19" ht="15">
      <c r="A8" s="3597" t="s">
        <v>28</v>
      </c>
      <c r="B8" s="3598" t="s">
        <v>29</v>
      </c>
      <c r="C8" s="3625">
        <v>4380</v>
      </c>
      <c r="D8" s="3626">
        <v>1840</v>
      </c>
      <c r="E8" s="3600">
        <v>0.4200913242009132</v>
      </c>
      <c r="F8" s="3625">
        <v>88</v>
      </c>
      <c r="G8" s="3635">
        <v>1752</v>
      </c>
      <c r="H8" s="3637">
        <v>184</v>
      </c>
      <c r="I8" s="3619"/>
      <c r="J8" s="3619"/>
      <c r="K8" s="3620">
        <v>149</v>
      </c>
      <c r="L8" s="3619">
        <v>212</v>
      </c>
      <c r="M8" s="3619">
        <v>790</v>
      </c>
      <c r="N8" s="3619">
        <v>51</v>
      </c>
      <c r="O8" s="3619">
        <v>320</v>
      </c>
      <c r="P8" s="3621">
        <v>46</v>
      </c>
      <c r="Q8" s="3601"/>
      <c r="R8" s="3595"/>
      <c r="S8" s="3595"/>
    </row>
    <row r="9" spans="1:19" ht="15">
      <c r="A9" s="3597" t="s">
        <v>28</v>
      </c>
      <c r="B9" s="3598" t="s">
        <v>732</v>
      </c>
      <c r="C9" s="3625"/>
      <c r="D9" s="3626"/>
      <c r="E9" s="3600"/>
      <c r="F9" s="3625"/>
      <c r="G9" s="3635"/>
      <c r="H9" s="3637"/>
      <c r="I9" s="3619"/>
      <c r="J9" s="3619"/>
      <c r="K9" s="3620"/>
      <c r="L9" s="3619"/>
      <c r="M9" s="3619"/>
      <c r="N9" s="3619"/>
      <c r="O9" s="3619"/>
      <c r="P9" s="3621"/>
      <c r="Q9" s="3601"/>
      <c r="R9" s="3595"/>
      <c r="S9" s="3595"/>
    </row>
    <row r="10" spans="1:19" ht="15">
      <c r="A10" s="3597" t="s">
        <v>31</v>
      </c>
      <c r="B10" s="3609" t="s">
        <v>733</v>
      </c>
      <c r="C10" s="3641"/>
      <c r="D10" s="3641"/>
      <c r="E10" s="3599"/>
      <c r="F10" s="3641"/>
      <c r="G10" s="3642">
        <v>239</v>
      </c>
      <c r="H10" s="3643"/>
      <c r="I10" s="3644"/>
      <c r="J10" s="3644">
        <v>47</v>
      </c>
      <c r="K10" s="3645"/>
      <c r="L10" s="3644">
        <v>181</v>
      </c>
      <c r="M10" s="3644"/>
      <c r="N10" s="3644"/>
      <c r="O10" s="3644">
        <v>11</v>
      </c>
      <c r="P10" s="3646">
        <v>0</v>
      </c>
      <c r="Q10" s="3610"/>
      <c r="R10" s="3610"/>
      <c r="S10" s="3610"/>
    </row>
    <row r="11" spans="1:19" ht="15">
      <c r="A11" s="3597" t="s">
        <v>31</v>
      </c>
      <c r="B11" s="3609" t="s">
        <v>348</v>
      </c>
      <c r="C11" s="3641"/>
      <c r="D11" s="3641"/>
      <c r="E11" s="3599"/>
      <c r="F11" s="3641"/>
      <c r="G11" s="3642">
        <v>158</v>
      </c>
      <c r="H11" s="3643">
        <v>64</v>
      </c>
      <c r="I11" s="3644">
        <v>6</v>
      </c>
      <c r="J11" s="3644"/>
      <c r="K11" s="3645">
        <v>13</v>
      </c>
      <c r="L11" s="3644">
        <v>68</v>
      </c>
      <c r="M11" s="3644"/>
      <c r="N11" s="3644"/>
      <c r="O11" s="3644">
        <v>7</v>
      </c>
      <c r="P11" s="3646">
        <v>0</v>
      </c>
      <c r="Q11" s="3610"/>
      <c r="R11" s="3610"/>
      <c r="S11" s="3610"/>
    </row>
    <row r="12" spans="1:19" ht="25.5">
      <c r="A12" s="3597" t="s">
        <v>34</v>
      </c>
      <c r="B12" s="3598" t="s">
        <v>734</v>
      </c>
      <c r="C12" s="3625">
        <v>27</v>
      </c>
      <c r="D12" s="3626">
        <v>21</v>
      </c>
      <c r="E12" s="3600">
        <v>0.7777777777777778</v>
      </c>
      <c r="F12" s="3625">
        <v>3</v>
      </c>
      <c r="G12" s="3635">
        <v>18</v>
      </c>
      <c r="H12" s="3637">
        <v>1</v>
      </c>
      <c r="I12" s="3619"/>
      <c r="J12" s="3619"/>
      <c r="K12" s="3620">
        <v>10</v>
      </c>
      <c r="L12" s="3619">
        <v>5</v>
      </c>
      <c r="M12" s="3619">
        <v>1</v>
      </c>
      <c r="N12" s="3619"/>
      <c r="O12" s="3619">
        <v>1</v>
      </c>
      <c r="P12" s="3621"/>
      <c r="Q12" s="3601"/>
      <c r="R12" s="3595"/>
      <c r="S12" s="3595"/>
    </row>
    <row r="13" spans="1:19" ht="15">
      <c r="A13" s="3597" t="s">
        <v>34</v>
      </c>
      <c r="B13" s="3598" t="s">
        <v>735</v>
      </c>
      <c r="C13" s="3625">
        <v>65</v>
      </c>
      <c r="D13" s="3626">
        <v>61</v>
      </c>
      <c r="E13" s="3600">
        <v>0.9384615384615385</v>
      </c>
      <c r="F13" s="3625">
        <v>2</v>
      </c>
      <c r="G13" s="3635">
        <v>59</v>
      </c>
      <c r="H13" s="3637">
        <v>1</v>
      </c>
      <c r="I13" s="3619"/>
      <c r="J13" s="3619">
        <v>1</v>
      </c>
      <c r="K13" s="3620"/>
      <c r="L13" s="3619">
        <v>24</v>
      </c>
      <c r="M13" s="3619"/>
      <c r="N13" s="3619"/>
      <c r="O13" s="3619">
        <v>33</v>
      </c>
      <c r="P13" s="3621"/>
      <c r="Q13" s="3601"/>
      <c r="R13" s="3595"/>
      <c r="S13" s="3595"/>
    </row>
    <row r="14" spans="1:19" ht="15">
      <c r="A14" s="3597" t="s">
        <v>34</v>
      </c>
      <c r="B14" s="3598" t="s">
        <v>736</v>
      </c>
      <c r="C14" s="3625">
        <v>158</v>
      </c>
      <c r="D14" s="3626">
        <v>130</v>
      </c>
      <c r="E14" s="3600">
        <v>0.8227848101265823</v>
      </c>
      <c r="F14" s="3625">
        <v>2</v>
      </c>
      <c r="G14" s="3635">
        <v>128</v>
      </c>
      <c r="H14" s="3637"/>
      <c r="I14" s="3619"/>
      <c r="J14" s="3619"/>
      <c r="K14" s="3620">
        <v>4</v>
      </c>
      <c r="L14" s="3619">
        <v>66</v>
      </c>
      <c r="M14" s="3619"/>
      <c r="N14" s="3619"/>
      <c r="O14" s="3619">
        <v>53</v>
      </c>
      <c r="P14" s="3621">
        <v>5</v>
      </c>
      <c r="Q14" s="3601"/>
      <c r="R14" s="3595"/>
      <c r="S14" s="3595"/>
    </row>
    <row r="15" spans="1:19" ht="15">
      <c r="A15" s="3597" t="s">
        <v>34</v>
      </c>
      <c r="B15" s="3598" t="s">
        <v>737</v>
      </c>
      <c r="C15" s="3625">
        <v>242</v>
      </c>
      <c r="D15" s="3626">
        <v>204</v>
      </c>
      <c r="E15" s="3600">
        <v>0.8429752066115702</v>
      </c>
      <c r="F15" s="3625">
        <v>3</v>
      </c>
      <c r="G15" s="3635">
        <v>201</v>
      </c>
      <c r="H15" s="3637"/>
      <c r="I15" s="3619"/>
      <c r="J15" s="3619"/>
      <c r="K15" s="3620">
        <v>27</v>
      </c>
      <c r="L15" s="3619">
        <v>141</v>
      </c>
      <c r="M15" s="3619"/>
      <c r="N15" s="3619"/>
      <c r="O15" s="3619">
        <v>33</v>
      </c>
      <c r="P15" s="3621"/>
      <c r="Q15" s="3601"/>
      <c r="R15" s="3595"/>
      <c r="S15" s="3595"/>
    </row>
    <row r="16" spans="1:19" ht="15">
      <c r="A16" s="3597" t="s">
        <v>34</v>
      </c>
      <c r="B16" s="3598" t="s">
        <v>738</v>
      </c>
      <c r="C16" s="3625">
        <v>200</v>
      </c>
      <c r="D16" s="3626">
        <v>152</v>
      </c>
      <c r="E16" s="3600">
        <v>0.76</v>
      </c>
      <c r="F16" s="3625">
        <v>1</v>
      </c>
      <c r="G16" s="3635">
        <v>151</v>
      </c>
      <c r="H16" s="3637">
        <v>29</v>
      </c>
      <c r="I16" s="3619"/>
      <c r="J16" s="3619"/>
      <c r="K16" s="3620">
        <v>43</v>
      </c>
      <c r="L16" s="3619"/>
      <c r="M16" s="3619"/>
      <c r="N16" s="3619"/>
      <c r="O16" s="3619">
        <v>44</v>
      </c>
      <c r="P16" s="3621">
        <v>35</v>
      </c>
      <c r="Q16" s="3601"/>
      <c r="R16" s="3595"/>
      <c r="S16" s="3595"/>
    </row>
    <row r="17" spans="1:19" ht="15">
      <c r="A17" s="3596" t="s">
        <v>37</v>
      </c>
      <c r="B17" s="3598" t="s">
        <v>324</v>
      </c>
      <c r="C17" s="3625">
        <v>248</v>
      </c>
      <c r="D17" s="3626">
        <v>188</v>
      </c>
      <c r="E17" s="3600">
        <v>0.7580645161290323</v>
      </c>
      <c r="F17" s="3625">
        <v>11</v>
      </c>
      <c r="G17" s="3635">
        <v>177</v>
      </c>
      <c r="H17" s="3637">
        <v>20</v>
      </c>
      <c r="I17" s="3619">
        <v>2</v>
      </c>
      <c r="J17" s="3619"/>
      <c r="K17" s="3620">
        <v>71</v>
      </c>
      <c r="L17" s="3619">
        <v>36</v>
      </c>
      <c r="M17" s="3619">
        <v>8</v>
      </c>
      <c r="N17" s="3619">
        <v>5</v>
      </c>
      <c r="O17" s="3619">
        <v>35</v>
      </c>
      <c r="P17" s="3621"/>
      <c r="Q17" s="3601"/>
      <c r="R17" s="3595"/>
      <c r="S17" s="3595"/>
    </row>
    <row r="18" spans="1:19" ht="26.25" thickBot="1">
      <c r="A18" s="3602" t="s">
        <v>37</v>
      </c>
      <c r="B18" s="3614" t="s">
        <v>62</v>
      </c>
      <c r="C18" s="3632">
        <v>79</v>
      </c>
      <c r="D18" s="3633">
        <v>69</v>
      </c>
      <c r="E18" s="3615">
        <v>0.8734177215189873</v>
      </c>
      <c r="F18" s="3632">
        <v>2</v>
      </c>
      <c r="G18" s="3636">
        <v>67</v>
      </c>
      <c r="H18" s="3638">
        <v>5</v>
      </c>
      <c r="I18" s="3622"/>
      <c r="J18" s="3622"/>
      <c r="K18" s="3623">
        <v>12</v>
      </c>
      <c r="L18" s="3622">
        <v>28</v>
      </c>
      <c r="M18" s="3622">
        <v>8</v>
      </c>
      <c r="N18" s="3622">
        <v>6</v>
      </c>
      <c r="O18" s="3622">
        <v>6</v>
      </c>
      <c r="P18" s="3624">
        <v>2</v>
      </c>
      <c r="Q18" s="3601"/>
      <c r="R18" s="3595"/>
      <c r="S18" s="3595"/>
    </row>
    <row r="19" spans="1:19" ht="15">
      <c r="A19" s="3603"/>
      <c r="B19" s="3604"/>
      <c r="C19" s="3627"/>
      <c r="D19" s="3627"/>
      <c r="E19" s="3607"/>
      <c r="F19" s="3627"/>
      <c r="G19" s="3627"/>
      <c r="H19" s="3628"/>
      <c r="I19" s="3628"/>
      <c r="J19" s="3628"/>
      <c r="K19" s="3629"/>
      <c r="L19" s="3628"/>
      <c r="M19" s="3628"/>
      <c r="N19" s="3628"/>
      <c r="O19" s="3628"/>
      <c r="P19" s="3628"/>
      <c r="Q19" s="3606"/>
      <c r="R19" s="3595"/>
      <c r="S19" s="3595"/>
    </row>
    <row r="20" spans="1:19" ht="15.75" thickBot="1">
      <c r="A20" s="3603"/>
      <c r="B20" s="3604"/>
      <c r="C20" s="3627"/>
      <c r="D20" s="3627"/>
      <c r="E20" s="3607"/>
      <c r="F20" s="3627"/>
      <c r="G20" s="3627"/>
      <c r="H20" s="3628"/>
      <c r="I20" s="3628"/>
      <c r="J20" s="3628"/>
      <c r="K20" s="3629"/>
      <c r="L20" s="3628"/>
      <c r="M20" s="3628"/>
      <c r="N20" s="3628"/>
      <c r="O20" s="3628"/>
      <c r="P20" s="3628"/>
      <c r="Q20" s="3606"/>
      <c r="R20" s="3595"/>
      <c r="S20" s="3595"/>
    </row>
    <row r="21" spans="1:19" ht="15.75" thickBot="1">
      <c r="A21" s="3603" t="s">
        <v>41</v>
      </c>
      <c r="B21" s="3608"/>
      <c r="C21" s="3627"/>
      <c r="D21" s="3627"/>
      <c r="E21" s="3607"/>
      <c r="F21" s="3627"/>
      <c r="G21" s="3650" t="s">
        <v>42</v>
      </c>
      <c r="H21" s="3655" t="s">
        <v>11</v>
      </c>
      <c r="I21" s="3656" t="s">
        <v>12</v>
      </c>
      <c r="J21" s="3656" t="s">
        <v>13</v>
      </c>
      <c r="K21" s="3657" t="s">
        <v>14</v>
      </c>
      <c r="L21" s="3656" t="s">
        <v>15</v>
      </c>
      <c r="M21" s="3656" t="s">
        <v>16</v>
      </c>
      <c r="N21" s="3658" t="s">
        <v>17</v>
      </c>
      <c r="O21" s="3656" t="s">
        <v>18</v>
      </c>
      <c r="P21" s="3659" t="s">
        <v>19</v>
      </c>
      <c r="Q21" s="3605"/>
      <c r="R21" s="3594"/>
      <c r="S21" s="3594"/>
    </row>
    <row r="22" spans="1:19" ht="15.75" thickBot="1">
      <c r="A22" s="3603"/>
      <c r="B22" s="3604"/>
      <c r="C22" s="3627"/>
      <c r="D22" s="3627"/>
      <c r="E22" s="3607"/>
      <c r="F22" s="3627"/>
      <c r="G22" s="3639">
        <v>3579</v>
      </c>
      <c r="H22" s="3640">
        <v>406</v>
      </c>
      <c r="I22" s="3648">
        <v>12</v>
      </c>
      <c r="J22" s="3648">
        <v>51</v>
      </c>
      <c r="K22" s="3660">
        <v>523</v>
      </c>
      <c r="L22" s="3648">
        <v>869</v>
      </c>
      <c r="M22" s="3648">
        <v>871</v>
      </c>
      <c r="N22" s="3648">
        <v>213</v>
      </c>
      <c r="O22" s="3648">
        <v>546</v>
      </c>
      <c r="P22" s="3649">
        <v>88</v>
      </c>
      <c r="Q22" s="3606"/>
      <c r="R22" s="3594"/>
      <c r="S22" s="3594"/>
    </row>
    <row r="23" spans="1:19" ht="15.75" thickBot="1">
      <c r="A23" s="3603"/>
      <c r="B23" s="3604"/>
      <c r="C23" s="3627"/>
      <c r="D23" s="3627"/>
      <c r="E23" s="3607"/>
      <c r="F23" s="3627"/>
      <c r="G23" s="3627"/>
      <c r="H23" s="3652">
        <v>0.11343950824252584</v>
      </c>
      <c r="I23" s="3653">
        <v>0.003352891869237217</v>
      </c>
      <c r="J23" s="3653">
        <v>0.014249790444258172</v>
      </c>
      <c r="K23" s="3661">
        <v>0.14613020396758872</v>
      </c>
      <c r="L23" s="3653">
        <v>0.24280525286392848</v>
      </c>
      <c r="M23" s="3653">
        <v>0.24336406817546802</v>
      </c>
      <c r="N23" s="3653">
        <v>0.05951383067896061</v>
      </c>
      <c r="O23" s="3653">
        <v>0.15255658005029338</v>
      </c>
      <c r="P23" s="3654">
        <v>0.024587873707739592</v>
      </c>
      <c r="Q23" s="3606"/>
      <c r="R23" s="3651"/>
      <c r="S23" s="3594"/>
    </row>
    <row r="24" ht="15">
      <c r="S24" s="28"/>
    </row>
    <row r="25" ht="15">
      <c r="S25" s="28"/>
    </row>
    <row r="26" ht="15"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 topLeftCell="A1">
      <selection activeCell="S30" sqref="A23:S30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739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663"/>
      <c r="R1" s="3663"/>
      <c r="S1" s="3663"/>
    </row>
    <row r="2" spans="1:19" ht="27" thickBot="1">
      <c r="A2" s="3665"/>
      <c r="B2" s="3673"/>
      <c r="C2" s="3664"/>
      <c r="D2" s="3664"/>
      <c r="E2" s="3664"/>
      <c r="F2" s="3664"/>
      <c r="G2" s="3664"/>
      <c r="H2" s="3666"/>
      <c r="I2" s="3666"/>
      <c r="J2" s="3666"/>
      <c r="K2" s="3667"/>
      <c r="L2" s="3666"/>
      <c r="M2" s="3666"/>
      <c r="N2" s="3666"/>
      <c r="O2" s="3666"/>
      <c r="P2" s="3666"/>
      <c r="Q2" s="3664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664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3668" t="s">
        <v>11</v>
      </c>
      <c r="I4" s="3669" t="s">
        <v>12</v>
      </c>
      <c r="J4" s="3669" t="s">
        <v>13</v>
      </c>
      <c r="K4" s="3670" t="s">
        <v>14</v>
      </c>
      <c r="L4" s="3669" t="s">
        <v>15</v>
      </c>
      <c r="M4" s="3669" t="s">
        <v>16</v>
      </c>
      <c r="N4" s="3672" t="s">
        <v>17</v>
      </c>
      <c r="O4" s="3669" t="s">
        <v>18</v>
      </c>
      <c r="P4" s="3671" t="s">
        <v>19</v>
      </c>
      <c r="Q4" s="3664"/>
      <c r="R4" s="3662"/>
      <c r="S4" s="3662"/>
    </row>
    <row r="5" spans="1:19" ht="15">
      <c r="A5" s="3687" t="s">
        <v>20</v>
      </c>
      <c r="B5" s="3688" t="s">
        <v>740</v>
      </c>
      <c r="C5" s="3709">
        <v>131</v>
      </c>
      <c r="D5" s="3710">
        <v>79</v>
      </c>
      <c r="E5" s="3689">
        <v>0.6030534351145038</v>
      </c>
      <c r="F5" s="3709">
        <v>7</v>
      </c>
      <c r="G5" s="3710">
        <v>72</v>
      </c>
      <c r="H5" s="3692">
        <v>8</v>
      </c>
      <c r="I5" s="3693"/>
      <c r="J5" s="3693"/>
      <c r="K5" s="3694">
        <v>5</v>
      </c>
      <c r="L5" s="3693">
        <v>6</v>
      </c>
      <c r="M5" s="3693">
        <v>52</v>
      </c>
      <c r="N5" s="3693">
        <v>1</v>
      </c>
      <c r="O5" s="3693"/>
      <c r="P5" s="3695"/>
      <c r="Q5" s="3679"/>
      <c r="R5" s="3675"/>
      <c r="S5" s="3675"/>
    </row>
    <row r="6" spans="1:19" ht="15">
      <c r="A6" s="3676" t="s">
        <v>55</v>
      </c>
      <c r="B6" s="3677" t="s">
        <v>741</v>
      </c>
      <c r="C6" s="3704">
        <v>90</v>
      </c>
      <c r="D6" s="3705">
        <v>63</v>
      </c>
      <c r="E6" s="3678">
        <v>0.7</v>
      </c>
      <c r="F6" s="3704">
        <v>1</v>
      </c>
      <c r="G6" s="3705">
        <v>62</v>
      </c>
      <c r="H6" s="3696">
        <v>4</v>
      </c>
      <c r="I6" s="3697"/>
      <c r="J6" s="3697"/>
      <c r="K6" s="3698">
        <v>12</v>
      </c>
      <c r="L6" s="3697">
        <v>6</v>
      </c>
      <c r="M6" s="3697">
        <v>38</v>
      </c>
      <c r="N6" s="3697"/>
      <c r="O6" s="3697">
        <v>2</v>
      </c>
      <c r="P6" s="3699"/>
      <c r="Q6" s="3679"/>
      <c r="R6" s="3675"/>
      <c r="S6" s="3675"/>
    </row>
    <row r="7" spans="1:19" ht="15">
      <c r="A7" s="3676" t="s">
        <v>26</v>
      </c>
      <c r="B7" s="3677" t="s">
        <v>27</v>
      </c>
      <c r="C7" s="3704">
        <v>229</v>
      </c>
      <c r="D7" s="3705"/>
      <c r="E7" s="3678"/>
      <c r="F7" s="3704"/>
      <c r="G7" s="3705">
        <v>217</v>
      </c>
      <c r="H7" s="3696"/>
      <c r="I7" s="3697"/>
      <c r="J7" s="3697"/>
      <c r="K7" s="3698">
        <v>63</v>
      </c>
      <c r="L7" s="3697">
        <v>67</v>
      </c>
      <c r="M7" s="3697"/>
      <c r="N7" s="3697">
        <v>87</v>
      </c>
      <c r="O7" s="3697"/>
      <c r="P7" s="3699"/>
      <c r="Q7" s="3679"/>
      <c r="R7" s="3675"/>
      <c r="S7" s="3675"/>
    </row>
    <row r="8" spans="1:19" ht="15">
      <c r="A8" s="3676" t="s">
        <v>28</v>
      </c>
      <c r="B8" s="3677" t="s">
        <v>29</v>
      </c>
      <c r="C8" s="3704">
        <v>1088</v>
      </c>
      <c r="D8" s="3705">
        <v>593</v>
      </c>
      <c r="E8" s="3678">
        <v>0.5450367647058824</v>
      </c>
      <c r="F8" s="3704">
        <v>15</v>
      </c>
      <c r="G8" s="3705">
        <v>578</v>
      </c>
      <c r="H8" s="3696">
        <v>14</v>
      </c>
      <c r="I8" s="3697"/>
      <c r="J8" s="3697"/>
      <c r="K8" s="3698">
        <v>16</v>
      </c>
      <c r="L8" s="3697">
        <v>42</v>
      </c>
      <c r="M8" s="3697">
        <v>317</v>
      </c>
      <c r="N8" s="3697">
        <v>24</v>
      </c>
      <c r="O8" s="3697">
        <v>156</v>
      </c>
      <c r="P8" s="3699">
        <v>9</v>
      </c>
      <c r="Q8" s="3679"/>
      <c r="R8" s="3675"/>
      <c r="S8" s="3675"/>
    </row>
    <row r="9" spans="1:19" ht="15">
      <c r="A9" s="3676" t="s">
        <v>28</v>
      </c>
      <c r="B9" s="3677" t="s">
        <v>30</v>
      </c>
      <c r="C9" s="3704"/>
      <c r="D9" s="3705"/>
      <c r="E9" s="3678"/>
      <c r="F9" s="3704"/>
      <c r="G9" s="3705"/>
      <c r="H9" s="3696"/>
      <c r="I9" s="3697"/>
      <c r="J9" s="3697"/>
      <c r="K9" s="3698"/>
      <c r="L9" s="3697"/>
      <c r="M9" s="3697"/>
      <c r="N9" s="3697"/>
      <c r="O9" s="3697"/>
      <c r="P9" s="3699"/>
      <c r="Q9" s="3679"/>
      <c r="R9" s="3675"/>
      <c r="S9" s="3675"/>
    </row>
    <row r="10" spans="1:19" ht="15">
      <c r="A10" s="3676" t="s">
        <v>31</v>
      </c>
      <c r="B10" s="3677" t="s">
        <v>32</v>
      </c>
      <c r="C10" s="3704"/>
      <c r="D10" s="3705"/>
      <c r="E10" s="3678"/>
      <c r="F10" s="3704"/>
      <c r="G10" s="3705">
        <v>61</v>
      </c>
      <c r="H10" s="3696"/>
      <c r="I10" s="3697"/>
      <c r="J10" s="3697">
        <v>17</v>
      </c>
      <c r="K10" s="3698"/>
      <c r="L10" s="3697">
        <v>42</v>
      </c>
      <c r="M10" s="3697"/>
      <c r="N10" s="3697"/>
      <c r="O10" s="3697">
        <v>2</v>
      </c>
      <c r="P10" s="3699">
        <v>0</v>
      </c>
      <c r="Q10" s="3679"/>
      <c r="R10" s="3675"/>
      <c r="S10" s="3675"/>
    </row>
    <row r="11" spans="1:19" ht="15">
      <c r="A11" s="3676" t="s">
        <v>31</v>
      </c>
      <c r="B11" s="3677" t="s">
        <v>33</v>
      </c>
      <c r="C11" s="3704"/>
      <c r="D11" s="3705"/>
      <c r="E11" s="3678"/>
      <c r="F11" s="3704"/>
      <c r="G11" s="3705">
        <v>89</v>
      </c>
      <c r="H11" s="3696">
        <v>5</v>
      </c>
      <c r="I11" s="3697">
        <v>0</v>
      </c>
      <c r="J11" s="3697"/>
      <c r="K11" s="3698">
        <v>10</v>
      </c>
      <c r="L11" s="3697">
        <v>24</v>
      </c>
      <c r="M11" s="3697"/>
      <c r="N11" s="3697"/>
      <c r="O11" s="3697">
        <v>50</v>
      </c>
      <c r="P11" s="3699">
        <v>0</v>
      </c>
      <c r="Q11" s="3679"/>
      <c r="R11" s="3675"/>
      <c r="S11" s="3675"/>
    </row>
    <row r="12" spans="1:19" ht="15">
      <c r="A12" s="3676" t="s">
        <v>34</v>
      </c>
      <c r="B12" s="3677" t="s">
        <v>742</v>
      </c>
      <c r="C12" s="3704">
        <v>37</v>
      </c>
      <c r="D12" s="3705">
        <v>33</v>
      </c>
      <c r="E12" s="3678">
        <v>0.8918918918918919</v>
      </c>
      <c r="F12" s="3704">
        <v>1</v>
      </c>
      <c r="G12" s="3705">
        <v>32</v>
      </c>
      <c r="H12" s="3696"/>
      <c r="I12" s="3697"/>
      <c r="J12" s="3697"/>
      <c r="K12" s="3698"/>
      <c r="L12" s="3697">
        <v>11</v>
      </c>
      <c r="M12" s="3697"/>
      <c r="N12" s="3697"/>
      <c r="O12" s="3697">
        <v>14</v>
      </c>
      <c r="P12" s="3699">
        <v>7</v>
      </c>
      <c r="Q12" s="3679"/>
      <c r="R12" s="3675"/>
      <c r="S12" s="3675"/>
    </row>
    <row r="13" spans="1:19" ht="15">
      <c r="A13" s="3676" t="s">
        <v>37</v>
      </c>
      <c r="B13" s="3677" t="s">
        <v>324</v>
      </c>
      <c r="C13" s="3704">
        <v>162</v>
      </c>
      <c r="D13" s="3705">
        <v>125</v>
      </c>
      <c r="E13" s="3678">
        <v>0.7716049382716049</v>
      </c>
      <c r="F13" s="3704">
        <v>4</v>
      </c>
      <c r="G13" s="3705">
        <v>121</v>
      </c>
      <c r="H13" s="3696">
        <v>48</v>
      </c>
      <c r="I13" s="3697">
        <v>3</v>
      </c>
      <c r="J13" s="3697"/>
      <c r="K13" s="3698">
        <v>24</v>
      </c>
      <c r="L13" s="3697">
        <v>15</v>
      </c>
      <c r="M13" s="3697"/>
      <c r="N13" s="3697">
        <v>4</v>
      </c>
      <c r="O13" s="3697">
        <v>27</v>
      </c>
      <c r="P13" s="3699"/>
      <c r="Q13" s="3679"/>
      <c r="R13" s="3675"/>
      <c r="S13" s="3675"/>
    </row>
    <row r="14" spans="1:19" ht="26.25" thickBot="1">
      <c r="A14" s="3680" t="s">
        <v>37</v>
      </c>
      <c r="B14" s="3690" t="s">
        <v>62</v>
      </c>
      <c r="C14" s="3711">
        <v>66</v>
      </c>
      <c r="D14" s="3712">
        <v>49</v>
      </c>
      <c r="E14" s="3691">
        <v>0.7424242424242424</v>
      </c>
      <c r="F14" s="3711">
        <v>2</v>
      </c>
      <c r="G14" s="3712">
        <v>47</v>
      </c>
      <c r="H14" s="3700">
        <v>7</v>
      </c>
      <c r="I14" s="3701">
        <v>4</v>
      </c>
      <c r="J14" s="3701">
        <v>1</v>
      </c>
      <c r="K14" s="3702">
        <v>7</v>
      </c>
      <c r="L14" s="3701">
        <v>5</v>
      </c>
      <c r="M14" s="3701">
        <v>4</v>
      </c>
      <c r="N14" s="3701">
        <v>3</v>
      </c>
      <c r="O14" s="3701">
        <v>11</v>
      </c>
      <c r="P14" s="3703">
        <v>5</v>
      </c>
      <c r="Q14" s="3679"/>
      <c r="R14" s="3675"/>
      <c r="S14" s="3675"/>
    </row>
    <row r="15" spans="1:19" ht="15">
      <c r="A15" s="3681"/>
      <c r="B15" s="3682"/>
      <c r="C15" s="3706"/>
      <c r="D15" s="3706"/>
      <c r="E15" s="3685"/>
      <c r="F15" s="3706"/>
      <c r="G15" s="3706"/>
      <c r="H15" s="3707"/>
      <c r="I15" s="3707"/>
      <c r="J15" s="3707"/>
      <c r="K15" s="3708"/>
      <c r="L15" s="3707"/>
      <c r="M15" s="3707"/>
      <c r="N15" s="3707"/>
      <c r="O15" s="3707"/>
      <c r="P15" s="3707"/>
      <c r="Q15" s="3684"/>
      <c r="R15" s="3675"/>
      <c r="S15" s="3675"/>
    </row>
    <row r="16" spans="1:19" ht="15">
      <c r="A16" s="3681"/>
      <c r="B16" s="3682"/>
      <c r="C16" s="3706"/>
      <c r="D16" s="3706"/>
      <c r="E16" s="3685"/>
      <c r="F16" s="3706"/>
      <c r="G16" s="3706"/>
      <c r="H16" s="3707"/>
      <c r="I16" s="3707"/>
      <c r="J16" s="3707"/>
      <c r="K16" s="3708"/>
      <c r="L16" s="3707"/>
      <c r="M16" s="3707"/>
      <c r="N16" s="3707"/>
      <c r="O16" s="3707"/>
      <c r="P16" s="3707"/>
      <c r="Q16" s="3684"/>
      <c r="R16" s="3675"/>
      <c r="S16" s="3675"/>
    </row>
    <row r="17" spans="1:19" ht="15.75" thickBot="1">
      <c r="A17" s="3681"/>
      <c r="B17" s="3682"/>
      <c r="C17" s="3706"/>
      <c r="D17" s="3706"/>
      <c r="E17" s="3685"/>
      <c r="F17" s="3706"/>
      <c r="G17" s="3706"/>
      <c r="H17" s="3707"/>
      <c r="I17" s="3707"/>
      <c r="J17" s="3707"/>
      <c r="K17" s="3708"/>
      <c r="L17" s="3707"/>
      <c r="M17" s="3707"/>
      <c r="N17" s="3707"/>
      <c r="O17" s="3707"/>
      <c r="P17" s="3707"/>
      <c r="Q17" s="3684"/>
      <c r="R17" s="3674"/>
      <c r="S17" s="3674"/>
    </row>
    <row r="18" spans="1:19" ht="15.75" thickBot="1">
      <c r="A18" s="3681" t="s">
        <v>41</v>
      </c>
      <c r="B18" s="3686"/>
      <c r="C18" s="3706"/>
      <c r="D18" s="3706"/>
      <c r="E18" s="3685"/>
      <c r="F18" s="3706"/>
      <c r="G18" s="3717" t="s">
        <v>42</v>
      </c>
      <c r="H18" s="3722" t="s">
        <v>11</v>
      </c>
      <c r="I18" s="3723" t="s">
        <v>12</v>
      </c>
      <c r="J18" s="3723" t="s">
        <v>13</v>
      </c>
      <c r="K18" s="3724" t="s">
        <v>14</v>
      </c>
      <c r="L18" s="3723" t="s">
        <v>15</v>
      </c>
      <c r="M18" s="3723" t="s">
        <v>16</v>
      </c>
      <c r="N18" s="3725" t="s">
        <v>17</v>
      </c>
      <c r="O18" s="3723" t="s">
        <v>18</v>
      </c>
      <c r="P18" s="3726" t="s">
        <v>19</v>
      </c>
      <c r="Q18" s="3683"/>
      <c r="R18" s="3674"/>
      <c r="S18" s="3674"/>
    </row>
    <row r="19" spans="1:19" ht="15.75" thickBot="1">
      <c r="A19" s="3681"/>
      <c r="B19" s="3682"/>
      <c r="C19" s="3706"/>
      <c r="D19" s="3706"/>
      <c r="E19" s="3685"/>
      <c r="F19" s="3706"/>
      <c r="G19" s="3713">
        <v>1279</v>
      </c>
      <c r="H19" s="3714">
        <v>55</v>
      </c>
      <c r="I19" s="3715">
        <v>7</v>
      </c>
      <c r="J19" s="3715">
        <v>1</v>
      </c>
      <c r="K19" s="3727">
        <v>31</v>
      </c>
      <c r="L19" s="3715">
        <v>20</v>
      </c>
      <c r="M19" s="3715">
        <v>4</v>
      </c>
      <c r="N19" s="3715">
        <v>7</v>
      </c>
      <c r="O19" s="3715">
        <v>38</v>
      </c>
      <c r="P19" s="3716">
        <v>5</v>
      </c>
      <c r="Q19" s="3684"/>
      <c r="R19" s="3674"/>
      <c r="S19" s="3674"/>
    </row>
    <row r="20" spans="1:19" ht="15.75" thickBot="1">
      <c r="A20" s="3681"/>
      <c r="B20" s="3682"/>
      <c r="C20" s="3706"/>
      <c r="D20" s="3706"/>
      <c r="E20" s="3685"/>
      <c r="F20" s="3706"/>
      <c r="G20" s="3706"/>
      <c r="H20" s="3719">
        <v>0.04300234558248632</v>
      </c>
      <c r="I20" s="3720">
        <v>0.00547302580140735</v>
      </c>
      <c r="J20" s="3720">
        <v>0.0007818608287724785</v>
      </c>
      <c r="K20" s="3728">
        <v>0.024237685691946835</v>
      </c>
      <c r="L20" s="3720">
        <v>0.01563721657544957</v>
      </c>
      <c r="M20" s="3720">
        <v>0.003127443315089914</v>
      </c>
      <c r="N20" s="3720">
        <v>0.00547302580140735</v>
      </c>
      <c r="O20" s="3720">
        <v>0.029710711493354185</v>
      </c>
      <c r="P20" s="3721">
        <v>0.003909304143862392</v>
      </c>
      <c r="Q20" s="3684"/>
      <c r="R20" s="3718"/>
      <c r="S20" s="3674"/>
    </row>
    <row r="21" spans="1:19" ht="15">
      <c r="A21" s="11"/>
      <c r="B21" s="11"/>
      <c r="C21" s="94"/>
      <c r="D21" s="94"/>
      <c r="E21" s="11"/>
      <c r="F21" s="94"/>
      <c r="G21" s="94"/>
      <c r="H21" s="95"/>
      <c r="I21" s="95"/>
      <c r="J21" s="95"/>
      <c r="K21" s="96"/>
      <c r="L21" s="95"/>
      <c r="M21" s="95"/>
      <c r="N21" s="95"/>
      <c r="O21" s="95"/>
      <c r="P21" s="95"/>
      <c r="Q21" s="11"/>
      <c r="R21" s="11"/>
      <c r="S21" s="11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</sheetData>
  <mergeCells count="9">
    <mergeCell ref="A1:P1"/>
    <mergeCell ref="A3:A4"/>
    <mergeCell ref="B3:B4"/>
    <mergeCell ref="C3:C4"/>
    <mergeCell ref="D3:D4"/>
    <mergeCell ref="H3:P3"/>
    <mergeCell ref="E3:E4"/>
    <mergeCell ref="F3:F4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743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730"/>
      <c r="R1" s="3730"/>
      <c r="S1" s="3730"/>
    </row>
    <row r="2" spans="1:19" ht="27" thickBot="1">
      <c r="A2" s="3732"/>
      <c r="B2" s="3740"/>
      <c r="C2" s="3731"/>
      <c r="D2" s="3731"/>
      <c r="E2" s="3731"/>
      <c r="F2" s="3731"/>
      <c r="G2" s="3731"/>
      <c r="H2" s="3733"/>
      <c r="I2" s="3733"/>
      <c r="J2" s="3733"/>
      <c r="K2" s="3734"/>
      <c r="L2" s="3733"/>
      <c r="M2" s="3733"/>
      <c r="N2" s="3733"/>
      <c r="O2" s="3733"/>
      <c r="P2" s="3733"/>
      <c r="Q2" s="3731"/>
      <c r="R2" s="4222"/>
      <c r="S2" s="4222"/>
    </row>
    <row r="3" spans="1:19" ht="46.5" customHeight="1" thickBot="1" thickTop="1">
      <c r="A3" s="4610" t="s">
        <v>2</v>
      </c>
      <c r="B3" s="4610" t="s">
        <v>3</v>
      </c>
      <c r="C3" s="4624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731"/>
      <c r="R3" s="4223"/>
      <c r="S3" s="4224" t="s">
        <v>10</v>
      </c>
    </row>
    <row r="4" spans="1:19" ht="15.75" thickBot="1">
      <c r="A4" s="4611"/>
      <c r="B4" s="4611"/>
      <c r="C4" s="4638"/>
      <c r="D4" s="4627"/>
      <c r="E4" s="4628"/>
      <c r="F4" s="4627"/>
      <c r="G4" s="4629"/>
      <c r="H4" s="3735" t="s">
        <v>11</v>
      </c>
      <c r="I4" s="3736" t="s">
        <v>12</v>
      </c>
      <c r="J4" s="3736" t="s">
        <v>13</v>
      </c>
      <c r="K4" s="3737" t="s">
        <v>14</v>
      </c>
      <c r="L4" s="3736" t="s">
        <v>15</v>
      </c>
      <c r="M4" s="3736" t="s">
        <v>16</v>
      </c>
      <c r="N4" s="3739" t="s">
        <v>17</v>
      </c>
      <c r="O4" s="3736" t="s">
        <v>18</v>
      </c>
      <c r="P4" s="3738" t="s">
        <v>19</v>
      </c>
      <c r="Q4" s="3731"/>
      <c r="R4" s="3729"/>
      <c r="S4" s="3729"/>
    </row>
    <row r="5" spans="1:19" ht="15">
      <c r="A5" s="3755" t="s">
        <v>20</v>
      </c>
      <c r="B5" s="3756" t="s">
        <v>744</v>
      </c>
      <c r="C5" s="3777">
        <v>159</v>
      </c>
      <c r="D5" s="3778">
        <v>102</v>
      </c>
      <c r="E5" s="3757">
        <v>0.6415094339622641</v>
      </c>
      <c r="F5" s="3777">
        <v>3</v>
      </c>
      <c r="G5" s="3778">
        <v>99</v>
      </c>
      <c r="H5" s="3760">
        <v>3</v>
      </c>
      <c r="I5" s="3761"/>
      <c r="J5" s="3761"/>
      <c r="K5" s="3762">
        <v>2</v>
      </c>
      <c r="L5" s="3761">
        <v>10</v>
      </c>
      <c r="M5" s="3761">
        <v>70</v>
      </c>
      <c r="N5" s="3761">
        <v>5</v>
      </c>
      <c r="O5" s="3761">
        <v>9</v>
      </c>
      <c r="P5" s="3763"/>
      <c r="Q5" s="3747"/>
      <c r="R5" s="3742"/>
      <c r="S5" s="3742"/>
    </row>
    <row r="6" spans="1:19" ht="15">
      <c r="A6" s="3744" t="s">
        <v>20</v>
      </c>
      <c r="B6" s="3745" t="s">
        <v>745</v>
      </c>
      <c r="C6" s="3772">
        <v>63</v>
      </c>
      <c r="D6" s="3773">
        <v>32</v>
      </c>
      <c r="E6" s="3746">
        <v>0.5079365079365079</v>
      </c>
      <c r="F6" s="3772">
        <v>1</v>
      </c>
      <c r="G6" s="3773">
        <v>31</v>
      </c>
      <c r="H6" s="3764">
        <v>4</v>
      </c>
      <c r="I6" s="3765"/>
      <c r="J6" s="3765"/>
      <c r="K6" s="3766">
        <v>1</v>
      </c>
      <c r="L6" s="3765">
        <v>8</v>
      </c>
      <c r="M6" s="3765">
        <v>14</v>
      </c>
      <c r="N6" s="3765">
        <v>1</v>
      </c>
      <c r="O6" s="3765">
        <v>3</v>
      </c>
      <c r="P6" s="3767"/>
      <c r="Q6" s="3747"/>
      <c r="R6" s="3742"/>
      <c r="S6" s="3742"/>
    </row>
    <row r="7" spans="1:19" ht="15">
      <c r="A7" s="3744" t="s">
        <v>746</v>
      </c>
      <c r="B7" s="3745" t="s">
        <v>747</v>
      </c>
      <c r="C7" s="3772">
        <v>1054</v>
      </c>
      <c r="D7" s="3773">
        <v>711</v>
      </c>
      <c r="E7" s="3746">
        <v>0.674573055028463</v>
      </c>
      <c r="F7" s="3772">
        <v>79</v>
      </c>
      <c r="G7" s="3773">
        <v>632</v>
      </c>
      <c r="H7" s="3764">
        <v>128</v>
      </c>
      <c r="I7" s="3765"/>
      <c r="J7" s="3765"/>
      <c r="K7" s="3766">
        <v>190</v>
      </c>
      <c r="L7" s="3765">
        <v>270</v>
      </c>
      <c r="M7" s="3765"/>
      <c r="N7" s="3765"/>
      <c r="O7" s="3765">
        <v>44</v>
      </c>
      <c r="P7" s="3767"/>
      <c r="Q7" s="3747"/>
      <c r="R7" s="3742"/>
      <c r="S7" s="3742"/>
    </row>
    <row r="8" spans="1:19" ht="25.5">
      <c r="A8" s="3744" t="s">
        <v>23</v>
      </c>
      <c r="B8" s="3745" t="s">
        <v>748</v>
      </c>
      <c r="C8" s="3772">
        <v>124</v>
      </c>
      <c r="D8" s="3773">
        <v>104</v>
      </c>
      <c r="E8" s="3746">
        <v>0.8387096774193549</v>
      </c>
      <c r="F8" s="3772">
        <v>2</v>
      </c>
      <c r="G8" s="3773">
        <v>102</v>
      </c>
      <c r="H8" s="3764">
        <v>30</v>
      </c>
      <c r="I8" s="3765">
        <v>4</v>
      </c>
      <c r="J8" s="3765">
        <v>13</v>
      </c>
      <c r="K8" s="3766">
        <v>40</v>
      </c>
      <c r="L8" s="3765">
        <v>2</v>
      </c>
      <c r="M8" s="3765"/>
      <c r="N8" s="3765"/>
      <c r="O8" s="3765">
        <v>13</v>
      </c>
      <c r="P8" s="3767"/>
      <c r="Q8" s="3747"/>
      <c r="R8" s="3742"/>
      <c r="S8" s="3742"/>
    </row>
    <row r="9" spans="1:19" ht="15">
      <c r="A9" s="3744" t="s">
        <v>23</v>
      </c>
      <c r="B9" s="3745" t="s">
        <v>749</v>
      </c>
      <c r="C9" s="3772">
        <v>171</v>
      </c>
      <c r="D9" s="3773">
        <v>129</v>
      </c>
      <c r="E9" s="3746">
        <v>0.7543859649122807</v>
      </c>
      <c r="F9" s="3772">
        <v>2</v>
      </c>
      <c r="G9" s="3773">
        <v>127</v>
      </c>
      <c r="H9" s="3764">
        <v>26</v>
      </c>
      <c r="I9" s="3765">
        <v>3</v>
      </c>
      <c r="J9" s="3765">
        <v>9.5</v>
      </c>
      <c r="K9" s="3766">
        <v>10</v>
      </c>
      <c r="L9" s="3765">
        <v>69</v>
      </c>
      <c r="M9" s="3765"/>
      <c r="N9" s="3765"/>
      <c r="O9" s="3765">
        <v>9.5</v>
      </c>
      <c r="P9" s="3767"/>
      <c r="Q9" s="3747"/>
      <c r="R9" s="3742"/>
      <c r="S9" s="3742"/>
    </row>
    <row r="10" spans="1:19" ht="15">
      <c r="A10" s="3744" t="s">
        <v>23</v>
      </c>
      <c r="B10" s="3745" t="s">
        <v>750</v>
      </c>
      <c r="C10" s="3772">
        <v>300</v>
      </c>
      <c r="D10" s="3773">
        <v>232</v>
      </c>
      <c r="E10" s="3746">
        <v>0.7733333333333333</v>
      </c>
      <c r="F10" s="3772">
        <v>2</v>
      </c>
      <c r="G10" s="3773">
        <v>230</v>
      </c>
      <c r="H10" s="3764">
        <v>105</v>
      </c>
      <c r="I10" s="3765">
        <v>10</v>
      </c>
      <c r="J10" s="3765">
        <v>17.5</v>
      </c>
      <c r="K10" s="3766">
        <v>26</v>
      </c>
      <c r="L10" s="3765">
        <v>54</v>
      </c>
      <c r="M10" s="3765"/>
      <c r="N10" s="3765"/>
      <c r="O10" s="3765">
        <v>17.5</v>
      </c>
      <c r="P10" s="3767"/>
      <c r="Q10" s="3747"/>
      <c r="R10" s="3742"/>
      <c r="S10" s="3742"/>
    </row>
    <row r="11" spans="1:19" ht="15">
      <c r="A11" s="3744" t="s">
        <v>23</v>
      </c>
      <c r="B11" s="3745" t="s">
        <v>751</v>
      </c>
      <c r="C11" s="3772">
        <v>93</v>
      </c>
      <c r="D11" s="3773">
        <v>75</v>
      </c>
      <c r="E11" s="3746">
        <v>0.8064516129032258</v>
      </c>
      <c r="F11" s="3772">
        <v>0</v>
      </c>
      <c r="G11" s="3773">
        <v>75</v>
      </c>
      <c r="H11" s="3764">
        <v>21</v>
      </c>
      <c r="I11" s="3765">
        <v>11</v>
      </c>
      <c r="J11" s="3765">
        <v>10.5</v>
      </c>
      <c r="K11" s="3766">
        <v>16</v>
      </c>
      <c r="L11" s="3765">
        <v>6</v>
      </c>
      <c r="M11" s="3765"/>
      <c r="N11" s="3765"/>
      <c r="O11" s="3765">
        <v>10.5</v>
      </c>
      <c r="P11" s="3767"/>
      <c r="Q11" s="3747"/>
      <c r="R11" s="3742"/>
      <c r="S11" s="3742"/>
    </row>
    <row r="12" spans="1:19" ht="15">
      <c r="A12" s="3744" t="s">
        <v>23</v>
      </c>
      <c r="B12" s="3745" t="s">
        <v>752</v>
      </c>
      <c r="C12" s="3772">
        <v>170</v>
      </c>
      <c r="D12" s="3773">
        <v>142</v>
      </c>
      <c r="E12" s="3746">
        <v>0.8352941176470589</v>
      </c>
      <c r="F12" s="3772">
        <v>1</v>
      </c>
      <c r="G12" s="3773">
        <v>141</v>
      </c>
      <c r="H12" s="3764">
        <v>45</v>
      </c>
      <c r="I12" s="3765">
        <v>3</v>
      </c>
      <c r="J12" s="3765">
        <v>20</v>
      </c>
      <c r="K12" s="3766">
        <v>53</v>
      </c>
      <c r="L12" s="3765">
        <v>0</v>
      </c>
      <c r="M12" s="3765"/>
      <c r="N12" s="3765"/>
      <c r="O12" s="3765">
        <v>20</v>
      </c>
      <c r="P12" s="3767"/>
      <c r="Q12" s="3747"/>
      <c r="R12" s="3742"/>
      <c r="S12" s="3742"/>
    </row>
    <row r="13" spans="1:19" ht="15">
      <c r="A13" s="3744" t="s">
        <v>26</v>
      </c>
      <c r="B13" s="3745" t="s">
        <v>27</v>
      </c>
      <c r="C13" s="3772">
        <v>1054</v>
      </c>
      <c r="D13" s="3773"/>
      <c r="E13" s="3746"/>
      <c r="F13" s="3772"/>
      <c r="G13" s="3773">
        <v>946</v>
      </c>
      <c r="H13" s="3764">
        <v>142</v>
      </c>
      <c r="I13" s="3765">
        <v>27</v>
      </c>
      <c r="J13" s="3765"/>
      <c r="K13" s="3766">
        <v>190</v>
      </c>
      <c r="L13" s="3765">
        <v>202</v>
      </c>
      <c r="M13" s="3765"/>
      <c r="N13" s="3765">
        <v>358</v>
      </c>
      <c r="O13" s="3765">
        <v>27</v>
      </c>
      <c r="P13" s="3767"/>
      <c r="Q13" s="3747"/>
      <c r="R13" s="3742"/>
      <c r="S13" s="3742"/>
    </row>
    <row r="14" spans="1:19" ht="15">
      <c r="A14" s="3744" t="s">
        <v>28</v>
      </c>
      <c r="B14" s="3745" t="s">
        <v>29</v>
      </c>
      <c r="C14" s="3772">
        <v>8460</v>
      </c>
      <c r="D14" s="3773">
        <v>3212</v>
      </c>
      <c r="E14" s="3746">
        <v>0.3796690307328605</v>
      </c>
      <c r="F14" s="3772">
        <v>127</v>
      </c>
      <c r="G14" s="3773">
        <v>3085</v>
      </c>
      <c r="H14" s="3764">
        <v>396</v>
      </c>
      <c r="I14" s="3765"/>
      <c r="J14" s="3765"/>
      <c r="K14" s="3766">
        <v>101</v>
      </c>
      <c r="L14" s="3765">
        <v>406</v>
      </c>
      <c r="M14" s="3765">
        <v>1344</v>
      </c>
      <c r="N14" s="3765">
        <v>232</v>
      </c>
      <c r="O14" s="3765">
        <v>525</v>
      </c>
      <c r="P14" s="3767">
        <v>81</v>
      </c>
      <c r="Q14" s="3747"/>
      <c r="R14" s="3742"/>
      <c r="S14" s="3742"/>
    </row>
    <row r="15" spans="1:19" ht="15">
      <c r="A15" s="3744" t="s">
        <v>28</v>
      </c>
      <c r="B15" s="3745" t="s">
        <v>30</v>
      </c>
      <c r="C15" s="3772"/>
      <c r="D15" s="3773"/>
      <c r="E15" s="3746"/>
      <c r="F15" s="3772"/>
      <c r="G15" s="3773"/>
      <c r="H15" s="3764"/>
      <c r="I15" s="3765"/>
      <c r="J15" s="3765"/>
      <c r="K15" s="3766"/>
      <c r="L15" s="3765"/>
      <c r="M15" s="3765"/>
      <c r="N15" s="3765"/>
      <c r="O15" s="3765"/>
      <c r="P15" s="3767"/>
      <c r="Q15" s="3747"/>
      <c r="R15" s="3742"/>
      <c r="S15" s="3742"/>
    </row>
    <row r="16" spans="1:19" ht="15">
      <c r="A16" s="3744" t="s">
        <v>82</v>
      </c>
      <c r="B16" s="3745" t="s">
        <v>753</v>
      </c>
      <c r="C16" s="3772">
        <v>1670</v>
      </c>
      <c r="D16" s="3773">
        <v>533</v>
      </c>
      <c r="E16" s="3746">
        <v>0.3191616766467066</v>
      </c>
      <c r="F16" s="3772">
        <v>22</v>
      </c>
      <c r="G16" s="3773">
        <v>511</v>
      </c>
      <c r="H16" s="3764"/>
      <c r="I16" s="3765"/>
      <c r="J16" s="3765"/>
      <c r="K16" s="3766"/>
      <c r="L16" s="3765">
        <v>114</v>
      </c>
      <c r="M16" s="3765">
        <v>163</v>
      </c>
      <c r="N16" s="3765"/>
      <c r="O16" s="3765">
        <v>234</v>
      </c>
      <c r="P16" s="3767"/>
      <c r="Q16" s="3747"/>
      <c r="R16" s="3742"/>
      <c r="S16" s="3742"/>
    </row>
    <row r="17" spans="1:19" ht="15">
      <c r="A17" s="3744" t="s">
        <v>31</v>
      </c>
      <c r="B17" s="3745" t="s">
        <v>203</v>
      </c>
      <c r="C17" s="3772"/>
      <c r="D17" s="3773"/>
      <c r="E17" s="3746"/>
      <c r="F17" s="3772"/>
      <c r="G17" s="3773">
        <v>566</v>
      </c>
      <c r="H17" s="3764">
        <v>5</v>
      </c>
      <c r="I17" s="3765">
        <v>6</v>
      </c>
      <c r="J17" s="3765">
        <v>182</v>
      </c>
      <c r="K17" s="3766"/>
      <c r="L17" s="3765">
        <v>325</v>
      </c>
      <c r="M17" s="3765"/>
      <c r="N17" s="3765"/>
      <c r="O17" s="3765">
        <v>35</v>
      </c>
      <c r="P17" s="3767">
        <v>13</v>
      </c>
      <c r="Q17" s="3747"/>
      <c r="R17" s="3742"/>
      <c r="S17" s="3742"/>
    </row>
    <row r="18" spans="1:19" ht="15">
      <c r="A18" s="3744" t="s">
        <v>31</v>
      </c>
      <c r="B18" s="3745" t="s">
        <v>33</v>
      </c>
      <c r="C18" s="3772"/>
      <c r="D18" s="3773"/>
      <c r="E18" s="3746"/>
      <c r="F18" s="3772"/>
      <c r="G18" s="3773">
        <v>201</v>
      </c>
      <c r="H18" s="3764">
        <v>77</v>
      </c>
      <c r="I18" s="3765">
        <v>2</v>
      </c>
      <c r="J18" s="3765"/>
      <c r="K18" s="3766">
        <v>6</v>
      </c>
      <c r="L18" s="3765">
        <v>110</v>
      </c>
      <c r="M18" s="3765"/>
      <c r="N18" s="3765"/>
      <c r="O18" s="3765">
        <v>6</v>
      </c>
      <c r="P18" s="3767">
        <v>0</v>
      </c>
      <c r="Q18" s="3747"/>
      <c r="R18" s="3742"/>
      <c r="S18" s="3742"/>
    </row>
    <row r="19" spans="1:19" ht="15">
      <c r="A19" s="3744" t="s">
        <v>34</v>
      </c>
      <c r="B19" s="3745" t="s">
        <v>754</v>
      </c>
      <c r="C19" s="3772">
        <v>134</v>
      </c>
      <c r="D19" s="3773">
        <v>109</v>
      </c>
      <c r="E19" s="3746">
        <v>0.8134328358208955</v>
      </c>
      <c r="F19" s="3772">
        <v>0</v>
      </c>
      <c r="G19" s="3773">
        <v>109</v>
      </c>
      <c r="H19" s="3764">
        <v>1</v>
      </c>
      <c r="I19" s="3765"/>
      <c r="J19" s="3765">
        <v>4</v>
      </c>
      <c r="K19" s="3766">
        <v>8</v>
      </c>
      <c r="L19" s="3765">
        <v>11</v>
      </c>
      <c r="M19" s="3765">
        <v>1</v>
      </c>
      <c r="N19" s="3765"/>
      <c r="O19" s="3765">
        <v>84</v>
      </c>
      <c r="P19" s="3767"/>
      <c r="Q19" s="3747"/>
      <c r="R19" s="3742"/>
      <c r="S19" s="3742"/>
    </row>
    <row r="20" spans="1:19" ht="15">
      <c r="A20" s="3744" t="s">
        <v>34</v>
      </c>
      <c r="B20" s="3745" t="s">
        <v>755</v>
      </c>
      <c r="C20" s="3772">
        <v>38</v>
      </c>
      <c r="D20" s="3773">
        <v>29</v>
      </c>
      <c r="E20" s="3746">
        <v>0.7631578947368421</v>
      </c>
      <c r="F20" s="3772">
        <v>2</v>
      </c>
      <c r="G20" s="3773">
        <v>27</v>
      </c>
      <c r="H20" s="3764"/>
      <c r="I20" s="3765"/>
      <c r="J20" s="3765">
        <v>1</v>
      </c>
      <c r="K20" s="3766">
        <v>14</v>
      </c>
      <c r="L20" s="3765"/>
      <c r="M20" s="3765">
        <v>7</v>
      </c>
      <c r="N20" s="3765"/>
      <c r="O20" s="3765">
        <v>5</v>
      </c>
      <c r="P20" s="3767"/>
      <c r="Q20" s="3747"/>
      <c r="R20" s="3742"/>
      <c r="S20" s="3742"/>
    </row>
    <row r="21" spans="1:19" ht="15">
      <c r="A21" s="3744" t="s">
        <v>34</v>
      </c>
      <c r="B21" s="3745" t="s">
        <v>94</v>
      </c>
      <c r="C21" s="3772">
        <v>124</v>
      </c>
      <c r="D21" s="3773">
        <v>57</v>
      </c>
      <c r="E21" s="3746">
        <v>0.4596774193548387</v>
      </c>
      <c r="F21" s="3772">
        <v>2</v>
      </c>
      <c r="G21" s="3773">
        <v>55</v>
      </c>
      <c r="H21" s="3764"/>
      <c r="I21" s="3765"/>
      <c r="J21" s="3765"/>
      <c r="K21" s="3766">
        <v>15</v>
      </c>
      <c r="L21" s="3765"/>
      <c r="M21" s="3765">
        <v>33</v>
      </c>
      <c r="N21" s="3765"/>
      <c r="O21" s="3765">
        <v>7</v>
      </c>
      <c r="P21" s="3767"/>
      <c r="Q21" s="3747"/>
      <c r="R21" s="3742"/>
      <c r="S21" s="3742"/>
    </row>
    <row r="22" spans="1:19" ht="15">
      <c r="A22" s="3744" t="s">
        <v>34</v>
      </c>
      <c r="B22" s="3745" t="s">
        <v>756</v>
      </c>
      <c r="C22" s="3772">
        <v>355</v>
      </c>
      <c r="D22" s="3773">
        <v>261</v>
      </c>
      <c r="E22" s="3746">
        <v>0.7352</v>
      </c>
      <c r="F22" s="3772">
        <v>7</v>
      </c>
      <c r="G22" s="3773">
        <v>254</v>
      </c>
      <c r="H22" s="3764">
        <v>36</v>
      </c>
      <c r="I22" s="3765"/>
      <c r="J22" s="3765"/>
      <c r="K22" s="3766">
        <v>27</v>
      </c>
      <c r="L22" s="3765"/>
      <c r="M22" s="3765"/>
      <c r="N22" s="3765"/>
      <c r="O22" s="3765">
        <v>80</v>
      </c>
      <c r="P22" s="3767">
        <v>111</v>
      </c>
      <c r="Q22" s="3747"/>
      <c r="R22" s="3742"/>
      <c r="S22" s="3742"/>
    </row>
    <row r="23" spans="1:19" ht="15">
      <c r="A23" s="3743" t="s">
        <v>37</v>
      </c>
      <c r="B23" s="3745" t="s">
        <v>324</v>
      </c>
      <c r="C23" s="3772">
        <v>402</v>
      </c>
      <c r="D23" s="3773">
        <v>320</v>
      </c>
      <c r="E23" s="3746">
        <v>0.7960199004975125</v>
      </c>
      <c r="F23" s="3772">
        <v>11</v>
      </c>
      <c r="G23" s="3773">
        <v>309</v>
      </c>
      <c r="H23" s="3764">
        <v>19</v>
      </c>
      <c r="I23" s="3765">
        <v>2</v>
      </c>
      <c r="J23" s="3765">
        <v>1</v>
      </c>
      <c r="K23" s="3766">
        <v>114</v>
      </c>
      <c r="L23" s="3765">
        <v>79</v>
      </c>
      <c r="M23" s="3765">
        <v>6</v>
      </c>
      <c r="N23" s="3765">
        <v>6</v>
      </c>
      <c r="O23" s="3765">
        <v>82</v>
      </c>
      <c r="P23" s="3767"/>
      <c r="Q23" s="3747"/>
      <c r="R23" s="3742"/>
      <c r="S23" s="3742"/>
    </row>
    <row r="24" spans="1:19" ht="15">
      <c r="A24" s="3743" t="s">
        <v>37</v>
      </c>
      <c r="B24" s="3745" t="s">
        <v>39</v>
      </c>
      <c r="C24" s="3772">
        <v>104</v>
      </c>
      <c r="D24" s="3773">
        <v>76</v>
      </c>
      <c r="E24" s="3746">
        <v>0.7307692307692307</v>
      </c>
      <c r="F24" s="3772">
        <v>6</v>
      </c>
      <c r="G24" s="3773">
        <v>70</v>
      </c>
      <c r="H24" s="3764">
        <v>7</v>
      </c>
      <c r="I24" s="3765">
        <v>2</v>
      </c>
      <c r="J24" s="3765">
        <v>3</v>
      </c>
      <c r="K24" s="3766">
        <v>9</v>
      </c>
      <c r="L24" s="3765">
        <v>29</v>
      </c>
      <c r="M24" s="3765">
        <v>3</v>
      </c>
      <c r="N24" s="3765">
        <v>5</v>
      </c>
      <c r="O24" s="3765">
        <v>8</v>
      </c>
      <c r="P24" s="3767">
        <v>4</v>
      </c>
      <c r="Q24" s="3747"/>
      <c r="R24" s="3742"/>
      <c r="S24" s="3742"/>
    </row>
    <row r="25" spans="1:19" ht="15.75" thickBot="1">
      <c r="A25" s="3748" t="s">
        <v>37</v>
      </c>
      <c r="B25" s="3758" t="s">
        <v>40</v>
      </c>
      <c r="C25" s="3779">
        <v>61</v>
      </c>
      <c r="D25" s="3780">
        <v>51</v>
      </c>
      <c r="E25" s="3759">
        <v>0.8360655737704918</v>
      </c>
      <c r="F25" s="3779">
        <v>2</v>
      </c>
      <c r="G25" s="3780">
        <v>49</v>
      </c>
      <c r="H25" s="3768">
        <v>10</v>
      </c>
      <c r="I25" s="3769"/>
      <c r="J25" s="3769">
        <v>1</v>
      </c>
      <c r="K25" s="3770">
        <v>3</v>
      </c>
      <c r="L25" s="3769">
        <v>2</v>
      </c>
      <c r="M25" s="3769">
        <v>8</v>
      </c>
      <c r="N25" s="3769">
        <v>18</v>
      </c>
      <c r="O25" s="3769">
        <v>7</v>
      </c>
      <c r="P25" s="3771"/>
      <c r="Q25" s="3747"/>
      <c r="R25" s="3742"/>
      <c r="S25" s="3742"/>
    </row>
    <row r="26" spans="1:19" ht="15">
      <c r="A26" s="3749"/>
      <c r="B26" s="3750"/>
      <c r="C26" s="3774"/>
      <c r="D26" s="3774"/>
      <c r="E26" s="3753"/>
      <c r="F26" s="3774"/>
      <c r="G26" s="3774"/>
      <c r="H26" s="3775"/>
      <c r="I26" s="3775"/>
      <c r="J26" s="3775"/>
      <c r="K26" s="3776"/>
      <c r="L26" s="3775"/>
      <c r="M26" s="3775"/>
      <c r="N26" s="3775"/>
      <c r="O26" s="3775"/>
      <c r="P26" s="3775"/>
      <c r="Q26" s="3752"/>
      <c r="R26" s="3741"/>
      <c r="S26" s="3741"/>
    </row>
    <row r="27" spans="1:19" ht="15.75" thickBot="1">
      <c r="A27" s="3749"/>
      <c r="B27" s="3750"/>
      <c r="C27" s="3774"/>
      <c r="D27" s="3774"/>
      <c r="E27" s="3753"/>
      <c r="F27" s="3774"/>
      <c r="G27" s="3774"/>
      <c r="H27" s="3775"/>
      <c r="I27" s="3775"/>
      <c r="J27" s="3775"/>
      <c r="K27" s="3776"/>
      <c r="L27" s="3775"/>
      <c r="M27" s="3775"/>
      <c r="N27" s="3775"/>
      <c r="O27" s="3775"/>
      <c r="P27" s="3775"/>
      <c r="Q27" s="3752"/>
      <c r="R27" s="3741"/>
      <c r="S27" s="3741"/>
    </row>
    <row r="28" spans="1:19" ht="15.75" thickBot="1">
      <c r="A28" s="3749" t="s">
        <v>41</v>
      </c>
      <c r="B28" s="3754"/>
      <c r="C28" s="3774"/>
      <c r="D28" s="3774"/>
      <c r="E28" s="3753"/>
      <c r="F28" s="3774"/>
      <c r="G28" s="3785" t="s">
        <v>42</v>
      </c>
      <c r="H28" s="3790" t="s">
        <v>11</v>
      </c>
      <c r="I28" s="3791" t="s">
        <v>12</v>
      </c>
      <c r="J28" s="3791" t="s">
        <v>13</v>
      </c>
      <c r="K28" s="3792" t="s">
        <v>14</v>
      </c>
      <c r="L28" s="3791" t="s">
        <v>15</v>
      </c>
      <c r="M28" s="3791" t="s">
        <v>16</v>
      </c>
      <c r="N28" s="3793" t="s">
        <v>17</v>
      </c>
      <c r="O28" s="3791" t="s">
        <v>18</v>
      </c>
      <c r="P28" s="3794" t="s">
        <v>19</v>
      </c>
      <c r="Q28" s="3751"/>
      <c r="R28" s="3741"/>
      <c r="S28" s="3741"/>
    </row>
    <row r="29" spans="1:19" ht="15.75" thickBot="1">
      <c r="A29" s="3749"/>
      <c r="B29" s="3750"/>
      <c r="C29" s="3774"/>
      <c r="D29" s="3774"/>
      <c r="E29" s="3753"/>
      <c r="F29" s="3774"/>
      <c r="G29" s="3781">
        <v>7489</v>
      </c>
      <c r="H29" s="3782">
        <v>1048</v>
      </c>
      <c r="I29" s="3783">
        <v>70</v>
      </c>
      <c r="J29" s="3783">
        <v>262.5</v>
      </c>
      <c r="K29" s="3795">
        <v>822</v>
      </c>
      <c r="L29" s="3783">
        <v>1679</v>
      </c>
      <c r="M29" s="3783">
        <v>1565</v>
      </c>
      <c r="N29" s="3783">
        <v>619</v>
      </c>
      <c r="O29" s="3783">
        <v>1214.5</v>
      </c>
      <c r="P29" s="3784">
        <v>209</v>
      </c>
      <c r="Q29" s="3752"/>
      <c r="R29" s="3741"/>
      <c r="S29" s="3741"/>
    </row>
    <row r="30" spans="1:19" ht="15.75" thickBot="1">
      <c r="A30" s="3749"/>
      <c r="B30" s="3750"/>
      <c r="C30" s="3774"/>
      <c r="D30" s="3774"/>
      <c r="E30" s="3753"/>
      <c r="F30" s="3774"/>
      <c r="G30" s="3774"/>
      <c r="H30" s="3787">
        <v>0.1399385765789825</v>
      </c>
      <c r="I30" s="3788">
        <v>0.009347042328748832</v>
      </c>
      <c r="J30" s="3788">
        <v>0.03505140873280812</v>
      </c>
      <c r="K30" s="3796">
        <v>0.10976098277473628</v>
      </c>
      <c r="L30" s="3788">
        <v>0.22419548671384698</v>
      </c>
      <c r="M30" s="3788">
        <v>0.20897316063559887</v>
      </c>
      <c r="N30" s="3788">
        <v>0.08265456002136466</v>
      </c>
      <c r="O30" s="3788">
        <v>0.16217118440379222</v>
      </c>
      <c r="P30" s="3789">
        <v>0.02790759781012151</v>
      </c>
      <c r="Q30" s="3752"/>
      <c r="R30" s="3786"/>
      <c r="S30" s="3741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757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798"/>
      <c r="R1" s="3798"/>
      <c r="S1" s="3798"/>
    </row>
    <row r="2" spans="1:19" ht="27" thickBot="1">
      <c r="A2" s="3800"/>
      <c r="B2" s="3810"/>
      <c r="C2" s="3799"/>
      <c r="D2" s="3799"/>
      <c r="E2" s="3799"/>
      <c r="F2" s="3799"/>
      <c r="G2" s="3799"/>
      <c r="H2" s="3801"/>
      <c r="I2" s="3801"/>
      <c r="J2" s="3801"/>
      <c r="K2" s="3802"/>
      <c r="L2" s="3801"/>
      <c r="M2" s="3801"/>
      <c r="N2" s="3801"/>
      <c r="O2" s="3801"/>
      <c r="P2" s="3801"/>
      <c r="Q2" s="3799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799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3803" t="s">
        <v>11</v>
      </c>
      <c r="I4" s="3804" t="s">
        <v>12</v>
      </c>
      <c r="J4" s="3804" t="s">
        <v>13</v>
      </c>
      <c r="K4" s="3805" t="s">
        <v>14</v>
      </c>
      <c r="L4" s="3804" t="s">
        <v>15</v>
      </c>
      <c r="M4" s="3804" t="s">
        <v>16</v>
      </c>
      <c r="N4" s="3807" t="s">
        <v>17</v>
      </c>
      <c r="O4" s="3804" t="s">
        <v>18</v>
      </c>
      <c r="P4" s="3806" t="s">
        <v>19</v>
      </c>
      <c r="Q4" s="3799"/>
      <c r="R4" s="3797"/>
      <c r="S4" s="3797"/>
    </row>
    <row r="5" spans="1:19" ht="15">
      <c r="A5" s="3826" t="s">
        <v>20</v>
      </c>
      <c r="B5" s="3827" t="s">
        <v>758</v>
      </c>
      <c r="C5" s="3848">
        <v>133</v>
      </c>
      <c r="D5" s="3849">
        <v>60</v>
      </c>
      <c r="E5" s="3828">
        <v>0.45112781954887216</v>
      </c>
      <c r="F5" s="3848">
        <v>6</v>
      </c>
      <c r="G5" s="3849">
        <v>54</v>
      </c>
      <c r="H5" s="3831"/>
      <c r="I5" s="3832"/>
      <c r="J5" s="3832"/>
      <c r="K5" s="3833"/>
      <c r="L5" s="3832"/>
      <c r="M5" s="3832">
        <v>54</v>
      </c>
      <c r="N5" s="3832"/>
      <c r="O5" s="3832"/>
      <c r="P5" s="3834"/>
      <c r="Q5" s="3817"/>
      <c r="R5" s="3812"/>
      <c r="S5" s="3812"/>
    </row>
    <row r="6" spans="1:19" ht="15">
      <c r="A6" s="3814" t="s">
        <v>20</v>
      </c>
      <c r="B6" s="3815" t="s">
        <v>759</v>
      </c>
      <c r="C6" s="3843">
        <v>71</v>
      </c>
      <c r="D6" s="3844">
        <v>40</v>
      </c>
      <c r="E6" s="3816">
        <v>0.5633802816901409</v>
      </c>
      <c r="F6" s="3843">
        <v>5</v>
      </c>
      <c r="G6" s="3844">
        <v>35</v>
      </c>
      <c r="H6" s="3835"/>
      <c r="I6" s="3836"/>
      <c r="J6" s="3836"/>
      <c r="K6" s="3837"/>
      <c r="L6" s="3836"/>
      <c r="M6" s="3836">
        <v>35</v>
      </c>
      <c r="N6" s="3836"/>
      <c r="O6" s="3836"/>
      <c r="P6" s="3838"/>
      <c r="Q6" s="3817"/>
      <c r="R6" s="3812"/>
      <c r="S6" s="3812"/>
    </row>
    <row r="7" spans="1:19" ht="15">
      <c r="A7" s="3814" t="s">
        <v>20</v>
      </c>
      <c r="B7" s="3815" t="s">
        <v>760</v>
      </c>
      <c r="C7" s="3843">
        <v>98</v>
      </c>
      <c r="D7" s="3844">
        <v>69</v>
      </c>
      <c r="E7" s="3816">
        <v>0.7040816326530612</v>
      </c>
      <c r="F7" s="3843">
        <v>5</v>
      </c>
      <c r="G7" s="3844">
        <v>64</v>
      </c>
      <c r="H7" s="3835"/>
      <c r="I7" s="3836"/>
      <c r="J7" s="3836"/>
      <c r="K7" s="3837"/>
      <c r="L7" s="3836"/>
      <c r="M7" s="3836">
        <v>64</v>
      </c>
      <c r="N7" s="3836"/>
      <c r="O7" s="3836"/>
      <c r="P7" s="3838"/>
      <c r="Q7" s="3817"/>
      <c r="R7" s="3812"/>
      <c r="S7" s="3812"/>
    </row>
    <row r="8" spans="1:19" ht="25.5">
      <c r="A8" s="3814" t="s">
        <v>23</v>
      </c>
      <c r="B8" s="3815" t="s">
        <v>761</v>
      </c>
      <c r="C8" s="3843">
        <v>151</v>
      </c>
      <c r="D8" s="3844">
        <v>128</v>
      </c>
      <c r="E8" s="3816">
        <v>0.847682119205298</v>
      </c>
      <c r="F8" s="3843">
        <v>2</v>
      </c>
      <c r="G8" s="3844">
        <v>126</v>
      </c>
      <c r="H8" s="3835">
        <v>36</v>
      </c>
      <c r="I8" s="3836">
        <v>7</v>
      </c>
      <c r="J8" s="3836">
        <v>7.5</v>
      </c>
      <c r="K8" s="3837">
        <v>22</v>
      </c>
      <c r="L8" s="3836">
        <v>46</v>
      </c>
      <c r="M8" s="3836"/>
      <c r="N8" s="3836"/>
      <c r="O8" s="3836">
        <v>7.5</v>
      </c>
      <c r="P8" s="3838"/>
      <c r="Q8" s="3817"/>
      <c r="R8" s="3812"/>
      <c r="S8" s="3812"/>
    </row>
    <row r="9" spans="1:19" ht="15">
      <c r="A9" s="3814" t="s">
        <v>23</v>
      </c>
      <c r="B9" s="3815" t="s">
        <v>762</v>
      </c>
      <c r="C9" s="3843">
        <v>245</v>
      </c>
      <c r="D9" s="3844">
        <v>210</v>
      </c>
      <c r="E9" s="3816">
        <v>0.8571428571428571</v>
      </c>
      <c r="F9" s="3843">
        <v>1</v>
      </c>
      <c r="G9" s="3844">
        <v>209</v>
      </c>
      <c r="H9" s="3835">
        <v>57</v>
      </c>
      <c r="I9" s="3836">
        <v>7</v>
      </c>
      <c r="J9" s="3836">
        <v>14</v>
      </c>
      <c r="K9" s="3837">
        <v>51</v>
      </c>
      <c r="L9" s="3836">
        <v>66</v>
      </c>
      <c r="M9" s="3836"/>
      <c r="N9" s="3836"/>
      <c r="O9" s="3836">
        <v>14</v>
      </c>
      <c r="P9" s="3838"/>
      <c r="Q9" s="3817"/>
      <c r="R9" s="3812"/>
      <c r="S9" s="3812"/>
    </row>
    <row r="10" spans="1:19" ht="15">
      <c r="A10" s="3814" t="s">
        <v>23</v>
      </c>
      <c r="B10" s="3815" t="s">
        <v>763</v>
      </c>
      <c r="C10" s="3843">
        <v>151</v>
      </c>
      <c r="D10" s="3844">
        <v>124</v>
      </c>
      <c r="E10" s="3816">
        <v>0.8211920529801324</v>
      </c>
      <c r="F10" s="3843">
        <v>0</v>
      </c>
      <c r="G10" s="3844">
        <v>124</v>
      </c>
      <c r="H10" s="3835">
        <v>53</v>
      </c>
      <c r="I10" s="3836">
        <v>3</v>
      </c>
      <c r="J10" s="3836">
        <v>9</v>
      </c>
      <c r="K10" s="3837">
        <v>29</v>
      </c>
      <c r="L10" s="3836">
        <v>21</v>
      </c>
      <c r="M10" s="3836"/>
      <c r="N10" s="3836"/>
      <c r="O10" s="3836">
        <v>9</v>
      </c>
      <c r="P10" s="3838"/>
      <c r="Q10" s="3817"/>
      <c r="R10" s="3812"/>
      <c r="S10" s="3812"/>
    </row>
    <row r="11" spans="1:19" ht="15">
      <c r="A11" s="3814" t="s">
        <v>23</v>
      </c>
      <c r="B11" s="3815" t="s">
        <v>764</v>
      </c>
      <c r="C11" s="3843">
        <v>191</v>
      </c>
      <c r="D11" s="3844">
        <v>163</v>
      </c>
      <c r="E11" s="3816">
        <v>0.8534031413612565</v>
      </c>
      <c r="F11" s="3843">
        <v>3</v>
      </c>
      <c r="G11" s="3844">
        <v>160</v>
      </c>
      <c r="H11" s="3835">
        <v>44</v>
      </c>
      <c r="I11" s="3836">
        <v>6</v>
      </c>
      <c r="J11" s="3836">
        <v>6.5</v>
      </c>
      <c r="K11" s="3837">
        <v>58</v>
      </c>
      <c r="L11" s="3836">
        <v>39</v>
      </c>
      <c r="M11" s="3836"/>
      <c r="N11" s="3836"/>
      <c r="O11" s="3836">
        <v>6.5</v>
      </c>
      <c r="P11" s="3838"/>
      <c r="Q11" s="3817"/>
      <c r="R11" s="3812"/>
      <c r="S11" s="3812"/>
    </row>
    <row r="12" spans="1:19" ht="15">
      <c r="A12" s="3814" t="s">
        <v>26</v>
      </c>
      <c r="B12" s="3815" t="s">
        <v>27</v>
      </c>
      <c r="C12" s="3843">
        <v>797</v>
      </c>
      <c r="D12" s="3844"/>
      <c r="E12" s="3816"/>
      <c r="F12" s="3843"/>
      <c r="G12" s="3844">
        <v>688</v>
      </c>
      <c r="H12" s="3835">
        <v>123</v>
      </c>
      <c r="I12" s="3836">
        <v>14.6</v>
      </c>
      <c r="J12" s="3836"/>
      <c r="K12" s="3837">
        <v>135</v>
      </c>
      <c r="L12" s="3836">
        <v>83</v>
      </c>
      <c r="M12" s="3836"/>
      <c r="N12" s="3836">
        <v>201</v>
      </c>
      <c r="O12" s="3836">
        <v>131.4</v>
      </c>
      <c r="P12" s="3838"/>
      <c r="Q12" s="3817"/>
      <c r="R12" s="3812"/>
      <c r="S12" s="3812"/>
    </row>
    <row r="13" spans="1:19" ht="15">
      <c r="A13" s="3814" t="s">
        <v>28</v>
      </c>
      <c r="B13" s="3815" t="s">
        <v>29</v>
      </c>
      <c r="C13" s="3843">
        <v>6587</v>
      </c>
      <c r="D13" s="3844">
        <v>3102</v>
      </c>
      <c r="E13" s="3816">
        <v>0.47092758463640505</v>
      </c>
      <c r="F13" s="3843">
        <v>109</v>
      </c>
      <c r="G13" s="3844">
        <v>2993</v>
      </c>
      <c r="H13" s="3835">
        <v>616</v>
      </c>
      <c r="I13" s="3836"/>
      <c r="J13" s="3836"/>
      <c r="K13" s="3837">
        <v>131</v>
      </c>
      <c r="L13" s="3836">
        <v>220</v>
      </c>
      <c r="M13" s="3836">
        <v>1013</v>
      </c>
      <c r="N13" s="3836">
        <v>444</v>
      </c>
      <c r="O13" s="3836">
        <v>440</v>
      </c>
      <c r="P13" s="3838">
        <v>129</v>
      </c>
      <c r="Q13" s="3817"/>
      <c r="R13" s="3812"/>
      <c r="S13" s="3812"/>
    </row>
    <row r="14" spans="1:19" ht="15">
      <c r="A14" s="3814" t="s">
        <v>28</v>
      </c>
      <c r="B14" s="3815" t="s">
        <v>30</v>
      </c>
      <c r="C14" s="3843"/>
      <c r="D14" s="3844"/>
      <c r="E14" s="3816"/>
      <c r="F14" s="3843"/>
      <c r="G14" s="3844"/>
      <c r="H14" s="3835"/>
      <c r="I14" s="3836"/>
      <c r="J14" s="3836"/>
      <c r="K14" s="3837"/>
      <c r="L14" s="3836"/>
      <c r="M14" s="3836"/>
      <c r="N14" s="3836"/>
      <c r="O14" s="3836"/>
      <c r="P14" s="3838"/>
      <c r="Q14" s="3817"/>
      <c r="R14" s="3812"/>
      <c r="S14" s="3812"/>
    </row>
    <row r="15" spans="1:19" ht="15">
      <c r="A15" s="3814" t="s">
        <v>31</v>
      </c>
      <c r="B15" s="3825" t="s">
        <v>203</v>
      </c>
      <c r="C15" s="3856"/>
      <c r="D15" s="3856"/>
      <c r="E15" s="3809"/>
      <c r="F15" s="3856"/>
      <c r="G15" s="3857">
        <v>337</v>
      </c>
      <c r="H15" s="3858"/>
      <c r="I15" s="3852">
        <v>10</v>
      </c>
      <c r="J15" s="3852">
        <v>174</v>
      </c>
      <c r="K15" s="3853"/>
      <c r="L15" s="3852">
        <v>101</v>
      </c>
      <c r="M15" s="3852"/>
      <c r="N15" s="3852"/>
      <c r="O15" s="3852">
        <v>52</v>
      </c>
      <c r="P15" s="3859">
        <v>0</v>
      </c>
      <c r="Q15" s="3808"/>
      <c r="R15" s="3808"/>
      <c r="S15" s="3808"/>
    </row>
    <row r="16" spans="1:19" ht="15">
      <c r="A16" s="3814" t="s">
        <v>31</v>
      </c>
      <c r="B16" s="3825" t="s">
        <v>33</v>
      </c>
      <c r="C16" s="3856"/>
      <c r="D16" s="3856"/>
      <c r="E16" s="3809"/>
      <c r="F16" s="3856"/>
      <c r="G16" s="3857">
        <v>172</v>
      </c>
      <c r="H16" s="3858">
        <v>30</v>
      </c>
      <c r="I16" s="3852">
        <v>4</v>
      </c>
      <c r="J16" s="3852"/>
      <c r="K16" s="3853">
        <v>6</v>
      </c>
      <c r="L16" s="3852">
        <v>122</v>
      </c>
      <c r="M16" s="3852"/>
      <c r="N16" s="3852"/>
      <c r="O16" s="3852">
        <v>10</v>
      </c>
      <c r="P16" s="3859">
        <v>0</v>
      </c>
      <c r="Q16" s="3808"/>
      <c r="R16" s="3808"/>
      <c r="S16" s="3808"/>
    </row>
    <row r="17" spans="1:19" ht="15">
      <c r="A17" s="3814" t="s">
        <v>34</v>
      </c>
      <c r="B17" s="3815" t="s">
        <v>765</v>
      </c>
      <c r="C17" s="3843">
        <v>31</v>
      </c>
      <c r="D17" s="3844">
        <v>24</v>
      </c>
      <c r="E17" s="3816">
        <v>0.7741935483870968</v>
      </c>
      <c r="F17" s="3843">
        <v>0</v>
      </c>
      <c r="G17" s="3844">
        <v>24</v>
      </c>
      <c r="H17" s="3835">
        <v>2</v>
      </c>
      <c r="I17" s="3836"/>
      <c r="J17" s="3836"/>
      <c r="K17" s="3837">
        <v>11</v>
      </c>
      <c r="L17" s="3836">
        <v>1</v>
      </c>
      <c r="M17" s="3836">
        <v>9</v>
      </c>
      <c r="N17" s="3836"/>
      <c r="O17" s="3836">
        <v>1</v>
      </c>
      <c r="P17" s="3838"/>
      <c r="Q17" s="3817"/>
      <c r="R17" s="3812"/>
      <c r="S17" s="3812"/>
    </row>
    <row r="18" spans="1:19" ht="15">
      <c r="A18" s="3814" t="s">
        <v>34</v>
      </c>
      <c r="B18" s="3815" t="s">
        <v>766</v>
      </c>
      <c r="C18" s="3843">
        <v>36</v>
      </c>
      <c r="D18" s="3844">
        <v>34</v>
      </c>
      <c r="E18" s="3816">
        <v>0.9444444444444444</v>
      </c>
      <c r="F18" s="3843">
        <v>1</v>
      </c>
      <c r="G18" s="3844">
        <v>33</v>
      </c>
      <c r="H18" s="3835"/>
      <c r="I18" s="3836"/>
      <c r="J18" s="3836"/>
      <c r="K18" s="3837"/>
      <c r="L18" s="3836">
        <v>17</v>
      </c>
      <c r="M18" s="3836"/>
      <c r="N18" s="3836"/>
      <c r="O18" s="3836">
        <v>16</v>
      </c>
      <c r="P18" s="3838"/>
      <c r="Q18" s="3817"/>
      <c r="R18" s="3812"/>
      <c r="S18" s="3812"/>
    </row>
    <row r="19" spans="1:19" ht="15">
      <c r="A19" s="3814" t="s">
        <v>34</v>
      </c>
      <c r="B19" s="3815" t="s">
        <v>767</v>
      </c>
      <c r="C19" s="3843">
        <v>37</v>
      </c>
      <c r="D19" s="3844">
        <v>33</v>
      </c>
      <c r="E19" s="3816">
        <v>0.8918918918918919</v>
      </c>
      <c r="F19" s="3843">
        <v>0</v>
      </c>
      <c r="G19" s="3844">
        <v>33</v>
      </c>
      <c r="H19" s="3835"/>
      <c r="I19" s="3836"/>
      <c r="J19" s="3836"/>
      <c r="K19" s="3837"/>
      <c r="L19" s="3836">
        <v>8</v>
      </c>
      <c r="M19" s="3836"/>
      <c r="N19" s="3836"/>
      <c r="O19" s="3836">
        <v>25</v>
      </c>
      <c r="P19" s="3838"/>
      <c r="Q19" s="3817"/>
      <c r="R19" s="3812"/>
      <c r="S19" s="3812"/>
    </row>
    <row r="20" spans="1:19" ht="15">
      <c r="A20" s="3813" t="s">
        <v>37</v>
      </c>
      <c r="B20" s="3815" t="s">
        <v>95</v>
      </c>
      <c r="C20" s="3843">
        <v>463</v>
      </c>
      <c r="D20" s="3844">
        <v>294</v>
      </c>
      <c r="E20" s="3816">
        <v>0.6349892008639308</v>
      </c>
      <c r="F20" s="3843">
        <v>1</v>
      </c>
      <c r="G20" s="3844">
        <v>293</v>
      </c>
      <c r="H20" s="3835">
        <v>44</v>
      </c>
      <c r="I20" s="3836">
        <v>1</v>
      </c>
      <c r="J20" s="3836">
        <v>1</v>
      </c>
      <c r="K20" s="3837">
        <v>24</v>
      </c>
      <c r="L20" s="3836">
        <v>140</v>
      </c>
      <c r="M20" s="3836">
        <v>3</v>
      </c>
      <c r="N20" s="3836">
        <v>50</v>
      </c>
      <c r="O20" s="3836">
        <v>30</v>
      </c>
      <c r="P20" s="3838"/>
      <c r="Q20" s="3817"/>
      <c r="R20" s="3812"/>
      <c r="S20" s="3812"/>
    </row>
    <row r="21" spans="1:19" ht="15">
      <c r="A21" s="3813" t="s">
        <v>37</v>
      </c>
      <c r="B21" s="3815" t="s">
        <v>39</v>
      </c>
      <c r="C21" s="3843">
        <v>95</v>
      </c>
      <c r="D21" s="3844">
        <v>61</v>
      </c>
      <c r="E21" s="3816">
        <v>0.6421052631578947</v>
      </c>
      <c r="F21" s="3843">
        <v>0</v>
      </c>
      <c r="G21" s="3844">
        <v>61</v>
      </c>
      <c r="H21" s="3835">
        <v>2</v>
      </c>
      <c r="I21" s="3836">
        <v>1</v>
      </c>
      <c r="J21" s="3836">
        <v>1</v>
      </c>
      <c r="K21" s="3837">
        <v>12</v>
      </c>
      <c r="L21" s="3836">
        <v>15</v>
      </c>
      <c r="M21" s="3836">
        <v>14</v>
      </c>
      <c r="N21" s="3836">
        <v>6</v>
      </c>
      <c r="O21" s="3836">
        <v>4</v>
      </c>
      <c r="P21" s="3838">
        <v>6</v>
      </c>
      <c r="Q21" s="3817"/>
      <c r="R21" s="3812"/>
      <c r="S21" s="3812"/>
    </row>
    <row r="22" spans="1:19" ht="15.75" thickBot="1">
      <c r="A22" s="3818" t="s">
        <v>37</v>
      </c>
      <c r="B22" s="3829" t="s">
        <v>40</v>
      </c>
      <c r="C22" s="3850">
        <v>36</v>
      </c>
      <c r="D22" s="3851">
        <v>28</v>
      </c>
      <c r="E22" s="3830">
        <v>0.7777777777777778</v>
      </c>
      <c r="F22" s="3850">
        <v>0</v>
      </c>
      <c r="G22" s="3851">
        <v>28</v>
      </c>
      <c r="H22" s="3839">
        <v>1</v>
      </c>
      <c r="I22" s="3840">
        <v>1</v>
      </c>
      <c r="J22" s="3840"/>
      <c r="K22" s="3841">
        <v>13</v>
      </c>
      <c r="L22" s="3840">
        <v>1</v>
      </c>
      <c r="M22" s="3840">
        <v>2</v>
      </c>
      <c r="N22" s="3840">
        <v>1</v>
      </c>
      <c r="O22" s="3840">
        <v>9</v>
      </c>
      <c r="P22" s="3842"/>
      <c r="Q22" s="3817"/>
      <c r="R22" s="3812"/>
      <c r="S22" s="3812"/>
    </row>
    <row r="23" spans="1:19" ht="15">
      <c r="A23" s="3819"/>
      <c r="B23" s="3820"/>
      <c r="C23" s="3845"/>
      <c r="D23" s="3845"/>
      <c r="E23" s="3823"/>
      <c r="F23" s="3845"/>
      <c r="G23" s="3845"/>
      <c r="H23" s="3846"/>
      <c r="I23" s="3846"/>
      <c r="J23" s="3846"/>
      <c r="K23" s="3847"/>
      <c r="L23" s="3846"/>
      <c r="M23" s="3846"/>
      <c r="N23" s="3846"/>
      <c r="O23" s="3846"/>
      <c r="P23" s="3846"/>
      <c r="Q23" s="3822"/>
      <c r="R23" s="3812"/>
      <c r="S23" s="3812"/>
    </row>
    <row r="24" spans="1:19" ht="15">
      <c r="A24" s="3819"/>
      <c r="B24" s="3820"/>
      <c r="C24" s="3845"/>
      <c r="D24" s="3845"/>
      <c r="E24" s="3823"/>
      <c r="F24" s="3845"/>
      <c r="G24" s="3845"/>
      <c r="H24" s="3846"/>
      <c r="I24" s="3846"/>
      <c r="J24" s="3846"/>
      <c r="K24" s="3847"/>
      <c r="L24" s="3846"/>
      <c r="M24" s="3846"/>
      <c r="N24" s="3846"/>
      <c r="O24" s="3846"/>
      <c r="P24" s="3846"/>
      <c r="Q24" s="3822"/>
      <c r="R24" s="3811"/>
      <c r="S24" s="3811"/>
    </row>
    <row r="25" spans="1:19" ht="15.75" thickBot="1">
      <c r="A25" s="3819"/>
      <c r="B25" s="3820"/>
      <c r="C25" s="3845"/>
      <c r="D25" s="3845"/>
      <c r="E25" s="3823"/>
      <c r="F25" s="3845"/>
      <c r="G25" s="3845"/>
      <c r="H25" s="3846"/>
      <c r="I25" s="3846"/>
      <c r="J25" s="3846"/>
      <c r="K25" s="3847"/>
      <c r="L25" s="3846"/>
      <c r="M25" s="3846"/>
      <c r="N25" s="3846"/>
      <c r="O25" s="3846"/>
      <c r="P25" s="3846"/>
      <c r="Q25" s="3822"/>
      <c r="R25" s="3812"/>
      <c r="S25" s="3812"/>
    </row>
    <row r="26" spans="1:19" ht="15.75" thickBot="1">
      <c r="A26" s="3819" t="s">
        <v>41</v>
      </c>
      <c r="B26" s="3824"/>
      <c r="C26" s="3845"/>
      <c r="D26" s="3845"/>
      <c r="E26" s="3823"/>
      <c r="F26" s="3845"/>
      <c r="G26" s="3862" t="s">
        <v>42</v>
      </c>
      <c r="H26" s="3867" t="s">
        <v>11</v>
      </c>
      <c r="I26" s="3868" t="s">
        <v>12</v>
      </c>
      <c r="J26" s="3868" t="s">
        <v>13</v>
      </c>
      <c r="K26" s="3869" t="s">
        <v>14</v>
      </c>
      <c r="L26" s="3868" t="s">
        <v>15</v>
      </c>
      <c r="M26" s="3868" t="s">
        <v>16</v>
      </c>
      <c r="N26" s="3870" t="s">
        <v>17</v>
      </c>
      <c r="O26" s="3868" t="s">
        <v>18</v>
      </c>
      <c r="P26" s="3871" t="s">
        <v>19</v>
      </c>
      <c r="Q26" s="3821"/>
      <c r="R26" s="3811"/>
      <c r="S26" s="3811"/>
    </row>
    <row r="27" spans="1:19" ht="15.75" thickBot="1">
      <c r="A27" s="3819"/>
      <c r="B27" s="3820"/>
      <c r="C27" s="3845"/>
      <c r="D27" s="3845"/>
      <c r="E27" s="3823"/>
      <c r="F27" s="3845"/>
      <c r="G27" s="3854">
        <v>5434</v>
      </c>
      <c r="H27" s="3855">
        <v>1008</v>
      </c>
      <c r="I27" s="3860">
        <v>54.6</v>
      </c>
      <c r="J27" s="3860">
        <v>213</v>
      </c>
      <c r="K27" s="3872">
        <v>492</v>
      </c>
      <c r="L27" s="3860">
        <v>880</v>
      </c>
      <c r="M27" s="3860">
        <v>1194</v>
      </c>
      <c r="N27" s="3860">
        <v>702</v>
      </c>
      <c r="O27" s="3860">
        <v>755.4</v>
      </c>
      <c r="P27" s="3861">
        <v>135</v>
      </c>
      <c r="Q27" s="3822"/>
      <c r="R27" s="3811"/>
      <c r="S27" s="3811"/>
    </row>
    <row r="28" spans="1:19" ht="15.75" thickBot="1">
      <c r="A28" s="3819"/>
      <c r="B28" s="3820"/>
      <c r="C28" s="3845"/>
      <c r="D28" s="3845"/>
      <c r="E28" s="3823"/>
      <c r="F28" s="3845"/>
      <c r="G28" s="3845"/>
      <c r="H28" s="3864">
        <v>0.18549871181450128</v>
      </c>
      <c r="I28" s="3865">
        <v>0.010047846889952153</v>
      </c>
      <c r="J28" s="3865">
        <v>0.03919764446080236</v>
      </c>
      <c r="K28" s="3873">
        <v>0.09054103790945896</v>
      </c>
      <c r="L28" s="3865">
        <v>0.16194331983805668</v>
      </c>
      <c r="M28" s="3865">
        <v>0.21972764078027235</v>
      </c>
      <c r="N28" s="3865">
        <v>0.1291866028708134</v>
      </c>
      <c r="O28" s="3865">
        <v>0.13901361796098638</v>
      </c>
      <c r="P28" s="3866">
        <v>0.024843577475156423</v>
      </c>
      <c r="Q28" s="3822"/>
      <c r="R28" s="3863"/>
      <c r="S28" s="3811"/>
    </row>
  </sheetData>
  <mergeCells count="9">
    <mergeCell ref="A1:P1"/>
    <mergeCell ref="A3:A4"/>
    <mergeCell ref="B3:B4"/>
    <mergeCell ref="C3:C4"/>
    <mergeCell ref="D3:D4"/>
    <mergeCell ref="H3:P3"/>
    <mergeCell ref="E3:E4"/>
    <mergeCell ref="F3:F4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768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875"/>
      <c r="R1" s="3875"/>
      <c r="S1" s="3875"/>
    </row>
    <row r="2" spans="1:19" ht="27" thickBot="1">
      <c r="A2" s="3877"/>
      <c r="B2" s="3885"/>
      <c r="C2" s="3876"/>
      <c r="D2" s="3876"/>
      <c r="E2" s="3876"/>
      <c r="F2" s="3876"/>
      <c r="G2" s="3876"/>
      <c r="H2" s="3878"/>
      <c r="I2" s="3878"/>
      <c r="J2" s="3878"/>
      <c r="K2" s="3879"/>
      <c r="L2" s="3878"/>
      <c r="M2" s="3878"/>
      <c r="N2" s="3878"/>
      <c r="O2" s="3878"/>
      <c r="P2" s="3878"/>
      <c r="Q2" s="3876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876"/>
      <c r="R3" s="4223"/>
      <c r="S3" s="4224" t="s">
        <v>10</v>
      </c>
    </row>
    <row r="4" spans="1:19" ht="15.75" thickBot="1">
      <c r="A4" s="4611"/>
      <c r="B4" s="4637"/>
      <c r="C4" s="4627"/>
      <c r="D4" s="4627"/>
      <c r="E4" s="4628"/>
      <c r="F4" s="4627"/>
      <c r="G4" s="4629"/>
      <c r="H4" s="3880" t="s">
        <v>11</v>
      </c>
      <c r="I4" s="3881" t="s">
        <v>12</v>
      </c>
      <c r="J4" s="3881" t="s">
        <v>13</v>
      </c>
      <c r="K4" s="3882" t="s">
        <v>14</v>
      </c>
      <c r="L4" s="3881" t="s">
        <v>15</v>
      </c>
      <c r="M4" s="3881" t="s">
        <v>16</v>
      </c>
      <c r="N4" s="3884" t="s">
        <v>17</v>
      </c>
      <c r="O4" s="3881" t="s">
        <v>18</v>
      </c>
      <c r="P4" s="3883" t="s">
        <v>19</v>
      </c>
      <c r="Q4" s="3876"/>
      <c r="R4" s="3874"/>
      <c r="S4" s="3874"/>
    </row>
    <row r="5" spans="1:19" ht="15">
      <c r="A5" s="3905" t="s">
        <v>20</v>
      </c>
      <c r="B5" s="3906" t="s">
        <v>769</v>
      </c>
      <c r="C5" s="3934">
        <v>127</v>
      </c>
      <c r="D5" s="3935">
        <v>81</v>
      </c>
      <c r="E5" s="3907">
        <v>0.6377952755905512</v>
      </c>
      <c r="F5" s="3934"/>
      <c r="G5" s="3935">
        <v>81</v>
      </c>
      <c r="H5" s="3909"/>
      <c r="I5" s="3910"/>
      <c r="J5" s="3910"/>
      <c r="K5" s="3911">
        <v>2</v>
      </c>
      <c r="L5" s="3910"/>
      <c r="M5" s="3910">
        <v>79</v>
      </c>
      <c r="N5" s="3910"/>
      <c r="O5" s="3910"/>
      <c r="P5" s="3912"/>
      <c r="Q5" s="3892"/>
      <c r="R5" s="3888"/>
      <c r="S5" s="3888"/>
    </row>
    <row r="6" spans="1:19" ht="15">
      <c r="A6" s="3889" t="s">
        <v>20</v>
      </c>
      <c r="B6" s="3890" t="s">
        <v>770</v>
      </c>
      <c r="C6" s="3921">
        <v>77</v>
      </c>
      <c r="D6" s="3922">
        <v>31</v>
      </c>
      <c r="E6" s="3891">
        <v>0.4025974025974026</v>
      </c>
      <c r="F6" s="3921">
        <v>0</v>
      </c>
      <c r="G6" s="3922">
        <v>31</v>
      </c>
      <c r="H6" s="3913"/>
      <c r="I6" s="3914"/>
      <c r="J6" s="3914"/>
      <c r="K6" s="3915">
        <v>2</v>
      </c>
      <c r="L6" s="3914"/>
      <c r="M6" s="3914">
        <v>29</v>
      </c>
      <c r="N6" s="3914"/>
      <c r="O6" s="3914"/>
      <c r="P6" s="3916"/>
      <c r="Q6" s="3892"/>
      <c r="R6" s="3888"/>
      <c r="S6" s="3888"/>
    </row>
    <row r="7" spans="1:19" ht="15">
      <c r="A7" s="3889" t="s">
        <v>20</v>
      </c>
      <c r="B7" s="3890" t="s">
        <v>771</v>
      </c>
      <c r="C7" s="3921"/>
      <c r="D7" s="3922"/>
      <c r="E7" s="3891"/>
      <c r="F7" s="3921"/>
      <c r="G7" s="3922">
        <v>74</v>
      </c>
      <c r="H7" s="3913">
        <v>7</v>
      </c>
      <c r="I7" s="3914">
        <v>2</v>
      </c>
      <c r="J7" s="3914">
        <v>1</v>
      </c>
      <c r="K7" s="3915">
        <v>28</v>
      </c>
      <c r="L7" s="3914">
        <v>13</v>
      </c>
      <c r="M7" s="3914">
        <v>2</v>
      </c>
      <c r="N7" s="3914">
        <v>1</v>
      </c>
      <c r="O7" s="3914">
        <v>10</v>
      </c>
      <c r="P7" s="3916">
        <v>10</v>
      </c>
      <c r="Q7" s="3892"/>
      <c r="R7" s="3888"/>
      <c r="S7" s="3888"/>
    </row>
    <row r="8" spans="1:19" ht="15">
      <c r="A8" s="3889" t="s">
        <v>65</v>
      </c>
      <c r="B8" s="3890" t="s">
        <v>772</v>
      </c>
      <c r="C8" s="3921">
        <v>88</v>
      </c>
      <c r="D8" s="3922">
        <v>69</v>
      </c>
      <c r="E8" s="3891">
        <v>0.7840909090909091</v>
      </c>
      <c r="F8" s="3921"/>
      <c r="G8" s="3922">
        <v>68</v>
      </c>
      <c r="H8" s="3913">
        <v>6</v>
      </c>
      <c r="I8" s="3914">
        <v>4</v>
      </c>
      <c r="J8" s="3914">
        <v>1</v>
      </c>
      <c r="K8" s="3915">
        <v>24</v>
      </c>
      <c r="L8" s="3914">
        <v>4</v>
      </c>
      <c r="M8" s="3914">
        <v>4</v>
      </c>
      <c r="N8" s="3914">
        <v>17</v>
      </c>
      <c r="O8" s="3914">
        <v>8</v>
      </c>
      <c r="P8" s="3916"/>
      <c r="Q8" s="3892"/>
      <c r="R8" s="3888"/>
      <c r="S8" s="3888"/>
    </row>
    <row r="9" spans="1:19" ht="15">
      <c r="A9" s="3889" t="s">
        <v>23</v>
      </c>
      <c r="B9" s="3890" t="s">
        <v>773</v>
      </c>
      <c r="C9" s="3921">
        <v>469</v>
      </c>
      <c r="D9" s="3922">
        <v>285</v>
      </c>
      <c r="E9" s="3891">
        <v>0.6076759061833689</v>
      </c>
      <c r="F9" s="3921">
        <v>5</v>
      </c>
      <c r="G9" s="3922">
        <v>280</v>
      </c>
      <c r="H9" s="3913">
        <v>8</v>
      </c>
      <c r="I9" s="3914">
        <v>22</v>
      </c>
      <c r="J9" s="3914">
        <v>11.5</v>
      </c>
      <c r="K9" s="3915">
        <v>79</v>
      </c>
      <c r="L9" s="3914">
        <v>148</v>
      </c>
      <c r="M9" s="3914"/>
      <c r="N9" s="3914"/>
      <c r="O9" s="3914">
        <v>11.5</v>
      </c>
      <c r="P9" s="3916"/>
      <c r="Q9" s="3892"/>
      <c r="R9" s="3888"/>
      <c r="S9" s="3888"/>
    </row>
    <row r="10" spans="1:19" ht="25.5">
      <c r="A10" s="3889" t="s">
        <v>23</v>
      </c>
      <c r="B10" s="3890" t="s">
        <v>774</v>
      </c>
      <c r="C10" s="3921">
        <v>158</v>
      </c>
      <c r="D10" s="3922">
        <v>131</v>
      </c>
      <c r="E10" s="3891">
        <v>0.8291139240506329</v>
      </c>
      <c r="F10" s="3921">
        <v>6</v>
      </c>
      <c r="G10" s="3922">
        <v>125</v>
      </c>
      <c r="H10" s="3913">
        <v>12</v>
      </c>
      <c r="I10" s="3914">
        <v>21</v>
      </c>
      <c r="J10" s="3914">
        <v>14</v>
      </c>
      <c r="K10" s="3915">
        <v>7</v>
      </c>
      <c r="L10" s="3914">
        <v>57</v>
      </c>
      <c r="M10" s="3914"/>
      <c r="N10" s="3914"/>
      <c r="O10" s="3914">
        <v>14</v>
      </c>
      <c r="P10" s="3916"/>
      <c r="Q10" s="3892"/>
      <c r="R10" s="3888"/>
      <c r="S10" s="3888"/>
    </row>
    <row r="11" spans="1:19" ht="25.5">
      <c r="A11" s="3889" t="s">
        <v>23</v>
      </c>
      <c r="B11" s="3890" t="s">
        <v>775</v>
      </c>
      <c r="C11" s="3921">
        <v>263</v>
      </c>
      <c r="D11" s="3922">
        <v>207</v>
      </c>
      <c r="E11" s="3891">
        <v>0.7870722433460076</v>
      </c>
      <c r="F11" s="3921">
        <v>11</v>
      </c>
      <c r="G11" s="3922">
        <v>196</v>
      </c>
      <c r="H11" s="3913">
        <v>11</v>
      </c>
      <c r="I11" s="3914">
        <v>4</v>
      </c>
      <c r="J11" s="3914">
        <v>6</v>
      </c>
      <c r="K11" s="3915">
        <v>67</v>
      </c>
      <c r="L11" s="3914">
        <v>102</v>
      </c>
      <c r="M11" s="3914"/>
      <c r="N11" s="3914"/>
      <c r="O11" s="3914">
        <v>6</v>
      </c>
      <c r="P11" s="3916"/>
      <c r="Q11" s="3892"/>
      <c r="R11" s="3888"/>
      <c r="S11" s="3888"/>
    </row>
    <row r="12" spans="1:19" ht="15">
      <c r="A12" s="3889" t="s">
        <v>23</v>
      </c>
      <c r="B12" s="3890" t="s">
        <v>776</v>
      </c>
      <c r="C12" s="3921">
        <v>79</v>
      </c>
      <c r="D12" s="3922">
        <v>75</v>
      </c>
      <c r="E12" s="3891">
        <v>0.9493670886075949</v>
      </c>
      <c r="F12" s="3921">
        <v>2</v>
      </c>
      <c r="G12" s="3922">
        <v>73</v>
      </c>
      <c r="H12" s="3913">
        <v>6</v>
      </c>
      <c r="I12" s="3914">
        <v>3</v>
      </c>
      <c r="J12" s="3914">
        <v>12.5</v>
      </c>
      <c r="K12" s="3915">
        <v>11</v>
      </c>
      <c r="L12" s="3914">
        <v>28</v>
      </c>
      <c r="M12" s="3914"/>
      <c r="N12" s="3914"/>
      <c r="O12" s="3914">
        <v>12.5</v>
      </c>
      <c r="P12" s="3916"/>
      <c r="Q12" s="3892"/>
      <c r="R12" s="3888"/>
      <c r="S12" s="3888"/>
    </row>
    <row r="13" spans="1:19" ht="25.5">
      <c r="A13" s="3889" t="s">
        <v>55</v>
      </c>
      <c r="B13" s="3890" t="s">
        <v>777</v>
      </c>
      <c r="C13" s="3921">
        <v>254</v>
      </c>
      <c r="D13" s="3922">
        <v>179</v>
      </c>
      <c r="E13" s="3891">
        <v>0.7047244094488189</v>
      </c>
      <c r="F13" s="3921">
        <v>6</v>
      </c>
      <c r="G13" s="3922">
        <v>173</v>
      </c>
      <c r="H13" s="3913">
        <v>55</v>
      </c>
      <c r="I13" s="3914"/>
      <c r="J13" s="3914"/>
      <c r="K13" s="3915"/>
      <c r="L13" s="3914">
        <v>73</v>
      </c>
      <c r="M13" s="3914"/>
      <c r="N13" s="3914"/>
      <c r="O13" s="3914">
        <v>45</v>
      </c>
      <c r="P13" s="3916"/>
      <c r="Q13" s="3892"/>
      <c r="R13" s="3888"/>
      <c r="S13" s="3888"/>
    </row>
    <row r="14" spans="1:19" ht="15">
      <c r="A14" s="3889" t="s">
        <v>26</v>
      </c>
      <c r="B14" s="3890" t="s">
        <v>778</v>
      </c>
      <c r="C14" s="3921">
        <v>160</v>
      </c>
      <c r="D14" s="3922"/>
      <c r="E14" s="3891"/>
      <c r="F14" s="3921"/>
      <c r="G14" s="3922">
        <v>100</v>
      </c>
      <c r="H14" s="3913">
        <v>24</v>
      </c>
      <c r="I14" s="3914"/>
      <c r="J14" s="3914"/>
      <c r="K14" s="3915">
        <v>76</v>
      </c>
      <c r="L14" s="3914"/>
      <c r="M14" s="3914"/>
      <c r="N14" s="3914"/>
      <c r="O14" s="3914"/>
      <c r="P14" s="3916"/>
      <c r="Q14" s="3892"/>
      <c r="R14" s="3888"/>
      <c r="S14" s="3888"/>
    </row>
    <row r="15" spans="1:19" ht="25.5">
      <c r="A15" s="3889" t="s">
        <v>26</v>
      </c>
      <c r="B15" s="3890" t="s">
        <v>779</v>
      </c>
      <c r="C15" s="3921">
        <v>576</v>
      </c>
      <c r="D15" s="3922"/>
      <c r="E15" s="3891"/>
      <c r="F15" s="3921"/>
      <c r="G15" s="3922">
        <v>191</v>
      </c>
      <c r="H15" s="3913">
        <v>73</v>
      </c>
      <c r="I15" s="3914">
        <v>5</v>
      </c>
      <c r="J15" s="3914"/>
      <c r="K15" s="3915">
        <v>17</v>
      </c>
      <c r="L15" s="3914">
        <v>65</v>
      </c>
      <c r="M15" s="3914"/>
      <c r="N15" s="3914">
        <v>13</v>
      </c>
      <c r="O15" s="3914">
        <v>18</v>
      </c>
      <c r="P15" s="3916"/>
      <c r="Q15" s="3892"/>
      <c r="R15" s="3888"/>
      <c r="S15" s="3888"/>
    </row>
    <row r="16" spans="1:19" ht="15">
      <c r="A16" s="3889" t="s">
        <v>26</v>
      </c>
      <c r="B16" s="3890" t="s">
        <v>27</v>
      </c>
      <c r="C16" s="3921">
        <v>974</v>
      </c>
      <c r="D16" s="3922"/>
      <c r="E16" s="3891"/>
      <c r="F16" s="3921"/>
      <c r="G16" s="3922">
        <v>790</v>
      </c>
      <c r="H16" s="3913">
        <v>173</v>
      </c>
      <c r="I16" s="3914"/>
      <c r="J16" s="3914"/>
      <c r="K16" s="3915">
        <v>179</v>
      </c>
      <c r="L16" s="3914">
        <v>178</v>
      </c>
      <c r="M16" s="3914"/>
      <c r="N16" s="3914">
        <v>260</v>
      </c>
      <c r="O16" s="3914"/>
      <c r="P16" s="3916"/>
      <c r="Q16" s="3892"/>
      <c r="R16" s="3888"/>
      <c r="S16" s="3888"/>
    </row>
    <row r="17" spans="1:19" ht="15">
      <c r="A17" s="3889" t="s">
        <v>28</v>
      </c>
      <c r="B17" s="3890" t="s">
        <v>29</v>
      </c>
      <c r="C17" s="3921">
        <v>8685</v>
      </c>
      <c r="D17" s="3922">
        <v>3350</v>
      </c>
      <c r="E17" s="3891">
        <v>0.3857225100748417</v>
      </c>
      <c r="F17" s="3921">
        <v>187</v>
      </c>
      <c r="G17" s="3922">
        <v>3163</v>
      </c>
      <c r="H17" s="3913">
        <v>387</v>
      </c>
      <c r="I17" s="3914"/>
      <c r="J17" s="3914"/>
      <c r="K17" s="3915">
        <v>264</v>
      </c>
      <c r="L17" s="3914">
        <v>133</v>
      </c>
      <c r="M17" s="3914">
        <v>1552</v>
      </c>
      <c r="N17" s="3914"/>
      <c r="O17" s="3914">
        <v>729</v>
      </c>
      <c r="P17" s="3916">
        <v>98</v>
      </c>
      <c r="Q17" s="3892"/>
      <c r="R17" s="3888"/>
      <c r="S17" s="3888"/>
    </row>
    <row r="18" spans="1:19" ht="15">
      <c r="A18" s="3889" t="s">
        <v>28</v>
      </c>
      <c r="B18" s="3890" t="s">
        <v>30</v>
      </c>
      <c r="C18" s="3921"/>
      <c r="D18" s="3922"/>
      <c r="E18" s="3891"/>
      <c r="F18" s="3921"/>
      <c r="G18" s="3922"/>
      <c r="H18" s="3913"/>
      <c r="I18" s="3914"/>
      <c r="J18" s="3914"/>
      <c r="K18" s="3915"/>
      <c r="L18" s="3914"/>
      <c r="M18" s="3914"/>
      <c r="N18" s="3914"/>
      <c r="O18" s="3914"/>
      <c r="P18" s="3916"/>
      <c r="Q18" s="3892"/>
      <c r="R18" s="3888"/>
      <c r="S18" s="3888"/>
    </row>
    <row r="19" spans="1:19" ht="15">
      <c r="A19" s="3889" t="s">
        <v>82</v>
      </c>
      <c r="B19" s="3890" t="s">
        <v>780</v>
      </c>
      <c r="C19" s="3921"/>
      <c r="D19" s="3922">
        <v>683</v>
      </c>
      <c r="E19" s="3891"/>
      <c r="F19" s="3921">
        <v>26</v>
      </c>
      <c r="G19" s="3922">
        <v>657</v>
      </c>
      <c r="H19" s="3913">
        <v>150</v>
      </c>
      <c r="I19" s="3914"/>
      <c r="J19" s="3914"/>
      <c r="K19" s="3915">
        <v>76</v>
      </c>
      <c r="L19" s="3914">
        <v>76</v>
      </c>
      <c r="M19" s="3914">
        <v>172</v>
      </c>
      <c r="N19" s="3914"/>
      <c r="O19" s="3914">
        <v>183</v>
      </c>
      <c r="P19" s="3916"/>
      <c r="Q19" s="3892"/>
      <c r="R19" s="3888"/>
      <c r="S19" s="3888"/>
    </row>
    <row r="20" spans="1:19" ht="15">
      <c r="A20" s="3889" t="s">
        <v>82</v>
      </c>
      <c r="B20" s="3890" t="s">
        <v>781</v>
      </c>
      <c r="C20" s="3921"/>
      <c r="D20" s="3922"/>
      <c r="E20" s="3891"/>
      <c r="F20" s="3921"/>
      <c r="G20" s="3922">
        <v>33</v>
      </c>
      <c r="H20" s="3913">
        <v>2</v>
      </c>
      <c r="I20" s="3914">
        <v>0</v>
      </c>
      <c r="J20" s="3914"/>
      <c r="K20" s="3915">
        <v>5</v>
      </c>
      <c r="L20" s="3914">
        <v>2</v>
      </c>
      <c r="M20" s="3914">
        <v>9</v>
      </c>
      <c r="N20" s="3914"/>
      <c r="O20" s="3914">
        <v>15</v>
      </c>
      <c r="P20" s="3916">
        <v>0</v>
      </c>
      <c r="Q20" s="3892"/>
      <c r="R20" s="3888"/>
      <c r="S20" s="3888"/>
    </row>
    <row r="21" spans="1:19" ht="15">
      <c r="A21" s="3889" t="s">
        <v>82</v>
      </c>
      <c r="B21" s="3890" t="s">
        <v>782</v>
      </c>
      <c r="C21" s="3921"/>
      <c r="D21" s="3922"/>
      <c r="E21" s="3891"/>
      <c r="F21" s="3921"/>
      <c r="G21" s="3922">
        <v>171</v>
      </c>
      <c r="H21" s="3913"/>
      <c r="I21" s="3914"/>
      <c r="J21" s="3914"/>
      <c r="K21" s="3915">
        <v>70</v>
      </c>
      <c r="L21" s="3914"/>
      <c r="M21" s="3914"/>
      <c r="N21" s="3914"/>
      <c r="O21" s="3914">
        <v>101</v>
      </c>
      <c r="P21" s="3916">
        <v>0</v>
      </c>
      <c r="Q21" s="3892"/>
      <c r="R21" s="3888"/>
      <c r="S21" s="3888"/>
    </row>
    <row r="22" spans="1:19" ht="15">
      <c r="A22" s="3889" t="s">
        <v>31</v>
      </c>
      <c r="B22" s="3890" t="s">
        <v>203</v>
      </c>
      <c r="C22" s="3921"/>
      <c r="D22" s="3922"/>
      <c r="E22" s="3891"/>
      <c r="F22" s="3921"/>
      <c r="G22" s="3922">
        <v>654</v>
      </c>
      <c r="H22" s="3913"/>
      <c r="I22" s="3914">
        <v>3</v>
      </c>
      <c r="J22" s="3914">
        <v>226</v>
      </c>
      <c r="K22" s="3915">
        <v>11</v>
      </c>
      <c r="L22" s="3914">
        <v>313</v>
      </c>
      <c r="M22" s="3914"/>
      <c r="N22" s="3914"/>
      <c r="O22" s="3914">
        <v>75</v>
      </c>
      <c r="P22" s="3916">
        <v>26</v>
      </c>
      <c r="Q22" s="3892"/>
      <c r="R22" s="3888"/>
      <c r="S22" s="3888"/>
    </row>
    <row r="23" spans="1:19" ht="15">
      <c r="A23" s="3889" t="s">
        <v>31</v>
      </c>
      <c r="B23" s="3890" t="s">
        <v>33</v>
      </c>
      <c r="C23" s="3921"/>
      <c r="D23" s="3922"/>
      <c r="E23" s="3891"/>
      <c r="F23" s="3921"/>
      <c r="G23" s="3922">
        <v>204</v>
      </c>
      <c r="H23" s="3913">
        <v>7</v>
      </c>
      <c r="I23" s="3914">
        <v>3</v>
      </c>
      <c r="J23" s="3914">
        <v>106</v>
      </c>
      <c r="K23" s="3915">
        <v>11</v>
      </c>
      <c r="L23" s="3914">
        <v>63</v>
      </c>
      <c r="M23" s="3914"/>
      <c r="N23" s="3914"/>
      <c r="O23" s="3914">
        <v>14</v>
      </c>
      <c r="P23" s="3916">
        <v>0</v>
      </c>
      <c r="Q23" s="3892"/>
      <c r="R23" s="3888"/>
      <c r="S23" s="3888"/>
    </row>
    <row r="24" spans="1:19" ht="15">
      <c r="A24" s="3889" t="s">
        <v>34</v>
      </c>
      <c r="B24" s="3890" t="s">
        <v>783</v>
      </c>
      <c r="C24" s="3921">
        <v>37</v>
      </c>
      <c r="D24" s="3922">
        <v>31</v>
      </c>
      <c r="E24" s="3891">
        <v>0.8378378378378378</v>
      </c>
      <c r="F24" s="3921">
        <v>1</v>
      </c>
      <c r="G24" s="3922">
        <v>30</v>
      </c>
      <c r="H24" s="3913">
        <v>3</v>
      </c>
      <c r="I24" s="3914"/>
      <c r="J24" s="3914">
        <v>2</v>
      </c>
      <c r="K24" s="3915">
        <v>15</v>
      </c>
      <c r="L24" s="3914">
        <v>2</v>
      </c>
      <c r="M24" s="3914">
        <v>7</v>
      </c>
      <c r="N24" s="3914"/>
      <c r="O24" s="3914">
        <v>1</v>
      </c>
      <c r="P24" s="3916"/>
      <c r="Q24" s="3892"/>
      <c r="R24" s="3888"/>
      <c r="S24" s="3888"/>
    </row>
    <row r="25" spans="1:19" ht="15">
      <c r="A25" s="3889" t="s">
        <v>34</v>
      </c>
      <c r="B25" s="3890" t="s">
        <v>784</v>
      </c>
      <c r="C25" s="3921">
        <v>62</v>
      </c>
      <c r="D25" s="3922">
        <v>39</v>
      </c>
      <c r="E25" s="3891">
        <v>0.6290322580645161</v>
      </c>
      <c r="F25" s="3921"/>
      <c r="G25" s="3922">
        <v>39</v>
      </c>
      <c r="H25" s="3913"/>
      <c r="I25" s="3914"/>
      <c r="J25" s="3914">
        <v>4</v>
      </c>
      <c r="K25" s="3915">
        <v>6</v>
      </c>
      <c r="L25" s="3914">
        <v>11</v>
      </c>
      <c r="M25" s="3914"/>
      <c r="N25" s="3914"/>
      <c r="O25" s="3914">
        <v>17</v>
      </c>
      <c r="P25" s="3916">
        <v>1</v>
      </c>
      <c r="Q25" s="3892"/>
      <c r="R25" s="3888"/>
      <c r="S25" s="3888"/>
    </row>
    <row r="26" spans="1:19" ht="15">
      <c r="A26" s="3889" t="s">
        <v>34</v>
      </c>
      <c r="B26" s="3890" t="s">
        <v>785</v>
      </c>
      <c r="C26" s="3921">
        <v>124</v>
      </c>
      <c r="D26" s="3922">
        <v>89</v>
      </c>
      <c r="E26" s="3891">
        <v>0.717741935483871</v>
      </c>
      <c r="F26" s="3921"/>
      <c r="G26" s="3922">
        <v>89</v>
      </c>
      <c r="H26" s="3913"/>
      <c r="I26" s="3914"/>
      <c r="J26" s="3914">
        <v>4</v>
      </c>
      <c r="K26" s="3915">
        <v>21</v>
      </c>
      <c r="L26" s="3914">
        <v>30</v>
      </c>
      <c r="M26" s="3914">
        <v>1</v>
      </c>
      <c r="N26" s="3914"/>
      <c r="O26" s="3914">
        <v>32</v>
      </c>
      <c r="P26" s="3916">
        <v>1</v>
      </c>
      <c r="Q26" s="3892"/>
      <c r="R26" s="3888"/>
      <c r="S26" s="3888"/>
    </row>
    <row r="27" spans="1:19" ht="15">
      <c r="A27" s="3889" t="s">
        <v>34</v>
      </c>
      <c r="B27" s="3890" t="s">
        <v>94</v>
      </c>
      <c r="C27" s="3921">
        <v>115</v>
      </c>
      <c r="D27" s="3922">
        <v>41</v>
      </c>
      <c r="E27" s="3891">
        <v>0.3565217391304348</v>
      </c>
      <c r="F27" s="3921">
        <v>0</v>
      </c>
      <c r="G27" s="3922">
        <v>41</v>
      </c>
      <c r="H27" s="3913">
        <v>6</v>
      </c>
      <c r="I27" s="3914"/>
      <c r="J27" s="3914"/>
      <c r="K27" s="3915">
        <v>12</v>
      </c>
      <c r="L27" s="3914"/>
      <c r="M27" s="3914">
        <v>17</v>
      </c>
      <c r="N27" s="3914"/>
      <c r="O27" s="3914">
        <v>6</v>
      </c>
      <c r="P27" s="3916"/>
      <c r="Q27" s="3892"/>
      <c r="R27" s="3888"/>
      <c r="S27" s="3888"/>
    </row>
    <row r="28" spans="1:19" ht="15">
      <c r="A28" s="3889" t="s">
        <v>34</v>
      </c>
      <c r="B28" s="3890" t="s">
        <v>786</v>
      </c>
      <c r="C28" s="3921">
        <v>349</v>
      </c>
      <c r="D28" s="3922">
        <v>202</v>
      </c>
      <c r="E28" s="3891">
        <v>0.5788</v>
      </c>
      <c r="F28" s="3921">
        <v>8</v>
      </c>
      <c r="G28" s="3922">
        <v>194</v>
      </c>
      <c r="H28" s="3913"/>
      <c r="I28" s="3914"/>
      <c r="J28" s="3914"/>
      <c r="K28" s="3915">
        <v>58</v>
      </c>
      <c r="L28" s="3914"/>
      <c r="M28" s="3914"/>
      <c r="N28" s="3914"/>
      <c r="O28" s="3914">
        <v>71</v>
      </c>
      <c r="P28" s="3916">
        <v>65</v>
      </c>
      <c r="Q28" s="3892"/>
      <c r="R28" s="3888"/>
      <c r="S28" s="3888"/>
    </row>
    <row r="29" spans="1:19" ht="15">
      <c r="A29" s="3889" t="s">
        <v>179</v>
      </c>
      <c r="B29" s="3890" t="s">
        <v>787</v>
      </c>
      <c r="C29" s="3921">
        <v>41</v>
      </c>
      <c r="D29" s="3922">
        <v>41</v>
      </c>
      <c r="E29" s="3891">
        <v>0.7804878048780488</v>
      </c>
      <c r="F29" s="3921">
        <v>0</v>
      </c>
      <c r="G29" s="3922">
        <v>32</v>
      </c>
      <c r="H29" s="3913"/>
      <c r="I29" s="3914"/>
      <c r="J29" s="3914"/>
      <c r="K29" s="3915">
        <v>2</v>
      </c>
      <c r="L29" s="3914">
        <v>21</v>
      </c>
      <c r="M29" s="3914">
        <v>8</v>
      </c>
      <c r="N29" s="3914"/>
      <c r="O29" s="3914"/>
      <c r="P29" s="3916">
        <v>1</v>
      </c>
      <c r="Q29" s="3892"/>
      <c r="R29" s="3888"/>
      <c r="S29" s="3888"/>
    </row>
    <row r="30" spans="1:19" ht="25.5">
      <c r="A30" s="3889" t="s">
        <v>60</v>
      </c>
      <c r="B30" s="3890" t="s">
        <v>788</v>
      </c>
      <c r="C30" s="3921"/>
      <c r="D30" s="3922"/>
      <c r="E30" s="3891"/>
      <c r="F30" s="3921"/>
      <c r="G30" s="3922">
        <v>48</v>
      </c>
      <c r="H30" s="3913">
        <v>31</v>
      </c>
      <c r="I30" s="3914"/>
      <c r="J30" s="3914"/>
      <c r="K30" s="3915"/>
      <c r="L30" s="3914">
        <v>4</v>
      </c>
      <c r="M30" s="3914">
        <v>7</v>
      </c>
      <c r="N30" s="3914"/>
      <c r="O30" s="3914">
        <v>6</v>
      </c>
      <c r="P30" s="3916">
        <v>0</v>
      </c>
      <c r="Q30" s="3892"/>
      <c r="R30" s="3888"/>
      <c r="S30" s="3888"/>
    </row>
    <row r="31" spans="1:19" ht="25.5">
      <c r="A31" s="3889" t="s">
        <v>181</v>
      </c>
      <c r="B31" s="3890" t="s">
        <v>789</v>
      </c>
      <c r="C31" s="3921">
        <v>200</v>
      </c>
      <c r="D31" s="3922"/>
      <c r="E31" s="3891">
        <v>0.85</v>
      </c>
      <c r="F31" s="3921"/>
      <c r="G31" s="3922">
        <v>170</v>
      </c>
      <c r="H31" s="3913">
        <v>47</v>
      </c>
      <c r="I31" s="3914"/>
      <c r="J31" s="3914"/>
      <c r="K31" s="3915">
        <v>33</v>
      </c>
      <c r="L31" s="3914"/>
      <c r="M31" s="3914"/>
      <c r="N31" s="3914"/>
      <c r="O31" s="3914">
        <v>90</v>
      </c>
      <c r="P31" s="3916"/>
      <c r="Q31" s="3892"/>
      <c r="R31" s="3888"/>
      <c r="S31" s="3888"/>
    </row>
    <row r="32" spans="1:19" ht="25.5">
      <c r="A32" s="3889" t="s">
        <v>37</v>
      </c>
      <c r="B32" s="3890" t="s">
        <v>183</v>
      </c>
      <c r="C32" s="3921">
        <v>71</v>
      </c>
      <c r="D32" s="3922">
        <v>50</v>
      </c>
      <c r="E32" s="3891"/>
      <c r="F32" s="3921">
        <v>1</v>
      </c>
      <c r="G32" s="3922">
        <v>49</v>
      </c>
      <c r="H32" s="3913">
        <v>7</v>
      </c>
      <c r="I32" s="3914"/>
      <c r="J32" s="3914"/>
      <c r="K32" s="3915">
        <v>10</v>
      </c>
      <c r="L32" s="3914">
        <v>1</v>
      </c>
      <c r="M32" s="3914">
        <v>2</v>
      </c>
      <c r="N32" s="3914">
        <v>1</v>
      </c>
      <c r="O32" s="3914">
        <v>28</v>
      </c>
      <c r="P32" s="3916"/>
      <c r="Q32" s="3892"/>
      <c r="R32" s="3888"/>
      <c r="S32" s="3888"/>
    </row>
    <row r="33" spans="1:19" ht="15">
      <c r="A33" s="3889" t="s">
        <v>37</v>
      </c>
      <c r="B33" s="3890" t="s">
        <v>324</v>
      </c>
      <c r="C33" s="3921">
        <v>253</v>
      </c>
      <c r="D33" s="3922">
        <v>197</v>
      </c>
      <c r="E33" s="3891">
        <v>0.7786561264822134</v>
      </c>
      <c r="F33" s="3921">
        <v>11</v>
      </c>
      <c r="G33" s="3922">
        <v>186</v>
      </c>
      <c r="H33" s="3913">
        <v>38</v>
      </c>
      <c r="I33" s="3914">
        <v>3</v>
      </c>
      <c r="J33" s="3914">
        <v>3</v>
      </c>
      <c r="K33" s="3915">
        <v>31</v>
      </c>
      <c r="L33" s="3914">
        <v>72</v>
      </c>
      <c r="M33" s="3914"/>
      <c r="N33" s="3914">
        <v>5</v>
      </c>
      <c r="O33" s="3914">
        <v>34</v>
      </c>
      <c r="P33" s="3916"/>
      <c r="Q33" s="3892"/>
      <c r="R33" s="3888"/>
      <c r="S33" s="3888"/>
    </row>
    <row r="34" spans="1:19" ht="25.5">
      <c r="A34" s="3889" t="s">
        <v>37</v>
      </c>
      <c r="B34" s="3890" t="s">
        <v>62</v>
      </c>
      <c r="C34" s="3921">
        <v>85</v>
      </c>
      <c r="D34" s="3922">
        <v>72</v>
      </c>
      <c r="E34" s="3891">
        <v>0.8470588235294118</v>
      </c>
      <c r="F34" s="3921">
        <v>7</v>
      </c>
      <c r="G34" s="3922">
        <v>65</v>
      </c>
      <c r="H34" s="3913">
        <v>2</v>
      </c>
      <c r="I34" s="3914">
        <v>3</v>
      </c>
      <c r="J34" s="3914">
        <v>2</v>
      </c>
      <c r="K34" s="3915">
        <v>4</v>
      </c>
      <c r="L34" s="3914">
        <v>28</v>
      </c>
      <c r="M34" s="3914"/>
      <c r="N34" s="3914">
        <v>6</v>
      </c>
      <c r="O34" s="3914">
        <v>13</v>
      </c>
      <c r="P34" s="3916">
        <v>7</v>
      </c>
      <c r="Q34" s="3892"/>
      <c r="R34" s="3888"/>
      <c r="S34" s="3888"/>
    </row>
    <row r="35" spans="1:19" ht="15.75" thickBot="1">
      <c r="A35" s="3903" t="s">
        <v>37</v>
      </c>
      <c r="B35" s="3901" t="s">
        <v>790</v>
      </c>
      <c r="C35" s="3926"/>
      <c r="D35" s="3927"/>
      <c r="E35" s="3902"/>
      <c r="F35" s="3926"/>
      <c r="G35" s="3927">
        <v>247</v>
      </c>
      <c r="H35" s="3917">
        <v>45</v>
      </c>
      <c r="I35" s="3918">
        <v>10</v>
      </c>
      <c r="J35" s="3918">
        <v>5</v>
      </c>
      <c r="K35" s="3919">
        <v>99</v>
      </c>
      <c r="L35" s="3918">
        <v>27</v>
      </c>
      <c r="M35" s="3918">
        <v>11</v>
      </c>
      <c r="N35" s="3918">
        <v>35</v>
      </c>
      <c r="O35" s="3918">
        <v>15</v>
      </c>
      <c r="P35" s="3920">
        <v>0</v>
      </c>
      <c r="Q35" s="3892"/>
      <c r="R35" s="3888"/>
      <c r="S35" s="3888"/>
    </row>
    <row r="36" spans="1:19" ht="15.75" thickBot="1">
      <c r="A36" s="3893"/>
      <c r="B36" s="3894"/>
      <c r="C36" s="3923"/>
      <c r="D36" s="3923"/>
      <c r="E36" s="3897"/>
      <c r="F36" s="3923"/>
      <c r="G36" s="3923"/>
      <c r="H36" s="3924"/>
      <c r="I36" s="3924"/>
      <c r="J36" s="3924"/>
      <c r="K36" s="3925"/>
      <c r="L36" s="3924"/>
      <c r="M36" s="3924"/>
      <c r="N36" s="3924"/>
      <c r="O36" s="3924"/>
      <c r="P36" s="3924"/>
      <c r="Q36" s="3896"/>
      <c r="R36" s="3887"/>
      <c r="S36" s="3887"/>
    </row>
    <row r="37" spans="1:19" ht="15.75" thickBot="1">
      <c r="A37" s="3900" t="s">
        <v>185</v>
      </c>
      <c r="B37" s="3908" t="s">
        <v>791</v>
      </c>
      <c r="C37" s="3938"/>
      <c r="D37" s="3928"/>
      <c r="E37" s="3886"/>
      <c r="F37" s="3928"/>
      <c r="G37" s="3930">
        <v>2043</v>
      </c>
      <c r="H37" s="3931">
        <v>607</v>
      </c>
      <c r="I37" s="3928">
        <v>45</v>
      </c>
      <c r="J37" s="3928">
        <v>17</v>
      </c>
      <c r="K37" s="3929">
        <v>597</v>
      </c>
      <c r="L37" s="3928">
        <v>307</v>
      </c>
      <c r="M37" s="3928"/>
      <c r="N37" s="3928">
        <v>430</v>
      </c>
      <c r="O37" s="3928">
        <v>17</v>
      </c>
      <c r="P37" s="3930">
        <v>23</v>
      </c>
      <c r="Q37" s="3904"/>
      <c r="R37" s="3904"/>
      <c r="S37" s="3904"/>
    </row>
    <row r="38" spans="1:19" ht="15.75" thickBot="1">
      <c r="A38" s="3893"/>
      <c r="B38" s="3894"/>
      <c r="C38" s="3923"/>
      <c r="D38" s="3923"/>
      <c r="E38" s="3897"/>
      <c r="F38" s="3923"/>
      <c r="G38" s="3923"/>
      <c r="H38" s="3924"/>
      <c r="I38" s="3924"/>
      <c r="J38" s="3924"/>
      <c r="K38" s="3925"/>
      <c r="L38" s="3924"/>
      <c r="M38" s="3924"/>
      <c r="N38" s="3924"/>
      <c r="O38" s="3924"/>
      <c r="P38" s="3924"/>
      <c r="Q38" s="3896"/>
      <c r="R38" s="3887"/>
      <c r="S38" s="3887"/>
    </row>
    <row r="39" spans="1:19" ht="15.75" thickBot="1">
      <c r="A39" s="3893" t="s">
        <v>41</v>
      </c>
      <c r="B39" s="3898"/>
      <c r="C39" s="3923"/>
      <c r="D39" s="3923"/>
      <c r="E39" s="3897"/>
      <c r="F39" s="3923"/>
      <c r="G39" s="3939" t="s">
        <v>42</v>
      </c>
      <c r="H39" s="3944" t="s">
        <v>11</v>
      </c>
      <c r="I39" s="3945" t="s">
        <v>12</v>
      </c>
      <c r="J39" s="3945" t="s">
        <v>13</v>
      </c>
      <c r="K39" s="3946" t="s">
        <v>14</v>
      </c>
      <c r="L39" s="3945" t="s">
        <v>15</v>
      </c>
      <c r="M39" s="3945" t="s">
        <v>16</v>
      </c>
      <c r="N39" s="3947" t="s">
        <v>17</v>
      </c>
      <c r="O39" s="3945" t="s">
        <v>18</v>
      </c>
      <c r="P39" s="3948" t="s">
        <v>19</v>
      </c>
      <c r="Q39" s="3895"/>
      <c r="R39" s="3887"/>
      <c r="S39" s="3887"/>
    </row>
    <row r="40" spans="1:19" ht="15.75" thickBot="1">
      <c r="A40" s="3893"/>
      <c r="B40" s="3894" t="s">
        <v>212</v>
      </c>
      <c r="C40" s="3923"/>
      <c r="D40" s="3923"/>
      <c r="E40" s="3897"/>
      <c r="F40" s="3923"/>
      <c r="G40" s="3932">
        <v>8254</v>
      </c>
      <c r="H40" s="3933">
        <v>1100</v>
      </c>
      <c r="I40" s="3936">
        <v>83</v>
      </c>
      <c r="J40" s="3936">
        <v>398</v>
      </c>
      <c r="K40" s="3949">
        <v>1220</v>
      </c>
      <c r="L40" s="3936">
        <v>1451</v>
      </c>
      <c r="M40" s="3936">
        <v>1900</v>
      </c>
      <c r="N40" s="3936">
        <v>338</v>
      </c>
      <c r="O40" s="3936">
        <v>1555</v>
      </c>
      <c r="P40" s="3937">
        <v>209</v>
      </c>
      <c r="Q40" s="3896"/>
      <c r="R40" s="3887"/>
      <c r="S40" s="3887"/>
    </row>
    <row r="41" spans="1:19" ht="15.75" thickBot="1">
      <c r="A41" s="3893"/>
      <c r="B41" s="3894"/>
      <c r="C41" s="3923"/>
      <c r="D41" s="3923"/>
      <c r="E41" s="3897"/>
      <c r="F41" s="3923"/>
      <c r="G41" s="3923"/>
      <c r="H41" s="3941">
        <v>0.1332687181972377</v>
      </c>
      <c r="I41" s="3942">
        <v>0.01005573055488248</v>
      </c>
      <c r="J41" s="3942">
        <v>0.048219045311364186</v>
      </c>
      <c r="K41" s="3950">
        <v>0.14780712381875455</v>
      </c>
      <c r="L41" s="3942">
        <v>0.17579355464017446</v>
      </c>
      <c r="M41" s="3942">
        <v>0.2301914223406833</v>
      </c>
      <c r="N41" s="3942">
        <v>0.040949842500605765</v>
      </c>
      <c r="O41" s="3942">
        <v>0.1883935061788224</v>
      </c>
      <c r="P41" s="3943">
        <v>0.025321056457475163</v>
      </c>
      <c r="Q41" s="3896"/>
      <c r="R41" s="3940"/>
      <c r="S41" s="3887"/>
    </row>
    <row r="42" spans="1:19" ht="15.75" thickBot="1">
      <c r="A42" s="3893"/>
      <c r="B42" s="3894"/>
      <c r="C42" s="3923"/>
      <c r="D42" s="3923"/>
      <c r="E42" s="3897"/>
      <c r="F42" s="3923"/>
      <c r="G42" s="3923"/>
      <c r="H42" s="3924"/>
      <c r="I42" s="3924"/>
      <c r="J42" s="3924"/>
      <c r="K42" s="3925"/>
      <c r="L42" s="3924"/>
      <c r="M42" s="3924"/>
      <c r="N42" s="3924"/>
      <c r="O42" s="3924"/>
      <c r="P42" s="3924"/>
      <c r="Q42" s="3896"/>
      <c r="R42" s="3887"/>
      <c r="S42" s="3887"/>
    </row>
    <row r="43" spans="1:19" ht="15.75" thickBot="1">
      <c r="A43" s="3893"/>
      <c r="B43" s="3894" t="s">
        <v>213</v>
      </c>
      <c r="C43" s="3923"/>
      <c r="D43" s="3923"/>
      <c r="E43" s="3897"/>
      <c r="F43" s="3923"/>
      <c r="G43" s="3932">
        <v>10297</v>
      </c>
      <c r="H43" s="3933">
        <v>1707</v>
      </c>
      <c r="I43" s="3936">
        <v>128</v>
      </c>
      <c r="J43" s="3936">
        <v>415</v>
      </c>
      <c r="K43" s="3949">
        <v>1817</v>
      </c>
      <c r="L43" s="3936">
        <v>1758</v>
      </c>
      <c r="M43" s="3936">
        <v>1900</v>
      </c>
      <c r="N43" s="3936">
        <v>768</v>
      </c>
      <c r="O43" s="3936">
        <v>1572</v>
      </c>
      <c r="P43" s="3937">
        <v>232</v>
      </c>
      <c r="Q43" s="3896"/>
      <c r="R43" s="3899"/>
      <c r="S43" s="3887"/>
    </row>
    <row r="44" spans="1:19" ht="15.75" thickBot="1">
      <c r="A44" s="3893"/>
      <c r="B44" s="3894"/>
      <c r="C44" s="3923"/>
      <c r="D44" s="3923"/>
      <c r="E44" s="3897"/>
      <c r="F44" s="3923"/>
      <c r="G44" s="3923"/>
      <c r="H44" s="3941">
        <v>0.16577643973973002</v>
      </c>
      <c r="I44" s="3942">
        <v>0.012430805088860833</v>
      </c>
      <c r="J44" s="3942">
        <v>0.040303000874040984</v>
      </c>
      <c r="K44" s="3950">
        <v>0.1764591628629698</v>
      </c>
      <c r="L44" s="3942">
        <v>0.170729338642323</v>
      </c>
      <c r="M44" s="3942">
        <v>0.184519763037778</v>
      </c>
      <c r="N44" s="3942">
        <v>0.074584830533165</v>
      </c>
      <c r="O44" s="3942">
        <v>0.1526658249975721</v>
      </c>
      <c r="P44" s="3943">
        <v>0.02253083422356026</v>
      </c>
      <c r="Q44" s="3896"/>
      <c r="R44" s="3940"/>
      <c r="S44" s="3887"/>
    </row>
  </sheetData>
  <mergeCells count="9">
    <mergeCell ref="G3:G4"/>
    <mergeCell ref="H3:P3"/>
    <mergeCell ref="A1:P1"/>
    <mergeCell ref="A3:A4"/>
    <mergeCell ref="B3:B4"/>
    <mergeCell ref="C3:C4"/>
    <mergeCell ref="D3:D4"/>
    <mergeCell ref="E3:E4"/>
    <mergeCell ref="F3:F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792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952"/>
      <c r="R1" s="3952"/>
      <c r="S1" s="3952"/>
    </row>
    <row r="2" spans="1:19" ht="27" thickBot="1">
      <c r="A2" s="3954"/>
      <c r="B2" s="3962"/>
      <c r="C2" s="3953"/>
      <c r="D2" s="3953"/>
      <c r="E2" s="3953"/>
      <c r="F2" s="3953"/>
      <c r="G2" s="3953"/>
      <c r="H2" s="3955"/>
      <c r="I2" s="3955"/>
      <c r="J2" s="3955"/>
      <c r="K2" s="3956"/>
      <c r="L2" s="3955"/>
      <c r="M2" s="3955"/>
      <c r="N2" s="3955"/>
      <c r="O2" s="3955"/>
      <c r="P2" s="3955"/>
      <c r="Q2" s="3953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953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3957" t="s">
        <v>11</v>
      </c>
      <c r="I4" s="3958" t="s">
        <v>12</v>
      </c>
      <c r="J4" s="3958" t="s">
        <v>13</v>
      </c>
      <c r="K4" s="3959" t="s">
        <v>14</v>
      </c>
      <c r="L4" s="3958" t="s">
        <v>15</v>
      </c>
      <c r="M4" s="3958" t="s">
        <v>16</v>
      </c>
      <c r="N4" s="3961" t="s">
        <v>17</v>
      </c>
      <c r="O4" s="3958" t="s">
        <v>18</v>
      </c>
      <c r="P4" s="3960" t="s">
        <v>19</v>
      </c>
      <c r="Q4" s="3953"/>
      <c r="R4" s="3951"/>
      <c r="S4" s="3951"/>
    </row>
    <row r="5" spans="1:19" ht="15">
      <c r="A5" s="3977" t="s">
        <v>20</v>
      </c>
      <c r="B5" s="3978" t="s">
        <v>793</v>
      </c>
      <c r="C5" s="3999">
        <v>65</v>
      </c>
      <c r="D5" s="4000">
        <v>39</v>
      </c>
      <c r="E5" s="3979">
        <v>0.6</v>
      </c>
      <c r="F5" s="3999">
        <v>0</v>
      </c>
      <c r="G5" s="4000">
        <v>39</v>
      </c>
      <c r="H5" s="3982"/>
      <c r="I5" s="3983"/>
      <c r="J5" s="3983"/>
      <c r="K5" s="3984">
        <v>10</v>
      </c>
      <c r="L5" s="3983"/>
      <c r="M5" s="3983">
        <v>29</v>
      </c>
      <c r="N5" s="3983"/>
      <c r="O5" s="3983"/>
      <c r="P5" s="3985"/>
      <c r="Q5" s="3969"/>
      <c r="R5" s="3964"/>
      <c r="S5" s="3964"/>
    </row>
    <row r="6" spans="1:19" ht="15">
      <c r="A6" s="3966" t="s">
        <v>20</v>
      </c>
      <c r="B6" s="3967" t="s">
        <v>794</v>
      </c>
      <c r="C6" s="3994">
        <v>50</v>
      </c>
      <c r="D6" s="3995">
        <v>25</v>
      </c>
      <c r="E6" s="3968">
        <v>0.5</v>
      </c>
      <c r="F6" s="3994">
        <v>0</v>
      </c>
      <c r="G6" s="3995">
        <v>25</v>
      </c>
      <c r="H6" s="3986"/>
      <c r="I6" s="3987"/>
      <c r="J6" s="3987"/>
      <c r="K6" s="3988">
        <v>5</v>
      </c>
      <c r="L6" s="3987"/>
      <c r="M6" s="3987">
        <v>20</v>
      </c>
      <c r="N6" s="3987"/>
      <c r="O6" s="3987"/>
      <c r="P6" s="3989"/>
      <c r="Q6" s="3969"/>
      <c r="R6" s="3964"/>
      <c r="S6" s="3964"/>
    </row>
    <row r="7" spans="1:19" ht="25.5">
      <c r="A7" s="3966" t="s">
        <v>23</v>
      </c>
      <c r="B7" s="3967" t="s">
        <v>795</v>
      </c>
      <c r="C7" s="3994">
        <v>64</v>
      </c>
      <c r="D7" s="3995">
        <v>64</v>
      </c>
      <c r="E7" s="3968">
        <v>1</v>
      </c>
      <c r="F7" s="3994">
        <v>2</v>
      </c>
      <c r="G7" s="3995">
        <v>62</v>
      </c>
      <c r="H7" s="3986">
        <v>10</v>
      </c>
      <c r="I7" s="3987">
        <v>12</v>
      </c>
      <c r="J7" s="3987">
        <v>3.5</v>
      </c>
      <c r="K7" s="3988">
        <v>3</v>
      </c>
      <c r="L7" s="3987">
        <v>30</v>
      </c>
      <c r="M7" s="3987"/>
      <c r="N7" s="3987"/>
      <c r="O7" s="3987">
        <v>3.5</v>
      </c>
      <c r="P7" s="3989"/>
      <c r="Q7" s="3969"/>
      <c r="R7" s="3964"/>
      <c r="S7" s="3964"/>
    </row>
    <row r="8" spans="1:19" ht="25.5">
      <c r="A8" s="3966" t="s">
        <v>23</v>
      </c>
      <c r="B8" s="3967" t="s">
        <v>796</v>
      </c>
      <c r="C8" s="3994">
        <v>224</v>
      </c>
      <c r="D8" s="3995">
        <v>187</v>
      </c>
      <c r="E8" s="3968">
        <v>0.8348214285714286</v>
      </c>
      <c r="F8" s="3994">
        <v>4</v>
      </c>
      <c r="G8" s="3995">
        <v>183</v>
      </c>
      <c r="H8" s="3986">
        <v>15</v>
      </c>
      <c r="I8" s="3987">
        <v>7</v>
      </c>
      <c r="J8" s="3987">
        <v>18</v>
      </c>
      <c r="K8" s="3988">
        <v>49</v>
      </c>
      <c r="L8" s="3987">
        <v>76</v>
      </c>
      <c r="M8" s="3987"/>
      <c r="N8" s="3987"/>
      <c r="O8" s="3987">
        <v>18</v>
      </c>
      <c r="P8" s="3989"/>
      <c r="Q8" s="3969"/>
      <c r="R8" s="3964"/>
      <c r="S8" s="3964"/>
    </row>
    <row r="9" spans="1:19" ht="15">
      <c r="A9" s="3966" t="s">
        <v>26</v>
      </c>
      <c r="B9" s="3967" t="s">
        <v>27</v>
      </c>
      <c r="C9" s="3994">
        <v>367</v>
      </c>
      <c r="D9" s="3995"/>
      <c r="E9" s="3968"/>
      <c r="F9" s="3994"/>
      <c r="G9" s="3995">
        <v>331</v>
      </c>
      <c r="H9" s="3986">
        <v>68</v>
      </c>
      <c r="I9" s="3987"/>
      <c r="J9" s="3987"/>
      <c r="K9" s="3988">
        <v>34</v>
      </c>
      <c r="L9" s="3987">
        <v>163</v>
      </c>
      <c r="M9" s="3987"/>
      <c r="N9" s="3987">
        <v>66</v>
      </c>
      <c r="O9" s="3987"/>
      <c r="P9" s="3989"/>
      <c r="Q9" s="3969"/>
      <c r="R9" s="3964"/>
      <c r="S9" s="3964"/>
    </row>
    <row r="10" spans="1:19" ht="15">
      <c r="A10" s="3966" t="s">
        <v>28</v>
      </c>
      <c r="B10" s="3967" t="s">
        <v>29</v>
      </c>
      <c r="C10" s="3994">
        <v>3217</v>
      </c>
      <c r="D10" s="3995">
        <v>1164</v>
      </c>
      <c r="E10" s="3968">
        <v>0.36182778986633507</v>
      </c>
      <c r="F10" s="3994">
        <v>61</v>
      </c>
      <c r="G10" s="3995">
        <v>1103</v>
      </c>
      <c r="H10" s="3986">
        <v>77</v>
      </c>
      <c r="I10" s="3987"/>
      <c r="J10" s="3987"/>
      <c r="K10" s="3988">
        <v>55</v>
      </c>
      <c r="L10" s="3987">
        <v>35</v>
      </c>
      <c r="M10" s="3987">
        <v>635</v>
      </c>
      <c r="N10" s="3987"/>
      <c r="O10" s="3987">
        <v>275</v>
      </c>
      <c r="P10" s="3989">
        <v>26</v>
      </c>
      <c r="Q10" s="3969"/>
      <c r="R10" s="3964"/>
      <c r="S10" s="3964"/>
    </row>
    <row r="11" spans="1:19" ht="15">
      <c r="A11" s="3966" t="s">
        <v>28</v>
      </c>
      <c r="B11" s="3967" t="s">
        <v>30</v>
      </c>
      <c r="C11" s="3994"/>
      <c r="D11" s="3995"/>
      <c r="E11" s="3968"/>
      <c r="F11" s="3994"/>
      <c r="G11" s="3995"/>
      <c r="H11" s="3986"/>
      <c r="I11" s="3987"/>
      <c r="J11" s="3987"/>
      <c r="K11" s="3988"/>
      <c r="L11" s="3987"/>
      <c r="M11" s="3987"/>
      <c r="N11" s="3987"/>
      <c r="O11" s="3987"/>
      <c r="P11" s="3989"/>
      <c r="Q11" s="3969"/>
      <c r="R11" s="3964"/>
      <c r="S11" s="3964"/>
    </row>
    <row r="12" spans="1:19" ht="15">
      <c r="A12" s="3966" t="s">
        <v>31</v>
      </c>
      <c r="B12" s="3967" t="s">
        <v>203</v>
      </c>
      <c r="C12" s="3994"/>
      <c r="D12" s="3995"/>
      <c r="E12" s="3968"/>
      <c r="F12" s="3994"/>
      <c r="G12" s="3995">
        <v>162</v>
      </c>
      <c r="H12" s="3986"/>
      <c r="I12" s="3987">
        <v>2</v>
      </c>
      <c r="J12" s="3987">
        <v>34</v>
      </c>
      <c r="K12" s="3988"/>
      <c r="L12" s="3987">
        <v>42</v>
      </c>
      <c r="M12" s="3987"/>
      <c r="N12" s="3987"/>
      <c r="O12" s="3987">
        <v>8</v>
      </c>
      <c r="P12" s="3989">
        <v>76</v>
      </c>
      <c r="Q12" s="3969"/>
      <c r="R12" s="3964"/>
      <c r="S12" s="3964"/>
    </row>
    <row r="13" spans="1:19" ht="15">
      <c r="A13" s="3966" t="s">
        <v>31</v>
      </c>
      <c r="B13" s="3967" t="s">
        <v>33</v>
      </c>
      <c r="C13" s="3994"/>
      <c r="D13" s="3995"/>
      <c r="E13" s="3968"/>
      <c r="F13" s="3994"/>
      <c r="G13" s="3995">
        <v>117</v>
      </c>
      <c r="H13" s="3986">
        <v>12</v>
      </c>
      <c r="I13" s="3987">
        <v>2</v>
      </c>
      <c r="J13" s="3987"/>
      <c r="K13" s="3988">
        <v>9</v>
      </c>
      <c r="L13" s="3987">
        <v>86</v>
      </c>
      <c r="M13" s="3987"/>
      <c r="N13" s="3987"/>
      <c r="O13" s="3987">
        <v>8</v>
      </c>
      <c r="P13" s="3989">
        <v>0</v>
      </c>
      <c r="Q13" s="3969"/>
      <c r="R13" s="3964"/>
      <c r="S13" s="3964"/>
    </row>
    <row r="14" spans="1:19" ht="15">
      <c r="A14" s="3966" t="s">
        <v>34</v>
      </c>
      <c r="B14" s="3967" t="s">
        <v>797</v>
      </c>
      <c r="C14" s="3994">
        <v>52</v>
      </c>
      <c r="D14" s="3995">
        <v>40</v>
      </c>
      <c r="E14" s="3968">
        <v>0.7692307692307693</v>
      </c>
      <c r="F14" s="3994">
        <v>2</v>
      </c>
      <c r="G14" s="3995">
        <v>38</v>
      </c>
      <c r="H14" s="3986"/>
      <c r="I14" s="3987"/>
      <c r="J14" s="3987">
        <v>1</v>
      </c>
      <c r="K14" s="3988">
        <v>2</v>
      </c>
      <c r="L14" s="3987">
        <v>13</v>
      </c>
      <c r="M14" s="3987"/>
      <c r="N14" s="3987"/>
      <c r="O14" s="3987">
        <v>21</v>
      </c>
      <c r="P14" s="3989">
        <v>1</v>
      </c>
      <c r="Q14" s="3969"/>
      <c r="R14" s="3964"/>
      <c r="S14" s="3964"/>
    </row>
    <row r="15" spans="1:19" ht="15">
      <c r="A15" s="3965" t="s">
        <v>37</v>
      </c>
      <c r="B15" s="3967" t="s">
        <v>324</v>
      </c>
      <c r="C15" s="3994">
        <v>298</v>
      </c>
      <c r="D15" s="3995">
        <v>215</v>
      </c>
      <c r="E15" s="3968">
        <v>0.7214765100671141</v>
      </c>
      <c r="F15" s="3994">
        <v>6</v>
      </c>
      <c r="G15" s="3995">
        <v>209</v>
      </c>
      <c r="H15" s="3986">
        <v>90</v>
      </c>
      <c r="I15" s="3987">
        <v>1</v>
      </c>
      <c r="J15" s="3987">
        <v>4</v>
      </c>
      <c r="K15" s="3988">
        <v>8</v>
      </c>
      <c r="L15" s="3987">
        <v>73</v>
      </c>
      <c r="M15" s="3987"/>
      <c r="N15" s="3987">
        <v>3</v>
      </c>
      <c r="O15" s="3987">
        <v>30</v>
      </c>
      <c r="P15" s="3989"/>
      <c r="Q15" s="3969"/>
      <c r="R15" s="3964"/>
      <c r="S15" s="3964"/>
    </row>
    <row r="16" spans="1:19" ht="26.25" thickBot="1">
      <c r="A16" s="3970" t="s">
        <v>37</v>
      </c>
      <c r="B16" s="3980" t="s">
        <v>62</v>
      </c>
      <c r="C16" s="4001">
        <v>63</v>
      </c>
      <c r="D16" s="4002">
        <v>56</v>
      </c>
      <c r="E16" s="3981">
        <v>0.8888888888888888</v>
      </c>
      <c r="F16" s="4001">
        <v>2</v>
      </c>
      <c r="G16" s="4002">
        <v>54</v>
      </c>
      <c r="H16" s="3990">
        <v>3</v>
      </c>
      <c r="I16" s="3991">
        <v>1</v>
      </c>
      <c r="J16" s="3991"/>
      <c r="K16" s="3992">
        <v>10</v>
      </c>
      <c r="L16" s="3991">
        <v>20</v>
      </c>
      <c r="M16" s="3991">
        <v>1</v>
      </c>
      <c r="N16" s="3991">
        <v>6</v>
      </c>
      <c r="O16" s="3991">
        <v>9</v>
      </c>
      <c r="P16" s="3993">
        <v>4</v>
      </c>
      <c r="Q16" s="3969"/>
      <c r="R16" s="3964"/>
      <c r="S16" s="3964"/>
    </row>
    <row r="17" spans="1:19" ht="15">
      <c r="A17" s="3971"/>
      <c r="B17" s="3972"/>
      <c r="C17" s="3996"/>
      <c r="D17" s="3996"/>
      <c r="E17" s="3975"/>
      <c r="F17" s="3996"/>
      <c r="G17" s="3996"/>
      <c r="H17" s="3997"/>
      <c r="I17" s="3997"/>
      <c r="J17" s="3997"/>
      <c r="K17" s="3998"/>
      <c r="L17" s="3997"/>
      <c r="M17" s="3997"/>
      <c r="N17" s="3997"/>
      <c r="O17" s="3997"/>
      <c r="P17" s="3997"/>
      <c r="Q17" s="3974"/>
      <c r="R17" s="3964"/>
      <c r="S17" s="3964"/>
    </row>
    <row r="18" spans="1:19" ht="15">
      <c r="A18" s="3971"/>
      <c r="B18" s="3972"/>
      <c r="C18" s="3996"/>
      <c r="D18" s="3996"/>
      <c r="E18" s="3975"/>
      <c r="F18" s="3996"/>
      <c r="G18" s="3996"/>
      <c r="H18" s="3997"/>
      <c r="I18" s="3997"/>
      <c r="J18" s="3997"/>
      <c r="K18" s="3998"/>
      <c r="L18" s="3997"/>
      <c r="M18" s="3997"/>
      <c r="N18" s="3997"/>
      <c r="O18" s="3997"/>
      <c r="P18" s="3997"/>
      <c r="Q18" s="3974"/>
      <c r="R18" s="3964"/>
      <c r="S18" s="3964"/>
    </row>
    <row r="19" spans="1:19" ht="15.75" thickBot="1">
      <c r="A19" s="3971"/>
      <c r="B19" s="3972"/>
      <c r="C19" s="3996"/>
      <c r="D19" s="3996"/>
      <c r="E19" s="3975"/>
      <c r="F19" s="3996"/>
      <c r="G19" s="3996"/>
      <c r="H19" s="3997"/>
      <c r="I19" s="3997"/>
      <c r="J19" s="3997"/>
      <c r="K19" s="3998"/>
      <c r="L19" s="3997"/>
      <c r="M19" s="3997"/>
      <c r="N19" s="3997"/>
      <c r="O19" s="3997"/>
      <c r="P19" s="3997"/>
      <c r="Q19" s="3974"/>
      <c r="R19" s="3964"/>
      <c r="S19" s="3964"/>
    </row>
    <row r="20" spans="1:19" ht="15.75" thickBot="1">
      <c r="A20" s="3971" t="s">
        <v>41</v>
      </c>
      <c r="B20" s="3976"/>
      <c r="C20" s="3996"/>
      <c r="D20" s="3996"/>
      <c r="E20" s="3975"/>
      <c r="F20" s="3996"/>
      <c r="G20" s="4007" t="s">
        <v>42</v>
      </c>
      <c r="H20" s="4012" t="s">
        <v>11</v>
      </c>
      <c r="I20" s="4013" t="s">
        <v>12</v>
      </c>
      <c r="J20" s="4013" t="s">
        <v>13</v>
      </c>
      <c r="K20" s="4014" t="s">
        <v>14</v>
      </c>
      <c r="L20" s="4013" t="s">
        <v>15</v>
      </c>
      <c r="M20" s="4013" t="s">
        <v>16</v>
      </c>
      <c r="N20" s="4015" t="s">
        <v>17</v>
      </c>
      <c r="O20" s="4013" t="s">
        <v>18</v>
      </c>
      <c r="P20" s="4016" t="s">
        <v>19</v>
      </c>
      <c r="Q20" s="3973"/>
      <c r="R20" s="3963"/>
      <c r="S20" s="3963"/>
    </row>
    <row r="21" spans="1:19" ht="15.75" thickBot="1">
      <c r="A21" s="3971"/>
      <c r="B21" s="3972"/>
      <c r="C21" s="3996"/>
      <c r="D21" s="3996"/>
      <c r="E21" s="3975"/>
      <c r="F21" s="3996"/>
      <c r="G21" s="4003">
        <v>2323</v>
      </c>
      <c r="H21" s="4004">
        <v>275</v>
      </c>
      <c r="I21" s="4005">
        <v>25</v>
      </c>
      <c r="J21" s="4005">
        <v>60.5</v>
      </c>
      <c r="K21" s="4017">
        <v>185</v>
      </c>
      <c r="L21" s="4005">
        <v>538</v>
      </c>
      <c r="M21" s="4005">
        <v>685</v>
      </c>
      <c r="N21" s="4005">
        <v>75</v>
      </c>
      <c r="O21" s="4005">
        <v>372.5</v>
      </c>
      <c r="P21" s="4006">
        <v>107</v>
      </c>
      <c r="Q21" s="3974"/>
      <c r="R21" s="3963"/>
      <c r="S21" s="3963"/>
    </row>
    <row r="22" spans="1:19" ht="15.75" thickBot="1">
      <c r="A22" s="3971"/>
      <c r="B22" s="3972"/>
      <c r="C22" s="3996"/>
      <c r="D22" s="3996"/>
      <c r="E22" s="3975"/>
      <c r="F22" s="3996"/>
      <c r="G22" s="3996"/>
      <c r="H22" s="4009">
        <v>0.11838140335772708</v>
      </c>
      <c r="I22" s="4010">
        <v>0.01076194575979337</v>
      </c>
      <c r="J22" s="4010">
        <v>0.026043908738699956</v>
      </c>
      <c r="K22" s="4018">
        <v>0.07963839862247095</v>
      </c>
      <c r="L22" s="4010">
        <v>0.23159707275075334</v>
      </c>
      <c r="M22" s="4010">
        <v>0.29487731381833837</v>
      </c>
      <c r="N22" s="4010">
        <v>0.032285837279380114</v>
      </c>
      <c r="O22" s="4010">
        <v>0.16035299182092122</v>
      </c>
      <c r="P22" s="4011">
        <v>0.04606112785191563</v>
      </c>
      <c r="Q22" s="3974"/>
      <c r="R22" s="4008"/>
      <c r="S22" s="3963"/>
    </row>
    <row r="23" ht="15">
      <c r="S23" s="35"/>
    </row>
    <row r="24" ht="15">
      <c r="S24" s="28"/>
    </row>
    <row r="25" ht="15">
      <c r="S25" s="28"/>
    </row>
    <row r="26" ht="15">
      <c r="S26" s="102"/>
    </row>
  </sheetData>
  <mergeCells count="9">
    <mergeCell ref="A1:P1"/>
    <mergeCell ref="A3:A4"/>
    <mergeCell ref="B3:B4"/>
    <mergeCell ref="C3:C4"/>
    <mergeCell ref="D3:D4"/>
    <mergeCell ref="H3:P3"/>
    <mergeCell ref="E3:E4"/>
    <mergeCell ref="F3:F4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798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4020"/>
      <c r="R1" s="4020"/>
      <c r="S1" s="4020"/>
    </row>
    <row r="2" spans="1:19" ht="27" thickBot="1">
      <c r="A2" s="4022"/>
      <c r="B2" s="4030"/>
      <c r="C2" s="4021"/>
      <c r="D2" s="4021"/>
      <c r="E2" s="4021"/>
      <c r="F2" s="4021"/>
      <c r="G2" s="4021"/>
      <c r="H2" s="4023"/>
      <c r="I2" s="4023"/>
      <c r="J2" s="4023"/>
      <c r="K2" s="4024"/>
      <c r="L2" s="4023"/>
      <c r="M2" s="4023"/>
      <c r="N2" s="4023"/>
      <c r="O2" s="4023"/>
      <c r="P2" s="4023"/>
      <c r="Q2" s="4021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4021"/>
      <c r="R3" s="4223"/>
      <c r="S3" s="4224" t="s">
        <v>10</v>
      </c>
    </row>
    <row r="4" spans="1:19" ht="15.75" thickBot="1">
      <c r="A4" s="4611"/>
      <c r="B4" s="4637"/>
      <c r="C4" s="4627"/>
      <c r="D4" s="4627"/>
      <c r="E4" s="4628"/>
      <c r="F4" s="4627"/>
      <c r="G4" s="4629"/>
      <c r="H4" s="4025" t="s">
        <v>11</v>
      </c>
      <c r="I4" s="4026" t="s">
        <v>12</v>
      </c>
      <c r="J4" s="4026" t="s">
        <v>13</v>
      </c>
      <c r="K4" s="4027" t="s">
        <v>14</v>
      </c>
      <c r="L4" s="4026" t="s">
        <v>15</v>
      </c>
      <c r="M4" s="4026" t="s">
        <v>16</v>
      </c>
      <c r="N4" s="4029" t="s">
        <v>17</v>
      </c>
      <c r="O4" s="4026" t="s">
        <v>18</v>
      </c>
      <c r="P4" s="4028" t="s">
        <v>19</v>
      </c>
      <c r="Q4" s="4021"/>
      <c r="R4" s="4019"/>
      <c r="S4" s="4019"/>
    </row>
    <row r="5" spans="1:19" ht="15">
      <c r="A5" s="4045" t="s">
        <v>20</v>
      </c>
      <c r="B5" s="4046" t="s">
        <v>799</v>
      </c>
      <c r="C5" s="4067">
        <v>37</v>
      </c>
      <c r="D5" s="4068">
        <v>28</v>
      </c>
      <c r="E5" s="4047">
        <v>0.7567567567567568</v>
      </c>
      <c r="F5" s="4067">
        <v>1</v>
      </c>
      <c r="G5" s="4068">
        <v>27</v>
      </c>
      <c r="H5" s="4050">
        <v>1</v>
      </c>
      <c r="I5" s="4051"/>
      <c r="J5" s="4051"/>
      <c r="K5" s="4052"/>
      <c r="L5" s="4051">
        <v>2</v>
      </c>
      <c r="M5" s="4051">
        <v>22</v>
      </c>
      <c r="N5" s="4051">
        <v>1</v>
      </c>
      <c r="O5" s="4051">
        <v>1</v>
      </c>
      <c r="P5" s="4053"/>
      <c r="Q5" s="4037"/>
      <c r="R5" s="4032"/>
      <c r="S5" s="4032"/>
    </row>
    <row r="6" spans="1:19" ht="15">
      <c r="A6" s="4034" t="s">
        <v>20</v>
      </c>
      <c r="B6" s="4035" t="s">
        <v>800</v>
      </c>
      <c r="C6" s="4062">
        <v>165</v>
      </c>
      <c r="D6" s="4063">
        <v>96</v>
      </c>
      <c r="E6" s="4036">
        <v>0.5818181818181818</v>
      </c>
      <c r="F6" s="4062">
        <v>0</v>
      </c>
      <c r="G6" s="4063">
        <v>96</v>
      </c>
      <c r="H6" s="4054">
        <v>8</v>
      </c>
      <c r="I6" s="4055"/>
      <c r="J6" s="4055"/>
      <c r="K6" s="4056">
        <v>1</v>
      </c>
      <c r="L6" s="4055">
        <v>9</v>
      </c>
      <c r="M6" s="4055">
        <v>72</v>
      </c>
      <c r="N6" s="4055">
        <v>3</v>
      </c>
      <c r="O6" s="4055">
        <v>3</v>
      </c>
      <c r="P6" s="4057"/>
      <c r="Q6" s="4037"/>
      <c r="R6" s="4032"/>
      <c r="S6" s="4032"/>
    </row>
    <row r="7" spans="1:19" ht="15">
      <c r="A7" s="4034" t="s">
        <v>26</v>
      </c>
      <c r="B7" s="4035" t="s">
        <v>27</v>
      </c>
      <c r="C7" s="4062">
        <v>490</v>
      </c>
      <c r="D7" s="4063"/>
      <c r="E7" s="4036"/>
      <c r="F7" s="4062"/>
      <c r="G7" s="4063">
        <v>443</v>
      </c>
      <c r="H7" s="4054">
        <v>49</v>
      </c>
      <c r="I7" s="4055"/>
      <c r="J7" s="4055"/>
      <c r="K7" s="4056">
        <v>114</v>
      </c>
      <c r="L7" s="4055">
        <v>147</v>
      </c>
      <c r="M7" s="4055"/>
      <c r="N7" s="4055">
        <v>133</v>
      </c>
      <c r="O7" s="4055"/>
      <c r="P7" s="4057"/>
      <c r="Q7" s="4037"/>
      <c r="R7" s="4032"/>
      <c r="S7" s="4032"/>
    </row>
    <row r="8" spans="1:19" ht="15">
      <c r="A8" s="4034" t="s">
        <v>28</v>
      </c>
      <c r="B8" s="4035" t="s">
        <v>29</v>
      </c>
      <c r="C8" s="4062">
        <v>3403</v>
      </c>
      <c r="D8" s="4063">
        <v>1266</v>
      </c>
      <c r="E8" s="4036">
        <v>0.3720246841022627</v>
      </c>
      <c r="F8" s="4062">
        <v>70</v>
      </c>
      <c r="G8" s="4063">
        <v>1196</v>
      </c>
      <c r="H8" s="4054">
        <v>102</v>
      </c>
      <c r="I8" s="4055"/>
      <c r="J8" s="4055"/>
      <c r="K8" s="4056">
        <v>73</v>
      </c>
      <c r="L8" s="4055">
        <v>126</v>
      </c>
      <c r="M8" s="4055">
        <v>382</v>
      </c>
      <c r="N8" s="4055">
        <v>138</v>
      </c>
      <c r="O8" s="4055">
        <v>354</v>
      </c>
      <c r="P8" s="4057">
        <v>21</v>
      </c>
      <c r="Q8" s="4037"/>
      <c r="R8" s="4032"/>
      <c r="S8" s="4032"/>
    </row>
    <row r="9" spans="1:19" ht="15">
      <c r="A9" s="4034" t="s">
        <v>28</v>
      </c>
      <c r="B9" s="4035" t="s">
        <v>30</v>
      </c>
      <c r="C9" s="4062"/>
      <c r="D9" s="4063"/>
      <c r="E9" s="4036"/>
      <c r="F9" s="4062"/>
      <c r="G9" s="4063"/>
      <c r="H9" s="4054"/>
      <c r="I9" s="4055"/>
      <c r="J9" s="4055"/>
      <c r="K9" s="4056"/>
      <c r="L9" s="4055"/>
      <c r="M9" s="4055"/>
      <c r="N9" s="4055"/>
      <c r="O9" s="4055"/>
      <c r="P9" s="4057"/>
      <c r="Q9" s="4037"/>
      <c r="R9" s="4032"/>
      <c r="S9" s="4032"/>
    </row>
    <row r="10" spans="1:19" ht="15">
      <c r="A10" s="4034" t="s">
        <v>31</v>
      </c>
      <c r="B10" s="4035" t="s">
        <v>203</v>
      </c>
      <c r="C10" s="4062"/>
      <c r="D10" s="4063"/>
      <c r="E10" s="4036"/>
      <c r="F10" s="4062"/>
      <c r="G10" s="4063">
        <v>133</v>
      </c>
      <c r="H10" s="4054"/>
      <c r="I10" s="4055"/>
      <c r="J10" s="4055">
        <v>57</v>
      </c>
      <c r="K10" s="4056"/>
      <c r="L10" s="4055">
        <v>63</v>
      </c>
      <c r="M10" s="4055"/>
      <c r="N10" s="4055"/>
      <c r="O10" s="4055">
        <v>13</v>
      </c>
      <c r="P10" s="4057">
        <v>0</v>
      </c>
      <c r="Q10" s="4037"/>
      <c r="R10" s="4032"/>
      <c r="S10" s="4032"/>
    </row>
    <row r="11" spans="1:19" ht="15">
      <c r="A11" s="4034" t="s">
        <v>31</v>
      </c>
      <c r="B11" s="4035" t="s">
        <v>33</v>
      </c>
      <c r="C11" s="4062"/>
      <c r="D11" s="4063"/>
      <c r="E11" s="4036"/>
      <c r="F11" s="4062"/>
      <c r="G11" s="4063">
        <v>136</v>
      </c>
      <c r="H11" s="4054">
        <v>48</v>
      </c>
      <c r="I11" s="4055">
        <v>2</v>
      </c>
      <c r="J11" s="4055"/>
      <c r="K11" s="4056">
        <v>4</v>
      </c>
      <c r="L11" s="4055">
        <v>73</v>
      </c>
      <c r="M11" s="4055"/>
      <c r="N11" s="4055"/>
      <c r="O11" s="4055">
        <v>9</v>
      </c>
      <c r="P11" s="4057">
        <v>0</v>
      </c>
      <c r="Q11" s="4037"/>
      <c r="R11" s="4032"/>
      <c r="S11" s="4032"/>
    </row>
    <row r="12" spans="1:19" ht="15">
      <c r="A12" s="4034" t="s">
        <v>34</v>
      </c>
      <c r="B12" s="4035" t="s">
        <v>801</v>
      </c>
      <c r="C12" s="4062">
        <v>43</v>
      </c>
      <c r="D12" s="4063">
        <v>42</v>
      </c>
      <c r="E12" s="4036">
        <v>0.9767441860465116</v>
      </c>
      <c r="F12" s="4062">
        <v>1</v>
      </c>
      <c r="G12" s="4063">
        <v>41</v>
      </c>
      <c r="H12" s="4054"/>
      <c r="I12" s="4055"/>
      <c r="J12" s="4055">
        <v>1</v>
      </c>
      <c r="K12" s="4056">
        <v>10</v>
      </c>
      <c r="L12" s="4055">
        <v>7</v>
      </c>
      <c r="M12" s="4055"/>
      <c r="N12" s="4055"/>
      <c r="O12" s="4055">
        <v>23</v>
      </c>
      <c r="P12" s="4057"/>
      <c r="Q12" s="4037"/>
      <c r="R12" s="4032"/>
      <c r="S12" s="4032"/>
    </row>
    <row r="13" spans="1:19" ht="15">
      <c r="A13" s="4033" t="s">
        <v>37</v>
      </c>
      <c r="B13" s="4035" t="s">
        <v>324</v>
      </c>
      <c r="C13" s="4062">
        <v>225</v>
      </c>
      <c r="D13" s="4063">
        <v>186</v>
      </c>
      <c r="E13" s="4036">
        <v>0.8266666666666667</v>
      </c>
      <c r="F13" s="4062">
        <v>5</v>
      </c>
      <c r="G13" s="4063">
        <v>181</v>
      </c>
      <c r="H13" s="4054">
        <v>15</v>
      </c>
      <c r="I13" s="4055">
        <v>1</v>
      </c>
      <c r="J13" s="4055">
        <v>1</v>
      </c>
      <c r="K13" s="4056">
        <v>63</v>
      </c>
      <c r="L13" s="4055">
        <v>37</v>
      </c>
      <c r="M13" s="4055">
        <v>2</v>
      </c>
      <c r="N13" s="4055">
        <v>1</v>
      </c>
      <c r="O13" s="4055">
        <v>61</v>
      </c>
      <c r="P13" s="4057"/>
      <c r="Q13" s="4037"/>
      <c r="R13" s="4032"/>
      <c r="S13" s="4032"/>
    </row>
    <row r="14" spans="1:19" ht="26.25" thickBot="1">
      <c r="A14" s="4038" t="s">
        <v>37</v>
      </c>
      <c r="B14" s="4048" t="s">
        <v>62</v>
      </c>
      <c r="C14" s="4069">
        <v>119</v>
      </c>
      <c r="D14" s="4070">
        <v>96</v>
      </c>
      <c r="E14" s="4049">
        <v>0.8067226890756303</v>
      </c>
      <c r="F14" s="4069">
        <v>4</v>
      </c>
      <c r="G14" s="4070">
        <v>92</v>
      </c>
      <c r="H14" s="4058">
        <v>13</v>
      </c>
      <c r="I14" s="4059"/>
      <c r="J14" s="4059">
        <v>1</v>
      </c>
      <c r="K14" s="4060">
        <v>9</v>
      </c>
      <c r="L14" s="4059">
        <v>21</v>
      </c>
      <c r="M14" s="4059">
        <v>11</v>
      </c>
      <c r="N14" s="4059">
        <v>4</v>
      </c>
      <c r="O14" s="4059">
        <v>22</v>
      </c>
      <c r="P14" s="4061">
        <v>11</v>
      </c>
      <c r="Q14" s="4037"/>
      <c r="R14" s="4032"/>
      <c r="S14" s="4032"/>
    </row>
    <row r="15" spans="1:19" ht="15">
      <c r="A15" s="4039"/>
      <c r="B15" s="4040"/>
      <c r="C15" s="4064"/>
      <c r="D15" s="4064"/>
      <c r="E15" s="4043"/>
      <c r="F15" s="4064"/>
      <c r="G15" s="4064"/>
      <c r="H15" s="4065"/>
      <c r="I15" s="4065"/>
      <c r="J15" s="4065"/>
      <c r="K15" s="4066"/>
      <c r="L15" s="4065"/>
      <c r="M15" s="4065"/>
      <c r="N15" s="4065"/>
      <c r="O15" s="4065"/>
      <c r="P15" s="4065"/>
      <c r="Q15" s="4042"/>
      <c r="R15" s="4032"/>
      <c r="S15" s="4032"/>
    </row>
    <row r="16" spans="1:19" ht="15.75" thickBot="1">
      <c r="A16" s="4039"/>
      <c r="B16" s="4040"/>
      <c r="C16" s="4064"/>
      <c r="D16" s="4064"/>
      <c r="E16" s="4043"/>
      <c r="F16" s="4064"/>
      <c r="G16" s="4064"/>
      <c r="H16" s="4065"/>
      <c r="I16" s="4065"/>
      <c r="J16" s="4065"/>
      <c r="K16" s="4066"/>
      <c r="L16" s="4065"/>
      <c r="M16" s="4065"/>
      <c r="N16" s="4065"/>
      <c r="O16" s="4065"/>
      <c r="P16" s="4065"/>
      <c r="Q16" s="4042"/>
      <c r="R16" s="4032"/>
      <c r="S16" s="4032"/>
    </row>
    <row r="17" spans="1:19" ht="15.75" thickBot="1">
      <c r="A17" s="4039" t="s">
        <v>41</v>
      </c>
      <c r="B17" s="4044"/>
      <c r="C17" s="4064"/>
      <c r="D17" s="4064"/>
      <c r="E17" s="4043"/>
      <c r="F17" s="4064"/>
      <c r="G17" s="4075" t="s">
        <v>42</v>
      </c>
      <c r="H17" s="4080" t="s">
        <v>11</v>
      </c>
      <c r="I17" s="4081" t="s">
        <v>12</v>
      </c>
      <c r="J17" s="4081" t="s">
        <v>13</v>
      </c>
      <c r="K17" s="4082" t="s">
        <v>14</v>
      </c>
      <c r="L17" s="4081" t="s">
        <v>15</v>
      </c>
      <c r="M17" s="4081" t="s">
        <v>16</v>
      </c>
      <c r="N17" s="4083" t="s">
        <v>17</v>
      </c>
      <c r="O17" s="4081" t="s">
        <v>18</v>
      </c>
      <c r="P17" s="4084" t="s">
        <v>19</v>
      </c>
      <c r="Q17" s="4041"/>
      <c r="R17" s="4031"/>
      <c r="S17" s="4031"/>
    </row>
    <row r="18" spans="1:19" ht="15.75" thickBot="1">
      <c r="A18" s="4039"/>
      <c r="B18" s="4040"/>
      <c r="C18" s="4064"/>
      <c r="D18" s="4064"/>
      <c r="E18" s="4043"/>
      <c r="F18" s="4064"/>
      <c r="G18" s="4071">
        <v>2345</v>
      </c>
      <c r="H18" s="4072">
        <v>236</v>
      </c>
      <c r="I18" s="4073">
        <v>3</v>
      </c>
      <c r="J18" s="4073">
        <v>60</v>
      </c>
      <c r="K18" s="4085">
        <v>274</v>
      </c>
      <c r="L18" s="4073">
        <v>485</v>
      </c>
      <c r="M18" s="4073">
        <v>489</v>
      </c>
      <c r="N18" s="4073">
        <v>280</v>
      </c>
      <c r="O18" s="4073">
        <v>486</v>
      </c>
      <c r="P18" s="4074">
        <v>32</v>
      </c>
      <c r="Q18" s="4042"/>
      <c r="R18" s="4031"/>
      <c r="S18" s="4031"/>
    </row>
    <row r="19" spans="1:19" ht="15.75" thickBot="1">
      <c r="A19" s="4039"/>
      <c r="B19" s="4040"/>
      <c r="C19" s="4064"/>
      <c r="D19" s="4064"/>
      <c r="E19" s="4043"/>
      <c r="F19" s="4064"/>
      <c r="G19" s="4064"/>
      <c r="H19" s="4077">
        <v>0.10063965884861407</v>
      </c>
      <c r="I19" s="4078">
        <v>0.001279317697228145</v>
      </c>
      <c r="J19" s="4078">
        <v>0.0255863539445629</v>
      </c>
      <c r="K19" s="4086">
        <v>0.11684434968017057</v>
      </c>
      <c r="L19" s="4078">
        <v>0.2068230277185501</v>
      </c>
      <c r="M19" s="4078">
        <v>0.20852878464818764</v>
      </c>
      <c r="N19" s="4078">
        <v>0.11940298507462686</v>
      </c>
      <c r="O19" s="4078">
        <v>0.2072494669509595</v>
      </c>
      <c r="P19" s="4079">
        <v>0.013646055437100213</v>
      </c>
      <c r="Q19" s="4042"/>
      <c r="R19" s="4076"/>
      <c r="S19" s="4031"/>
    </row>
    <row r="20" spans="1:19" ht="15">
      <c r="A20" s="50"/>
      <c r="B20" s="51"/>
      <c r="C20" s="90"/>
      <c r="D20" s="90"/>
      <c r="E20" s="52"/>
      <c r="F20" s="90"/>
      <c r="G20" s="90"/>
      <c r="H20" s="92"/>
      <c r="I20" s="92"/>
      <c r="J20" s="92"/>
      <c r="K20" s="93"/>
      <c r="L20" s="92"/>
      <c r="M20" s="92"/>
      <c r="N20" s="92"/>
      <c r="O20" s="92"/>
      <c r="P20" s="92"/>
      <c r="Q20" s="54"/>
      <c r="R20" s="35"/>
      <c r="S20" s="35"/>
    </row>
    <row r="21" spans="1:19" ht="15">
      <c r="A21" s="11"/>
      <c r="B21" s="11"/>
      <c r="C21" s="94"/>
      <c r="D21" s="94"/>
      <c r="E21" s="11"/>
      <c r="F21" s="94"/>
      <c r="G21" s="94"/>
      <c r="H21" s="95"/>
      <c r="I21" s="95"/>
      <c r="J21" s="95"/>
      <c r="K21" s="96"/>
      <c r="L21" s="95"/>
      <c r="M21" s="95"/>
      <c r="N21" s="95"/>
      <c r="O21" s="95"/>
      <c r="P21" s="95"/>
      <c r="Q21" s="11"/>
      <c r="R21" s="11"/>
      <c r="S21" s="11"/>
    </row>
    <row r="22" ht="15">
      <c r="S22" s="11"/>
    </row>
    <row r="23" ht="15">
      <c r="S23" s="35"/>
    </row>
    <row r="24" ht="15">
      <c r="S24" s="28"/>
    </row>
    <row r="25" ht="15">
      <c r="S25" s="28"/>
    </row>
    <row r="26" ht="15"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802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4088"/>
      <c r="R1" s="4088"/>
      <c r="S1" s="4088"/>
    </row>
    <row r="2" spans="1:19" ht="27" thickBot="1">
      <c r="A2" s="4090"/>
      <c r="B2" s="4098"/>
      <c r="C2" s="4089"/>
      <c r="D2" s="4089"/>
      <c r="E2" s="4089"/>
      <c r="F2" s="4089"/>
      <c r="G2" s="4089"/>
      <c r="H2" s="4091"/>
      <c r="I2" s="4091"/>
      <c r="J2" s="4091"/>
      <c r="K2" s="4092"/>
      <c r="L2" s="4091"/>
      <c r="M2" s="4091"/>
      <c r="N2" s="4091"/>
      <c r="O2" s="4091"/>
      <c r="P2" s="4091"/>
      <c r="Q2" s="4089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4089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4093" t="s">
        <v>11</v>
      </c>
      <c r="I4" s="4094" t="s">
        <v>12</v>
      </c>
      <c r="J4" s="4094" t="s">
        <v>13</v>
      </c>
      <c r="K4" s="4095" t="s">
        <v>14</v>
      </c>
      <c r="L4" s="4094" t="s">
        <v>15</v>
      </c>
      <c r="M4" s="4094" t="s">
        <v>16</v>
      </c>
      <c r="N4" s="4097" t="s">
        <v>17</v>
      </c>
      <c r="O4" s="4094" t="s">
        <v>18</v>
      </c>
      <c r="P4" s="4096" t="s">
        <v>19</v>
      </c>
      <c r="Q4" s="4089"/>
      <c r="R4" s="4087"/>
      <c r="S4" s="4087"/>
    </row>
    <row r="5" spans="1:19" ht="15">
      <c r="A5" s="4112" t="s">
        <v>20</v>
      </c>
      <c r="B5" s="4113" t="s">
        <v>803</v>
      </c>
      <c r="C5" s="4134">
        <v>131</v>
      </c>
      <c r="D5" s="4135">
        <v>55</v>
      </c>
      <c r="E5" s="4114">
        <v>0.4198473282442748</v>
      </c>
      <c r="F5" s="4134">
        <v>0</v>
      </c>
      <c r="G5" s="4135">
        <v>55</v>
      </c>
      <c r="H5" s="4117">
        <v>22</v>
      </c>
      <c r="I5" s="4118"/>
      <c r="J5" s="4118"/>
      <c r="K5" s="4119"/>
      <c r="L5" s="4118">
        <v>7</v>
      </c>
      <c r="M5" s="4118">
        <v>26</v>
      </c>
      <c r="N5" s="4118"/>
      <c r="O5" s="4118"/>
      <c r="P5" s="4120"/>
      <c r="Q5" s="4104"/>
      <c r="R5" s="4100"/>
      <c r="S5" s="4100"/>
    </row>
    <row r="6" spans="1:19" ht="25.5">
      <c r="A6" s="4101" t="s">
        <v>746</v>
      </c>
      <c r="B6" s="4102" t="s">
        <v>804</v>
      </c>
      <c r="C6" s="4129">
        <v>54</v>
      </c>
      <c r="D6" s="4130">
        <v>43</v>
      </c>
      <c r="E6" s="4103">
        <v>0.7962962962962963</v>
      </c>
      <c r="F6" s="4129">
        <v>6</v>
      </c>
      <c r="G6" s="4130">
        <v>37</v>
      </c>
      <c r="H6" s="4121"/>
      <c r="I6" s="4122"/>
      <c r="J6" s="4122"/>
      <c r="K6" s="4123"/>
      <c r="L6" s="4122">
        <v>21</v>
      </c>
      <c r="M6" s="4122">
        <v>6</v>
      </c>
      <c r="N6" s="4122"/>
      <c r="O6" s="4122">
        <v>10</v>
      </c>
      <c r="P6" s="4124"/>
      <c r="Q6" s="4104"/>
      <c r="R6" s="4100"/>
      <c r="S6" s="4100"/>
    </row>
    <row r="7" spans="1:19" ht="15">
      <c r="A7" s="4101" t="s">
        <v>20</v>
      </c>
      <c r="B7" s="4102" t="s">
        <v>805</v>
      </c>
      <c r="C7" s="4129">
        <v>860</v>
      </c>
      <c r="D7" s="4130">
        <v>594</v>
      </c>
      <c r="E7" s="4103">
        <v>0.6906976744186046</v>
      </c>
      <c r="F7" s="4129">
        <v>21</v>
      </c>
      <c r="G7" s="4130">
        <v>573</v>
      </c>
      <c r="H7" s="4121"/>
      <c r="I7" s="4122"/>
      <c r="J7" s="4122"/>
      <c r="K7" s="4123">
        <v>132</v>
      </c>
      <c r="L7" s="4122">
        <v>149</v>
      </c>
      <c r="M7" s="4122"/>
      <c r="N7" s="4122">
        <v>292</v>
      </c>
      <c r="O7" s="4122"/>
      <c r="P7" s="4124"/>
      <c r="Q7" s="4104"/>
      <c r="R7" s="4100"/>
      <c r="S7" s="4100"/>
    </row>
    <row r="8" spans="1:19" ht="15">
      <c r="A8" s="4101" t="s">
        <v>65</v>
      </c>
      <c r="B8" s="4102" t="s">
        <v>806</v>
      </c>
      <c r="C8" s="4129">
        <v>62</v>
      </c>
      <c r="D8" s="4130">
        <v>42</v>
      </c>
      <c r="E8" s="4103">
        <v>0.6774193548387096</v>
      </c>
      <c r="F8" s="4129">
        <v>1</v>
      </c>
      <c r="G8" s="4130">
        <v>41</v>
      </c>
      <c r="H8" s="4121">
        <v>1</v>
      </c>
      <c r="I8" s="4122">
        <v>1</v>
      </c>
      <c r="J8" s="4122"/>
      <c r="K8" s="4123">
        <v>24</v>
      </c>
      <c r="L8" s="4122">
        <v>1</v>
      </c>
      <c r="M8" s="4122">
        <v>1</v>
      </c>
      <c r="N8" s="4122">
        <v>13</v>
      </c>
      <c r="O8" s="4122"/>
      <c r="P8" s="4124"/>
      <c r="Q8" s="4104"/>
      <c r="R8" s="4100"/>
      <c r="S8" s="4100"/>
    </row>
    <row r="9" spans="1:19" ht="15">
      <c r="A9" s="4101" t="s">
        <v>65</v>
      </c>
      <c r="B9" s="4102" t="s">
        <v>807</v>
      </c>
      <c r="C9" s="4129">
        <v>84</v>
      </c>
      <c r="D9" s="4130">
        <v>51</v>
      </c>
      <c r="E9" s="4103">
        <v>0.6071428571428571</v>
      </c>
      <c r="F9" s="4129">
        <v>1</v>
      </c>
      <c r="G9" s="4130">
        <v>50</v>
      </c>
      <c r="H9" s="4121">
        <v>6</v>
      </c>
      <c r="I9" s="4122"/>
      <c r="J9" s="4122">
        <v>4</v>
      </c>
      <c r="K9" s="4123">
        <v>14</v>
      </c>
      <c r="L9" s="4122">
        <v>2</v>
      </c>
      <c r="M9" s="4122">
        <v>5</v>
      </c>
      <c r="N9" s="4122">
        <v>7</v>
      </c>
      <c r="O9" s="4122">
        <v>12</v>
      </c>
      <c r="P9" s="4124"/>
      <c r="Q9" s="4104"/>
      <c r="R9" s="4100"/>
      <c r="S9" s="4100"/>
    </row>
    <row r="10" spans="1:19" ht="15">
      <c r="A10" s="4101" t="s">
        <v>23</v>
      </c>
      <c r="B10" s="4102" t="s">
        <v>808</v>
      </c>
      <c r="C10" s="4129">
        <v>318</v>
      </c>
      <c r="D10" s="4130">
        <v>261</v>
      </c>
      <c r="E10" s="4103">
        <v>0.8207547169811321</v>
      </c>
      <c r="F10" s="4129">
        <v>6</v>
      </c>
      <c r="G10" s="4130">
        <v>255</v>
      </c>
      <c r="H10" s="4121">
        <v>135</v>
      </c>
      <c r="I10" s="4122">
        <v>10</v>
      </c>
      <c r="J10" s="4122">
        <v>25</v>
      </c>
      <c r="K10" s="4123">
        <v>13</v>
      </c>
      <c r="L10" s="4122">
        <v>47</v>
      </c>
      <c r="M10" s="4122"/>
      <c r="N10" s="4122"/>
      <c r="O10" s="4122">
        <v>25</v>
      </c>
      <c r="P10" s="4124"/>
      <c r="Q10" s="4104"/>
      <c r="R10" s="4100"/>
      <c r="S10" s="4100"/>
    </row>
    <row r="11" spans="1:19" ht="15">
      <c r="A11" s="4101" t="s">
        <v>23</v>
      </c>
      <c r="B11" s="4102" t="s">
        <v>809</v>
      </c>
      <c r="C11" s="4129">
        <v>166</v>
      </c>
      <c r="D11" s="4130">
        <v>127</v>
      </c>
      <c r="E11" s="4103">
        <v>0.7650602409638554</v>
      </c>
      <c r="F11" s="4129">
        <v>1</v>
      </c>
      <c r="G11" s="4130">
        <v>126</v>
      </c>
      <c r="H11" s="4121">
        <v>52</v>
      </c>
      <c r="I11" s="4122">
        <v>2</v>
      </c>
      <c r="J11" s="4122">
        <v>6.5</v>
      </c>
      <c r="K11" s="4123">
        <v>15</v>
      </c>
      <c r="L11" s="4122">
        <v>44</v>
      </c>
      <c r="M11" s="4122"/>
      <c r="N11" s="4122"/>
      <c r="O11" s="4122">
        <v>6.5</v>
      </c>
      <c r="P11" s="4124"/>
      <c r="Q11" s="4104"/>
      <c r="R11" s="4100"/>
      <c r="S11" s="4100"/>
    </row>
    <row r="12" spans="1:19" ht="15">
      <c r="A12" s="4101" t="s">
        <v>23</v>
      </c>
      <c r="B12" s="4102" t="s">
        <v>810</v>
      </c>
      <c r="C12" s="4129">
        <v>248</v>
      </c>
      <c r="D12" s="4130">
        <v>202</v>
      </c>
      <c r="E12" s="4103">
        <v>0.8145161290322581</v>
      </c>
      <c r="F12" s="4129">
        <v>6</v>
      </c>
      <c r="G12" s="4130">
        <v>196</v>
      </c>
      <c r="H12" s="4121">
        <v>39</v>
      </c>
      <c r="I12" s="4122">
        <v>12</v>
      </c>
      <c r="J12" s="4122">
        <v>18</v>
      </c>
      <c r="K12" s="4123">
        <v>20</v>
      </c>
      <c r="L12" s="4122">
        <v>89</v>
      </c>
      <c r="M12" s="4122"/>
      <c r="N12" s="4122"/>
      <c r="O12" s="4122">
        <v>18</v>
      </c>
      <c r="P12" s="4124"/>
      <c r="Q12" s="4104"/>
      <c r="R12" s="4100"/>
      <c r="S12" s="4100"/>
    </row>
    <row r="13" spans="1:19" ht="15">
      <c r="A13" s="4101" t="s">
        <v>23</v>
      </c>
      <c r="B13" s="4102" t="s">
        <v>811</v>
      </c>
      <c r="C13" s="4129">
        <v>317</v>
      </c>
      <c r="D13" s="4130">
        <v>229</v>
      </c>
      <c r="E13" s="4103">
        <v>0.722397476340694</v>
      </c>
      <c r="F13" s="4129">
        <v>12</v>
      </c>
      <c r="G13" s="4130">
        <v>217</v>
      </c>
      <c r="H13" s="4121">
        <v>43</v>
      </c>
      <c r="I13" s="4122">
        <v>11</v>
      </c>
      <c r="J13" s="4122">
        <v>39.5</v>
      </c>
      <c r="K13" s="4123">
        <v>27</v>
      </c>
      <c r="L13" s="4122">
        <v>57</v>
      </c>
      <c r="M13" s="4122"/>
      <c r="N13" s="4122"/>
      <c r="O13" s="4122">
        <v>39.5</v>
      </c>
      <c r="P13" s="4124"/>
      <c r="Q13" s="4104"/>
      <c r="R13" s="4100"/>
      <c r="S13" s="4100"/>
    </row>
    <row r="14" spans="1:19" ht="15">
      <c r="A14" s="4101" t="s">
        <v>55</v>
      </c>
      <c r="B14" s="4102" t="s">
        <v>812</v>
      </c>
      <c r="C14" s="4129">
        <v>24</v>
      </c>
      <c r="D14" s="4130">
        <v>24</v>
      </c>
      <c r="E14" s="4103">
        <v>1</v>
      </c>
      <c r="F14" s="4129">
        <v>1</v>
      </c>
      <c r="G14" s="4130">
        <v>23</v>
      </c>
      <c r="H14" s="4121">
        <v>11</v>
      </c>
      <c r="I14" s="4122"/>
      <c r="J14" s="4122"/>
      <c r="K14" s="4123">
        <v>5</v>
      </c>
      <c r="L14" s="4122">
        <v>3</v>
      </c>
      <c r="M14" s="4122"/>
      <c r="N14" s="4122"/>
      <c r="O14" s="4122">
        <v>4</v>
      </c>
      <c r="P14" s="4124"/>
      <c r="Q14" s="4104"/>
      <c r="R14" s="4100"/>
      <c r="S14" s="4100"/>
    </row>
    <row r="15" spans="1:19" ht="15">
      <c r="A15" s="4101" t="s">
        <v>55</v>
      </c>
      <c r="B15" s="4102" t="s">
        <v>813</v>
      </c>
      <c r="C15" s="4129">
        <v>1073</v>
      </c>
      <c r="D15" s="4130">
        <v>781</v>
      </c>
      <c r="E15" s="4103">
        <v>0.727865796831314</v>
      </c>
      <c r="F15" s="4129">
        <v>16</v>
      </c>
      <c r="G15" s="4130">
        <v>765</v>
      </c>
      <c r="H15" s="4121">
        <v>143</v>
      </c>
      <c r="I15" s="4122"/>
      <c r="J15" s="4122"/>
      <c r="K15" s="4123">
        <v>266</v>
      </c>
      <c r="L15" s="4122">
        <v>264</v>
      </c>
      <c r="M15" s="4122"/>
      <c r="N15" s="4122"/>
      <c r="O15" s="4122">
        <v>92</v>
      </c>
      <c r="P15" s="4124"/>
      <c r="Q15" s="4104"/>
      <c r="R15" s="4100"/>
      <c r="S15" s="4100"/>
    </row>
    <row r="16" spans="1:19" ht="15">
      <c r="A16" s="4101" t="s">
        <v>55</v>
      </c>
      <c r="B16" s="4102" t="s">
        <v>814</v>
      </c>
      <c r="C16" s="4129">
        <v>770</v>
      </c>
      <c r="D16" s="4130">
        <v>588</v>
      </c>
      <c r="E16" s="4103">
        <v>0.7636363636363637</v>
      </c>
      <c r="F16" s="4129">
        <v>15</v>
      </c>
      <c r="G16" s="4130">
        <v>573</v>
      </c>
      <c r="H16" s="4121">
        <v>121</v>
      </c>
      <c r="I16" s="4122"/>
      <c r="J16" s="4122"/>
      <c r="K16" s="4123">
        <v>69</v>
      </c>
      <c r="L16" s="4122">
        <v>333</v>
      </c>
      <c r="M16" s="4122"/>
      <c r="N16" s="4122"/>
      <c r="O16" s="4122">
        <v>50</v>
      </c>
      <c r="P16" s="4124"/>
      <c r="Q16" s="4104"/>
      <c r="R16" s="4100"/>
      <c r="S16" s="4100"/>
    </row>
    <row r="17" spans="1:19" ht="15">
      <c r="A17" s="4101" t="s">
        <v>26</v>
      </c>
      <c r="B17" s="4102" t="s">
        <v>815</v>
      </c>
      <c r="C17" s="4129">
        <v>162</v>
      </c>
      <c r="D17" s="4130"/>
      <c r="E17" s="4103"/>
      <c r="F17" s="4129"/>
      <c r="G17" s="4130">
        <v>102</v>
      </c>
      <c r="H17" s="4121">
        <v>43</v>
      </c>
      <c r="I17" s="4122"/>
      <c r="J17" s="4122"/>
      <c r="K17" s="4123">
        <v>17.7</v>
      </c>
      <c r="L17" s="4122"/>
      <c r="M17" s="4122"/>
      <c r="N17" s="4122">
        <v>41.3</v>
      </c>
      <c r="O17" s="4122"/>
      <c r="P17" s="4124"/>
      <c r="Q17" s="4104"/>
      <c r="R17" s="4100"/>
      <c r="S17" s="4100"/>
    </row>
    <row r="18" spans="1:19" ht="15">
      <c r="A18" s="4101" t="s">
        <v>26</v>
      </c>
      <c r="B18" s="4102" t="s">
        <v>27</v>
      </c>
      <c r="C18" s="4129">
        <v>1074</v>
      </c>
      <c r="D18" s="4130"/>
      <c r="E18" s="4103"/>
      <c r="F18" s="4129"/>
      <c r="G18" s="4130">
        <v>927</v>
      </c>
      <c r="H18" s="4121">
        <v>327</v>
      </c>
      <c r="I18" s="4122">
        <v>19.5</v>
      </c>
      <c r="J18" s="4122"/>
      <c r="K18" s="4123">
        <v>149</v>
      </c>
      <c r="L18" s="4122">
        <v>100</v>
      </c>
      <c r="M18" s="4122"/>
      <c r="N18" s="4122">
        <v>286</v>
      </c>
      <c r="O18" s="4122">
        <v>45.5</v>
      </c>
      <c r="P18" s="4124"/>
      <c r="Q18" s="4104"/>
      <c r="R18" s="4100"/>
      <c r="S18" s="4100"/>
    </row>
    <row r="19" spans="1:19" ht="15">
      <c r="A19" s="4101" t="s">
        <v>26</v>
      </c>
      <c r="B19" s="4102" t="s">
        <v>816</v>
      </c>
      <c r="C19" s="4129"/>
      <c r="D19" s="4130"/>
      <c r="E19" s="4103"/>
      <c r="F19" s="4129"/>
      <c r="G19" s="4130">
        <v>241.9999999999992</v>
      </c>
      <c r="H19" s="4121">
        <v>33</v>
      </c>
      <c r="I19" s="4122">
        <v>2.199999999999932</v>
      </c>
      <c r="J19" s="4122"/>
      <c r="K19" s="4123">
        <v>54</v>
      </c>
      <c r="L19" s="4122"/>
      <c r="M19" s="4122"/>
      <c r="N19" s="4122">
        <v>133</v>
      </c>
      <c r="O19" s="4122">
        <v>19.799999999999272</v>
      </c>
      <c r="P19" s="4124">
        <v>0</v>
      </c>
      <c r="Q19" s="4104"/>
      <c r="R19" s="4100"/>
      <c r="S19" s="4100"/>
    </row>
    <row r="20" spans="1:19" ht="15">
      <c r="A20" s="4101" t="s">
        <v>28</v>
      </c>
      <c r="B20" s="4102" t="s">
        <v>29</v>
      </c>
      <c r="C20" s="4129">
        <v>11842</v>
      </c>
      <c r="D20" s="4130">
        <v>4805</v>
      </c>
      <c r="E20" s="4103">
        <v>0.40575916230366493</v>
      </c>
      <c r="F20" s="4129">
        <v>236</v>
      </c>
      <c r="G20" s="4130">
        <v>4569</v>
      </c>
      <c r="H20" s="4121">
        <v>786</v>
      </c>
      <c r="I20" s="4122"/>
      <c r="J20" s="4122"/>
      <c r="K20" s="4123">
        <v>304</v>
      </c>
      <c r="L20" s="4122">
        <v>445</v>
      </c>
      <c r="M20" s="4122">
        <v>1598</v>
      </c>
      <c r="N20" s="4122">
        <v>177</v>
      </c>
      <c r="O20" s="4122">
        <v>1076</v>
      </c>
      <c r="P20" s="4124">
        <v>183</v>
      </c>
      <c r="Q20" s="4104"/>
      <c r="R20" s="4100"/>
      <c r="S20" s="4100"/>
    </row>
    <row r="21" spans="1:19" ht="15">
      <c r="A21" s="4101" t="s">
        <v>28</v>
      </c>
      <c r="B21" s="4102" t="s">
        <v>30</v>
      </c>
      <c r="C21" s="4129"/>
      <c r="D21" s="4130"/>
      <c r="E21" s="4103"/>
      <c r="F21" s="4129"/>
      <c r="G21" s="4130"/>
      <c r="H21" s="4121"/>
      <c r="I21" s="4122"/>
      <c r="J21" s="4122"/>
      <c r="K21" s="4123"/>
      <c r="L21" s="4122"/>
      <c r="M21" s="4122"/>
      <c r="N21" s="4122"/>
      <c r="O21" s="4122"/>
      <c r="P21" s="4124"/>
      <c r="Q21" s="4104"/>
      <c r="R21" s="4100"/>
      <c r="S21" s="4100"/>
    </row>
    <row r="22" spans="1:19" ht="15">
      <c r="A22" s="4101" t="s">
        <v>82</v>
      </c>
      <c r="B22" s="4102" t="s">
        <v>817</v>
      </c>
      <c r="C22" s="4129">
        <v>3286</v>
      </c>
      <c r="D22" s="4130">
        <v>1141</v>
      </c>
      <c r="E22" s="4103">
        <v>0.3472306755934267</v>
      </c>
      <c r="F22" s="4129">
        <v>3</v>
      </c>
      <c r="G22" s="4130">
        <v>1138</v>
      </c>
      <c r="H22" s="4121">
        <v>224</v>
      </c>
      <c r="I22" s="4122"/>
      <c r="J22" s="4122"/>
      <c r="K22" s="4123">
        <v>128</v>
      </c>
      <c r="L22" s="4122">
        <v>107</v>
      </c>
      <c r="M22" s="4122">
        <v>202</v>
      </c>
      <c r="N22" s="4122"/>
      <c r="O22" s="4122">
        <v>402</v>
      </c>
      <c r="P22" s="4124">
        <v>75</v>
      </c>
      <c r="Q22" s="4104"/>
      <c r="R22" s="4100"/>
      <c r="S22" s="4100"/>
    </row>
    <row r="23" spans="1:19" ht="15">
      <c r="A23" s="4101" t="s">
        <v>82</v>
      </c>
      <c r="B23" s="4102" t="s">
        <v>818</v>
      </c>
      <c r="C23" s="4129">
        <v>1315</v>
      </c>
      <c r="D23" s="4130">
        <v>562</v>
      </c>
      <c r="E23" s="4103">
        <v>0.42737642585551333</v>
      </c>
      <c r="F23" s="4129">
        <v>40</v>
      </c>
      <c r="G23" s="4130">
        <v>522</v>
      </c>
      <c r="H23" s="4121">
        <v>74</v>
      </c>
      <c r="I23" s="4122"/>
      <c r="J23" s="4122"/>
      <c r="K23" s="4123">
        <v>49</v>
      </c>
      <c r="L23" s="4122">
        <v>19</v>
      </c>
      <c r="M23" s="4122">
        <v>119</v>
      </c>
      <c r="N23" s="4122"/>
      <c r="O23" s="4122">
        <v>211</v>
      </c>
      <c r="P23" s="4124">
        <v>50</v>
      </c>
      <c r="Q23" s="4104"/>
      <c r="R23" s="4100"/>
      <c r="S23" s="4100"/>
    </row>
    <row r="24" spans="1:19" ht="15">
      <c r="A24" s="4101" t="s">
        <v>82</v>
      </c>
      <c r="B24" s="4102" t="s">
        <v>819</v>
      </c>
      <c r="C24" s="4129">
        <v>1230</v>
      </c>
      <c r="D24" s="4130">
        <v>556</v>
      </c>
      <c r="E24" s="4103">
        <v>0.45203252032520325</v>
      </c>
      <c r="F24" s="4129">
        <v>0</v>
      </c>
      <c r="G24" s="4130">
        <v>556</v>
      </c>
      <c r="H24" s="4121">
        <v>80</v>
      </c>
      <c r="I24" s="4122"/>
      <c r="J24" s="4122"/>
      <c r="K24" s="4123">
        <v>27</v>
      </c>
      <c r="L24" s="4122">
        <v>56</v>
      </c>
      <c r="M24" s="4122">
        <v>78</v>
      </c>
      <c r="N24" s="4122"/>
      <c r="O24" s="4122">
        <v>296</v>
      </c>
      <c r="P24" s="4124">
        <v>19</v>
      </c>
      <c r="Q24" s="4104"/>
      <c r="R24" s="4100"/>
      <c r="S24" s="4100"/>
    </row>
    <row r="25" spans="1:19" ht="15">
      <c r="A25" s="4101" t="s">
        <v>82</v>
      </c>
      <c r="B25" s="4102" t="s">
        <v>820</v>
      </c>
      <c r="C25" s="4129">
        <v>230</v>
      </c>
      <c r="D25" s="4130">
        <v>100</v>
      </c>
      <c r="E25" s="4103">
        <v>0.43478260869565216</v>
      </c>
      <c r="F25" s="4129">
        <v>0</v>
      </c>
      <c r="G25" s="4130">
        <v>100</v>
      </c>
      <c r="H25" s="4121">
        <v>47</v>
      </c>
      <c r="I25" s="4122"/>
      <c r="J25" s="4122"/>
      <c r="K25" s="4123">
        <v>21</v>
      </c>
      <c r="L25" s="4122"/>
      <c r="M25" s="4122">
        <v>32</v>
      </c>
      <c r="N25" s="4122"/>
      <c r="O25" s="4122"/>
      <c r="P25" s="4124"/>
      <c r="Q25" s="4104"/>
      <c r="R25" s="4100"/>
      <c r="S25" s="4100"/>
    </row>
    <row r="26" spans="1:19" ht="15">
      <c r="A26" s="4101" t="s">
        <v>82</v>
      </c>
      <c r="B26" s="4102" t="s">
        <v>821</v>
      </c>
      <c r="C26" s="4129">
        <v>265</v>
      </c>
      <c r="D26" s="4130"/>
      <c r="E26" s="4103"/>
      <c r="F26" s="4129"/>
      <c r="G26" s="4130">
        <v>139</v>
      </c>
      <c r="H26" s="4121">
        <v>50</v>
      </c>
      <c r="I26" s="4122">
        <v>10</v>
      </c>
      <c r="J26" s="4122"/>
      <c r="K26" s="4123">
        <v>58</v>
      </c>
      <c r="L26" s="4122"/>
      <c r="M26" s="4122">
        <v>21</v>
      </c>
      <c r="N26" s="4122"/>
      <c r="O26" s="4122"/>
      <c r="P26" s="4124"/>
      <c r="Q26" s="4104"/>
      <c r="R26" s="4100"/>
      <c r="S26" s="4100"/>
    </row>
    <row r="27" spans="1:19" ht="25.5">
      <c r="A27" s="4101" t="s">
        <v>82</v>
      </c>
      <c r="B27" s="4102" t="s">
        <v>822</v>
      </c>
      <c r="C27" s="4129"/>
      <c r="D27" s="4130"/>
      <c r="E27" s="4103"/>
      <c r="F27" s="4129"/>
      <c r="G27" s="4130">
        <v>34</v>
      </c>
      <c r="H27" s="4121">
        <v>5</v>
      </c>
      <c r="I27" s="4122">
        <v>0.3299999999999983</v>
      </c>
      <c r="J27" s="4122"/>
      <c r="K27" s="4123">
        <v>10</v>
      </c>
      <c r="L27" s="4122">
        <v>1</v>
      </c>
      <c r="M27" s="4122">
        <v>7</v>
      </c>
      <c r="N27" s="4122"/>
      <c r="O27" s="4122">
        <v>10</v>
      </c>
      <c r="P27" s="4124">
        <v>0.6699999999999875</v>
      </c>
      <c r="Q27" s="4104"/>
      <c r="R27" s="4100"/>
      <c r="S27" s="4100"/>
    </row>
    <row r="28" spans="1:19" ht="15">
      <c r="A28" s="4101" t="s">
        <v>82</v>
      </c>
      <c r="B28" s="4102" t="s">
        <v>823</v>
      </c>
      <c r="C28" s="4129"/>
      <c r="D28" s="4130"/>
      <c r="E28" s="4103"/>
      <c r="F28" s="4129"/>
      <c r="G28" s="4130">
        <v>418</v>
      </c>
      <c r="H28" s="4121"/>
      <c r="I28" s="4122"/>
      <c r="J28" s="4122"/>
      <c r="K28" s="4123">
        <v>240</v>
      </c>
      <c r="L28" s="4122"/>
      <c r="M28" s="4122">
        <v>79</v>
      </c>
      <c r="N28" s="4122"/>
      <c r="O28" s="4122">
        <v>99</v>
      </c>
      <c r="P28" s="4124">
        <v>0</v>
      </c>
      <c r="Q28" s="4104"/>
      <c r="R28" s="4100"/>
      <c r="S28" s="4100"/>
    </row>
    <row r="29" spans="1:19" ht="15">
      <c r="A29" s="4101" t="s">
        <v>31</v>
      </c>
      <c r="B29" s="4102" t="s">
        <v>203</v>
      </c>
      <c r="C29" s="4129"/>
      <c r="D29" s="4130"/>
      <c r="E29" s="4103"/>
      <c r="F29" s="4129"/>
      <c r="G29" s="4130">
        <v>924</v>
      </c>
      <c r="H29" s="4121"/>
      <c r="I29" s="4122">
        <v>71</v>
      </c>
      <c r="J29" s="4122">
        <v>303</v>
      </c>
      <c r="K29" s="4123">
        <v>11</v>
      </c>
      <c r="L29" s="4122">
        <v>386</v>
      </c>
      <c r="M29" s="4122"/>
      <c r="N29" s="4122"/>
      <c r="O29" s="4122">
        <v>102</v>
      </c>
      <c r="P29" s="4124">
        <v>51</v>
      </c>
      <c r="Q29" s="4104"/>
      <c r="R29" s="4100"/>
      <c r="S29" s="4100"/>
    </row>
    <row r="30" spans="1:19" ht="15">
      <c r="A30" s="4101" t="s">
        <v>31</v>
      </c>
      <c r="B30" s="4102" t="s">
        <v>33</v>
      </c>
      <c r="C30" s="4129"/>
      <c r="D30" s="4130"/>
      <c r="E30" s="4103"/>
      <c r="F30" s="4129"/>
      <c r="G30" s="4130">
        <v>227</v>
      </c>
      <c r="H30" s="4121">
        <v>22</v>
      </c>
      <c r="I30" s="4122">
        <v>1</v>
      </c>
      <c r="J30" s="4122">
        <v>101</v>
      </c>
      <c r="K30" s="4123">
        <v>22</v>
      </c>
      <c r="L30" s="4122">
        <v>62</v>
      </c>
      <c r="M30" s="4122"/>
      <c r="N30" s="4122"/>
      <c r="O30" s="4122">
        <v>19</v>
      </c>
      <c r="P30" s="4124">
        <v>0</v>
      </c>
      <c r="Q30" s="4104"/>
      <c r="R30" s="4100"/>
      <c r="S30" s="4100"/>
    </row>
    <row r="31" spans="1:19" ht="15">
      <c r="A31" s="4101" t="s">
        <v>34</v>
      </c>
      <c r="B31" s="4102" t="s">
        <v>824</v>
      </c>
      <c r="C31" s="4129">
        <v>191</v>
      </c>
      <c r="D31" s="4130">
        <v>160</v>
      </c>
      <c r="E31" s="4103">
        <v>0.837696335078534</v>
      </c>
      <c r="F31" s="4129">
        <v>5</v>
      </c>
      <c r="G31" s="4130">
        <v>155</v>
      </c>
      <c r="H31" s="4121">
        <v>4</v>
      </c>
      <c r="I31" s="4122"/>
      <c r="J31" s="4122">
        <v>6</v>
      </c>
      <c r="K31" s="4123"/>
      <c r="L31" s="4122">
        <v>63</v>
      </c>
      <c r="M31" s="4122">
        <v>2</v>
      </c>
      <c r="N31" s="4122"/>
      <c r="O31" s="4122">
        <v>76</v>
      </c>
      <c r="P31" s="4124">
        <v>4</v>
      </c>
      <c r="Q31" s="4104"/>
      <c r="R31" s="4100"/>
      <c r="S31" s="4100"/>
    </row>
    <row r="32" spans="1:19" ht="15">
      <c r="A32" s="4101" t="s">
        <v>34</v>
      </c>
      <c r="B32" s="4102" t="s">
        <v>825</v>
      </c>
      <c r="C32" s="4129">
        <v>61</v>
      </c>
      <c r="D32" s="4130">
        <v>42</v>
      </c>
      <c r="E32" s="4103">
        <v>0.6885245901639344</v>
      </c>
      <c r="F32" s="4129">
        <v>2</v>
      </c>
      <c r="G32" s="4130">
        <v>40</v>
      </c>
      <c r="H32" s="4121">
        <v>4</v>
      </c>
      <c r="I32" s="4122"/>
      <c r="J32" s="4122"/>
      <c r="K32" s="4123">
        <v>21</v>
      </c>
      <c r="L32" s="4122">
        <v>5</v>
      </c>
      <c r="M32" s="4122">
        <v>9</v>
      </c>
      <c r="N32" s="4122"/>
      <c r="O32" s="4122">
        <v>1</v>
      </c>
      <c r="P32" s="4124"/>
      <c r="Q32" s="4104"/>
      <c r="R32" s="4100"/>
      <c r="S32" s="4100"/>
    </row>
    <row r="33" spans="1:19" ht="15">
      <c r="A33" s="4101" t="s">
        <v>34</v>
      </c>
      <c r="B33" s="4102" t="s">
        <v>826</v>
      </c>
      <c r="C33" s="4129">
        <v>344</v>
      </c>
      <c r="D33" s="4130">
        <v>180</v>
      </c>
      <c r="E33" s="4103">
        <v>0.5232558139534884</v>
      </c>
      <c r="F33" s="4129">
        <v>5</v>
      </c>
      <c r="G33" s="4130">
        <v>175</v>
      </c>
      <c r="H33" s="4121">
        <v>3</v>
      </c>
      <c r="I33" s="4122"/>
      <c r="J33" s="4122">
        <v>10</v>
      </c>
      <c r="K33" s="4123">
        <v>6</v>
      </c>
      <c r="L33" s="4122">
        <v>102</v>
      </c>
      <c r="M33" s="4122">
        <v>2</v>
      </c>
      <c r="N33" s="4122"/>
      <c r="O33" s="4122">
        <v>49</v>
      </c>
      <c r="P33" s="4124">
        <v>3</v>
      </c>
      <c r="Q33" s="4104"/>
      <c r="R33" s="4100"/>
      <c r="S33" s="4100"/>
    </row>
    <row r="34" spans="1:19" ht="15">
      <c r="A34" s="4101" t="s">
        <v>34</v>
      </c>
      <c r="B34" s="4102" t="s">
        <v>827</v>
      </c>
      <c r="C34" s="4129">
        <v>143</v>
      </c>
      <c r="D34" s="4130">
        <v>112</v>
      </c>
      <c r="E34" s="4103">
        <v>0.7832167832167832</v>
      </c>
      <c r="F34" s="4129">
        <v>1</v>
      </c>
      <c r="G34" s="4130">
        <v>111</v>
      </c>
      <c r="H34" s="4121"/>
      <c r="I34" s="4122"/>
      <c r="J34" s="4122">
        <v>4</v>
      </c>
      <c r="K34" s="4123">
        <v>2</v>
      </c>
      <c r="L34" s="4122">
        <v>38</v>
      </c>
      <c r="M34" s="4122"/>
      <c r="N34" s="4122"/>
      <c r="O34" s="4122">
        <v>64</v>
      </c>
      <c r="P34" s="4124">
        <v>3</v>
      </c>
      <c r="Q34" s="4104"/>
      <c r="R34" s="4100"/>
      <c r="S34" s="4100"/>
    </row>
    <row r="35" spans="1:19" ht="15">
      <c r="A35" s="4101" t="s">
        <v>34</v>
      </c>
      <c r="B35" s="4102" t="s">
        <v>94</v>
      </c>
      <c r="C35" s="4129">
        <v>144</v>
      </c>
      <c r="D35" s="4130">
        <v>86</v>
      </c>
      <c r="E35" s="4103">
        <v>0.5972222222222222</v>
      </c>
      <c r="F35" s="4129">
        <v>3</v>
      </c>
      <c r="G35" s="4130">
        <v>83</v>
      </c>
      <c r="H35" s="4121">
        <v>4</v>
      </c>
      <c r="I35" s="4122"/>
      <c r="J35" s="4122"/>
      <c r="K35" s="4123">
        <v>25</v>
      </c>
      <c r="L35" s="4122"/>
      <c r="M35" s="4122">
        <v>45</v>
      </c>
      <c r="N35" s="4122"/>
      <c r="O35" s="4122">
        <v>9</v>
      </c>
      <c r="P35" s="4124"/>
      <c r="Q35" s="4104"/>
      <c r="R35" s="4100"/>
      <c r="S35" s="4100"/>
    </row>
    <row r="36" spans="1:19" ht="25.5">
      <c r="A36" s="4101" t="s">
        <v>34</v>
      </c>
      <c r="B36" s="4102" t="s">
        <v>176</v>
      </c>
      <c r="C36" s="4129">
        <v>72</v>
      </c>
      <c r="D36" s="4130">
        <v>36</v>
      </c>
      <c r="E36" s="4103">
        <v>0.5</v>
      </c>
      <c r="F36" s="4129">
        <v>2</v>
      </c>
      <c r="G36" s="4130">
        <v>34</v>
      </c>
      <c r="H36" s="4121">
        <v>4</v>
      </c>
      <c r="I36" s="4122"/>
      <c r="J36" s="4122"/>
      <c r="K36" s="4123">
        <v>10</v>
      </c>
      <c r="L36" s="4122"/>
      <c r="M36" s="4122">
        <v>7</v>
      </c>
      <c r="N36" s="4122"/>
      <c r="O36" s="4122">
        <v>13</v>
      </c>
      <c r="P36" s="4124"/>
      <c r="Q36" s="4104"/>
      <c r="R36" s="4100"/>
      <c r="S36" s="4100"/>
    </row>
    <row r="37" spans="1:19" ht="15">
      <c r="A37" s="4101" t="s">
        <v>34</v>
      </c>
      <c r="B37" s="4102" t="s">
        <v>828</v>
      </c>
      <c r="C37" s="4129">
        <v>443</v>
      </c>
      <c r="D37" s="4130">
        <v>256</v>
      </c>
      <c r="E37" s="4103">
        <v>0.5779</v>
      </c>
      <c r="F37" s="4129">
        <v>5</v>
      </c>
      <c r="G37" s="4130">
        <v>251</v>
      </c>
      <c r="H37" s="4121">
        <v>81</v>
      </c>
      <c r="I37" s="4122"/>
      <c r="J37" s="4122"/>
      <c r="K37" s="4123">
        <v>45</v>
      </c>
      <c r="L37" s="4122"/>
      <c r="M37" s="4122"/>
      <c r="N37" s="4122"/>
      <c r="O37" s="4122">
        <v>58</v>
      </c>
      <c r="P37" s="4124">
        <v>67</v>
      </c>
      <c r="Q37" s="4104"/>
      <c r="R37" s="4100"/>
      <c r="S37" s="4100"/>
    </row>
    <row r="38" spans="1:19" ht="25.5">
      <c r="A38" s="4101" t="s">
        <v>181</v>
      </c>
      <c r="B38" s="4102" t="s">
        <v>829</v>
      </c>
      <c r="C38" s="4129">
        <v>302</v>
      </c>
      <c r="D38" s="4130">
        <v>272</v>
      </c>
      <c r="E38" s="4103">
        <v>0.9006622516556292</v>
      </c>
      <c r="F38" s="4129">
        <v>19</v>
      </c>
      <c r="G38" s="4130">
        <v>253</v>
      </c>
      <c r="H38" s="4121">
        <v>56</v>
      </c>
      <c r="I38" s="4122"/>
      <c r="J38" s="4122"/>
      <c r="K38" s="4123">
        <v>60</v>
      </c>
      <c r="L38" s="4122">
        <v>47</v>
      </c>
      <c r="M38" s="4122"/>
      <c r="N38" s="4122"/>
      <c r="O38" s="4122">
        <v>90</v>
      </c>
      <c r="P38" s="4124"/>
      <c r="Q38" s="4104"/>
      <c r="R38" s="4100"/>
      <c r="S38" s="4100"/>
    </row>
    <row r="39" spans="1:19" ht="25.5">
      <c r="A39" s="4101" t="s">
        <v>60</v>
      </c>
      <c r="B39" s="4102" t="s">
        <v>830</v>
      </c>
      <c r="C39" s="4129"/>
      <c r="D39" s="4130"/>
      <c r="E39" s="4103"/>
      <c r="F39" s="4129"/>
      <c r="G39" s="4130">
        <v>47</v>
      </c>
      <c r="H39" s="4121">
        <v>25</v>
      </c>
      <c r="I39" s="4122"/>
      <c r="J39" s="4122"/>
      <c r="K39" s="4123"/>
      <c r="L39" s="4122">
        <v>2</v>
      </c>
      <c r="M39" s="4122">
        <v>9</v>
      </c>
      <c r="N39" s="4122"/>
      <c r="O39" s="4122">
        <v>11</v>
      </c>
      <c r="P39" s="4124">
        <v>0</v>
      </c>
      <c r="Q39" s="4104"/>
      <c r="R39" s="4100"/>
      <c r="S39" s="4100"/>
    </row>
    <row r="40" spans="1:19" ht="25.5">
      <c r="A40" s="4101" t="s">
        <v>37</v>
      </c>
      <c r="B40" s="4102" t="s">
        <v>183</v>
      </c>
      <c r="C40" s="4129">
        <v>123</v>
      </c>
      <c r="D40" s="4130">
        <v>87</v>
      </c>
      <c r="E40" s="4103"/>
      <c r="F40" s="4129">
        <v>1</v>
      </c>
      <c r="G40" s="4130">
        <v>86</v>
      </c>
      <c r="H40" s="4121">
        <v>13</v>
      </c>
      <c r="I40" s="4122"/>
      <c r="J40" s="4122"/>
      <c r="K40" s="4123">
        <v>7</v>
      </c>
      <c r="L40" s="4122">
        <v>2</v>
      </c>
      <c r="M40" s="4122">
        <v>38</v>
      </c>
      <c r="N40" s="4122">
        <v>4</v>
      </c>
      <c r="O40" s="4122">
        <v>22</v>
      </c>
      <c r="P40" s="4124"/>
      <c r="Q40" s="4104"/>
      <c r="R40" s="4100"/>
      <c r="S40" s="4100"/>
    </row>
    <row r="41" spans="1:19" ht="15">
      <c r="A41" s="4101" t="s">
        <v>37</v>
      </c>
      <c r="B41" s="4102" t="s">
        <v>324</v>
      </c>
      <c r="C41" s="4129">
        <v>387</v>
      </c>
      <c r="D41" s="4130">
        <v>305</v>
      </c>
      <c r="E41" s="4103">
        <v>0.7881136950904393</v>
      </c>
      <c r="F41" s="4129">
        <v>10</v>
      </c>
      <c r="G41" s="4130">
        <v>295</v>
      </c>
      <c r="H41" s="4121">
        <v>68</v>
      </c>
      <c r="I41" s="4122">
        <v>7</v>
      </c>
      <c r="J41" s="4122">
        <v>2</v>
      </c>
      <c r="K41" s="4123">
        <v>124</v>
      </c>
      <c r="L41" s="4122">
        <v>22</v>
      </c>
      <c r="M41" s="4122">
        <v>5</v>
      </c>
      <c r="N41" s="4122">
        <v>14</v>
      </c>
      <c r="O41" s="4122">
        <v>53</v>
      </c>
      <c r="P41" s="4124"/>
      <c r="Q41" s="4104"/>
      <c r="R41" s="4100"/>
      <c r="S41" s="4100"/>
    </row>
    <row r="42" spans="1:19" ht="15">
      <c r="A42" s="4101" t="s">
        <v>37</v>
      </c>
      <c r="B42" s="4102" t="s">
        <v>40</v>
      </c>
      <c r="C42" s="4129">
        <v>49</v>
      </c>
      <c r="D42" s="4130">
        <v>43</v>
      </c>
      <c r="E42" s="4103">
        <v>0.8775510204081632</v>
      </c>
      <c r="F42" s="4129">
        <v>0</v>
      </c>
      <c r="G42" s="4130">
        <v>43</v>
      </c>
      <c r="H42" s="4121">
        <v>2</v>
      </c>
      <c r="I42" s="4122"/>
      <c r="J42" s="4122"/>
      <c r="K42" s="4123">
        <v>10</v>
      </c>
      <c r="L42" s="4122">
        <v>8</v>
      </c>
      <c r="M42" s="4122">
        <v>15</v>
      </c>
      <c r="N42" s="4122"/>
      <c r="O42" s="4122">
        <v>8</v>
      </c>
      <c r="P42" s="4124"/>
      <c r="Q42" s="4104"/>
      <c r="R42" s="4100"/>
      <c r="S42" s="4100"/>
    </row>
    <row r="43" spans="1:19" ht="15.75" thickBot="1">
      <c r="A43" s="4105" t="s">
        <v>37</v>
      </c>
      <c r="B43" s="4115" t="s">
        <v>39</v>
      </c>
      <c r="C43" s="4136">
        <v>46</v>
      </c>
      <c r="D43" s="4137">
        <v>44</v>
      </c>
      <c r="E43" s="4116">
        <v>0.9565217391304348</v>
      </c>
      <c r="F43" s="4136">
        <v>0</v>
      </c>
      <c r="G43" s="4137">
        <v>44</v>
      </c>
      <c r="H43" s="4125">
        <v>11</v>
      </c>
      <c r="I43" s="4126"/>
      <c r="J43" s="4126">
        <v>1</v>
      </c>
      <c r="K43" s="4127">
        <v>1</v>
      </c>
      <c r="L43" s="4126">
        <v>17</v>
      </c>
      <c r="M43" s="4126">
        <v>1</v>
      </c>
      <c r="N43" s="4126">
        <v>5</v>
      </c>
      <c r="O43" s="4126">
        <v>6</v>
      </c>
      <c r="P43" s="4128">
        <v>2</v>
      </c>
      <c r="Q43" s="4104"/>
      <c r="R43" s="4100"/>
      <c r="S43" s="4100"/>
    </row>
    <row r="44" spans="1:19" ht="15">
      <c r="A44" s="4106"/>
      <c r="B44" s="4107"/>
      <c r="C44" s="4131"/>
      <c r="D44" s="4131"/>
      <c r="E44" s="4110"/>
      <c r="F44" s="4131"/>
      <c r="G44" s="4131"/>
      <c r="H44" s="4132"/>
      <c r="I44" s="4132"/>
      <c r="J44" s="4132"/>
      <c r="K44" s="4133"/>
      <c r="L44" s="4132"/>
      <c r="M44" s="4132"/>
      <c r="N44" s="4132"/>
      <c r="O44" s="4132"/>
      <c r="P44" s="4132"/>
      <c r="Q44" s="4109"/>
      <c r="R44" s="4099"/>
      <c r="S44" s="4099"/>
    </row>
    <row r="45" spans="1:19" ht="15">
      <c r="A45" s="4106"/>
      <c r="B45" s="4107"/>
      <c r="C45" s="4131"/>
      <c r="D45" s="4131"/>
      <c r="E45" s="4110"/>
      <c r="F45" s="4131"/>
      <c r="G45" s="4131"/>
      <c r="H45" s="4132"/>
      <c r="I45" s="4132"/>
      <c r="J45" s="4132"/>
      <c r="K45" s="4133"/>
      <c r="L45" s="4132"/>
      <c r="M45" s="4132"/>
      <c r="N45" s="4132"/>
      <c r="O45" s="4132"/>
      <c r="P45" s="4132"/>
      <c r="Q45" s="4109"/>
      <c r="R45" s="4099"/>
      <c r="S45" s="4099"/>
    </row>
    <row r="46" spans="1:19" ht="15.75" thickBot="1">
      <c r="A46" s="4106"/>
      <c r="B46" s="4107"/>
      <c r="C46" s="4131"/>
      <c r="D46" s="4131"/>
      <c r="E46" s="4110"/>
      <c r="F46" s="4131"/>
      <c r="G46" s="4131"/>
      <c r="H46" s="4132"/>
      <c r="I46" s="4132"/>
      <c r="J46" s="4132"/>
      <c r="K46" s="4133"/>
      <c r="L46" s="4132"/>
      <c r="M46" s="4132"/>
      <c r="N46" s="4132"/>
      <c r="O46" s="4132"/>
      <c r="P46" s="4132"/>
      <c r="Q46" s="4109"/>
      <c r="R46" s="4100"/>
      <c r="S46" s="4100"/>
    </row>
    <row r="47" spans="1:19" ht="15.75" thickBot="1">
      <c r="A47" s="4106" t="s">
        <v>41</v>
      </c>
      <c r="B47" s="4111"/>
      <c r="C47" s="4131"/>
      <c r="D47" s="4131"/>
      <c r="E47" s="4110"/>
      <c r="F47" s="4131"/>
      <c r="G47" s="4142" t="s">
        <v>42</v>
      </c>
      <c r="H47" s="4147" t="s">
        <v>11</v>
      </c>
      <c r="I47" s="4148" t="s">
        <v>12</v>
      </c>
      <c r="J47" s="4148" t="s">
        <v>13</v>
      </c>
      <c r="K47" s="4149" t="s">
        <v>14</v>
      </c>
      <c r="L47" s="4148" t="s">
        <v>15</v>
      </c>
      <c r="M47" s="4148" t="s">
        <v>16</v>
      </c>
      <c r="N47" s="4150" t="s">
        <v>17</v>
      </c>
      <c r="O47" s="4148" t="s">
        <v>18</v>
      </c>
      <c r="P47" s="4151" t="s">
        <v>19</v>
      </c>
      <c r="Q47" s="4108"/>
      <c r="R47" s="4099"/>
      <c r="S47" s="4099"/>
    </row>
    <row r="48" spans="1:19" ht="15.75" thickBot="1">
      <c r="A48" s="4106"/>
      <c r="B48" s="4107"/>
      <c r="C48" s="4131"/>
      <c r="D48" s="4131"/>
      <c r="E48" s="4110"/>
      <c r="F48" s="4131"/>
      <c r="G48" s="4138">
        <v>14426</v>
      </c>
      <c r="H48" s="4139">
        <v>2539</v>
      </c>
      <c r="I48" s="4140">
        <v>147.02999999999992</v>
      </c>
      <c r="J48" s="4140">
        <v>520</v>
      </c>
      <c r="K48" s="4152">
        <v>1986.7</v>
      </c>
      <c r="L48" s="4140">
        <v>2499</v>
      </c>
      <c r="M48" s="4140">
        <v>2307</v>
      </c>
      <c r="N48" s="4140">
        <v>972.3</v>
      </c>
      <c r="O48" s="4140">
        <v>2997.2999999999993</v>
      </c>
      <c r="P48" s="4141">
        <v>457.66999999999996</v>
      </c>
      <c r="Q48" s="4109"/>
      <c r="R48" s="4099"/>
      <c r="S48" s="4099"/>
    </row>
    <row r="49" spans="1:19" ht="15.75" thickBot="1">
      <c r="A49" s="4106"/>
      <c r="B49" s="4107"/>
      <c r="C49" s="4131"/>
      <c r="D49" s="4131"/>
      <c r="E49" s="4110"/>
      <c r="F49" s="4131"/>
      <c r="G49" s="4131"/>
      <c r="H49" s="4144">
        <v>0.176001663662831</v>
      </c>
      <c r="I49" s="4145">
        <v>0.010192014418411196</v>
      </c>
      <c r="J49" s="4145">
        <v>0.03604602800499099</v>
      </c>
      <c r="K49" s="4153">
        <v>0.13771662276445307</v>
      </c>
      <c r="L49" s="4145">
        <v>0.1732288922778317</v>
      </c>
      <c r="M49" s="4145">
        <v>0.15991958962983502</v>
      </c>
      <c r="N49" s="4145">
        <v>0.06739914044087064</v>
      </c>
      <c r="O49" s="4145">
        <v>0.20777069180646052</v>
      </c>
      <c r="P49" s="4146">
        <v>0.03172535699431581</v>
      </c>
      <c r="Q49" s="4109"/>
      <c r="R49" s="4143"/>
      <c r="S49" s="4099"/>
    </row>
  </sheetData>
  <mergeCells count="9">
    <mergeCell ref="F3:F4"/>
    <mergeCell ref="G3:G4"/>
    <mergeCell ref="A1:P1"/>
    <mergeCell ref="A3:A4"/>
    <mergeCell ref="B3:B4"/>
    <mergeCell ref="C3:C4"/>
    <mergeCell ref="D3:D4"/>
    <mergeCell ref="H3:P3"/>
    <mergeCell ref="E3:E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8" sqref="F25:R28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831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4155"/>
      <c r="R1" s="4155"/>
      <c r="S1" s="4155"/>
    </row>
    <row r="2" spans="1:19" ht="27" thickBot="1">
      <c r="A2" s="4157"/>
      <c r="B2" s="4165"/>
      <c r="C2" s="4156"/>
      <c r="D2" s="4156"/>
      <c r="E2" s="4156"/>
      <c r="F2" s="4156"/>
      <c r="G2" s="4156"/>
      <c r="H2" s="4158"/>
      <c r="I2" s="4158"/>
      <c r="J2" s="4158"/>
      <c r="K2" s="4159"/>
      <c r="L2" s="4158"/>
      <c r="M2" s="4158"/>
      <c r="N2" s="4158"/>
      <c r="O2" s="4158"/>
      <c r="P2" s="4158"/>
      <c r="Q2" s="4156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4156"/>
      <c r="R3" s="422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4160" t="s">
        <v>11</v>
      </c>
      <c r="I4" s="4161" t="s">
        <v>12</v>
      </c>
      <c r="J4" s="4161" t="s">
        <v>13</v>
      </c>
      <c r="K4" s="4162" t="s">
        <v>14</v>
      </c>
      <c r="L4" s="4161" t="s">
        <v>15</v>
      </c>
      <c r="M4" s="4161" t="s">
        <v>16</v>
      </c>
      <c r="N4" s="4164" t="s">
        <v>17</v>
      </c>
      <c r="O4" s="4161" t="s">
        <v>18</v>
      </c>
      <c r="P4" s="4163" t="s">
        <v>19</v>
      </c>
      <c r="Q4" s="4156"/>
      <c r="R4" s="4154"/>
      <c r="S4" s="4154"/>
    </row>
    <row r="5" spans="1:19" ht="15">
      <c r="A5" s="4179" t="s">
        <v>20</v>
      </c>
      <c r="B5" s="4180" t="s">
        <v>832</v>
      </c>
      <c r="C5" s="4201">
        <v>129</v>
      </c>
      <c r="D5" s="4202">
        <v>70</v>
      </c>
      <c r="E5" s="4181">
        <v>0.5426356589147286</v>
      </c>
      <c r="F5" s="4201">
        <v>4</v>
      </c>
      <c r="G5" s="4202">
        <v>66</v>
      </c>
      <c r="H5" s="4184">
        <v>4</v>
      </c>
      <c r="I5" s="4185"/>
      <c r="J5" s="4185"/>
      <c r="K5" s="4186"/>
      <c r="L5" s="4185">
        <v>8</v>
      </c>
      <c r="M5" s="4185">
        <v>54</v>
      </c>
      <c r="N5" s="4185"/>
      <c r="O5" s="4185"/>
      <c r="P5" s="4187"/>
      <c r="Q5" s="4171"/>
      <c r="R5" s="4167"/>
      <c r="S5" s="4167"/>
    </row>
    <row r="6" spans="1:19" ht="15">
      <c r="A6" s="4168" t="s">
        <v>23</v>
      </c>
      <c r="B6" s="4169" t="s">
        <v>833</v>
      </c>
      <c r="C6" s="4196">
        <v>122</v>
      </c>
      <c r="D6" s="4197">
        <v>108</v>
      </c>
      <c r="E6" s="4170">
        <v>0.8852459016393442</v>
      </c>
      <c r="F6" s="4196">
        <v>5</v>
      </c>
      <c r="G6" s="4197">
        <v>103</v>
      </c>
      <c r="H6" s="4188">
        <v>21</v>
      </c>
      <c r="I6" s="4189">
        <v>4</v>
      </c>
      <c r="J6" s="4189">
        <v>14.5</v>
      </c>
      <c r="K6" s="4190">
        <v>8</v>
      </c>
      <c r="L6" s="4189">
        <v>41</v>
      </c>
      <c r="M6" s="4189"/>
      <c r="N6" s="4189"/>
      <c r="O6" s="4189">
        <v>14.5</v>
      </c>
      <c r="P6" s="4191"/>
      <c r="Q6" s="4171"/>
      <c r="R6" s="4167"/>
      <c r="S6" s="4167"/>
    </row>
    <row r="7" spans="1:19" ht="15">
      <c r="A7" s="4168" t="s">
        <v>23</v>
      </c>
      <c r="B7" s="4169" t="s">
        <v>834</v>
      </c>
      <c r="C7" s="4196">
        <v>79</v>
      </c>
      <c r="D7" s="4197">
        <v>75</v>
      </c>
      <c r="E7" s="4170">
        <v>0.9493670886075949</v>
      </c>
      <c r="F7" s="4196">
        <v>1</v>
      </c>
      <c r="G7" s="4197">
        <v>74</v>
      </c>
      <c r="H7" s="4188">
        <v>15</v>
      </c>
      <c r="I7" s="4189">
        <v>3</v>
      </c>
      <c r="J7" s="4189">
        <v>9</v>
      </c>
      <c r="K7" s="4190">
        <v>9</v>
      </c>
      <c r="L7" s="4189">
        <v>29</v>
      </c>
      <c r="M7" s="4189"/>
      <c r="N7" s="4189"/>
      <c r="O7" s="4189">
        <v>9</v>
      </c>
      <c r="P7" s="4191"/>
      <c r="Q7" s="4171"/>
      <c r="R7" s="4167"/>
      <c r="S7" s="4167"/>
    </row>
    <row r="8" spans="1:19" ht="15">
      <c r="A8" s="4168" t="s">
        <v>26</v>
      </c>
      <c r="B8" s="4169" t="s">
        <v>27</v>
      </c>
      <c r="C8" s="4196">
        <v>395</v>
      </c>
      <c r="D8" s="4197"/>
      <c r="E8" s="4170"/>
      <c r="F8" s="4196"/>
      <c r="G8" s="4197">
        <v>330</v>
      </c>
      <c r="H8" s="4188">
        <v>108</v>
      </c>
      <c r="I8" s="4189"/>
      <c r="J8" s="4189"/>
      <c r="K8" s="4190">
        <v>48</v>
      </c>
      <c r="L8" s="4189">
        <v>54</v>
      </c>
      <c r="M8" s="4189"/>
      <c r="N8" s="4189">
        <v>120</v>
      </c>
      <c r="O8" s="4189"/>
      <c r="P8" s="4191"/>
      <c r="Q8" s="4171"/>
      <c r="R8" s="4167"/>
      <c r="S8" s="4167"/>
    </row>
    <row r="9" spans="1:19" ht="15">
      <c r="A9" s="4168" t="s">
        <v>28</v>
      </c>
      <c r="B9" s="4169" t="s">
        <v>29</v>
      </c>
      <c r="C9" s="4196">
        <v>3079</v>
      </c>
      <c r="D9" s="4197">
        <v>1307</v>
      </c>
      <c r="E9" s="4170">
        <v>0.42448847028255926</v>
      </c>
      <c r="F9" s="4196">
        <v>71</v>
      </c>
      <c r="G9" s="4197">
        <v>1236</v>
      </c>
      <c r="H9" s="4188">
        <v>153</v>
      </c>
      <c r="I9" s="4189"/>
      <c r="J9" s="4189"/>
      <c r="K9" s="4190">
        <v>66</v>
      </c>
      <c r="L9" s="4189">
        <v>64</v>
      </c>
      <c r="M9" s="4189">
        <v>383</v>
      </c>
      <c r="N9" s="4189">
        <v>22</v>
      </c>
      <c r="O9" s="4189">
        <v>515</v>
      </c>
      <c r="P9" s="4191">
        <v>33</v>
      </c>
      <c r="Q9" s="4171"/>
      <c r="R9" s="4167"/>
      <c r="S9" s="4167"/>
    </row>
    <row r="10" spans="1:19" ht="15">
      <c r="A10" s="4168" t="s">
        <v>28</v>
      </c>
      <c r="B10" s="4169" t="s">
        <v>30</v>
      </c>
      <c r="C10" s="4196"/>
      <c r="D10" s="4197"/>
      <c r="E10" s="4170"/>
      <c r="F10" s="4196"/>
      <c r="G10" s="4197"/>
      <c r="H10" s="4188"/>
      <c r="I10" s="4189"/>
      <c r="J10" s="4189"/>
      <c r="K10" s="4190"/>
      <c r="L10" s="4189"/>
      <c r="M10" s="4189"/>
      <c r="N10" s="4189"/>
      <c r="O10" s="4189"/>
      <c r="P10" s="4191"/>
      <c r="Q10" s="4171"/>
      <c r="R10" s="4167"/>
      <c r="S10" s="4167"/>
    </row>
    <row r="11" spans="1:19" ht="15">
      <c r="A11" s="4168" t="s">
        <v>31</v>
      </c>
      <c r="B11" s="4169" t="s">
        <v>203</v>
      </c>
      <c r="C11" s="4196"/>
      <c r="D11" s="4197"/>
      <c r="E11" s="4170"/>
      <c r="F11" s="4196"/>
      <c r="G11" s="4197">
        <v>145</v>
      </c>
      <c r="H11" s="4188"/>
      <c r="I11" s="4189">
        <v>1</v>
      </c>
      <c r="J11" s="4189">
        <v>20</v>
      </c>
      <c r="K11" s="4190">
        <v>2</v>
      </c>
      <c r="L11" s="4189">
        <v>90</v>
      </c>
      <c r="M11" s="4189"/>
      <c r="N11" s="4189"/>
      <c r="O11" s="4189">
        <v>15</v>
      </c>
      <c r="P11" s="4191">
        <v>17</v>
      </c>
      <c r="Q11" s="4171"/>
      <c r="R11" s="4167"/>
      <c r="S11" s="4167"/>
    </row>
    <row r="12" spans="1:19" ht="15">
      <c r="A12" s="4168" t="s">
        <v>31</v>
      </c>
      <c r="B12" s="4169" t="s">
        <v>33</v>
      </c>
      <c r="C12" s="4196"/>
      <c r="D12" s="4197"/>
      <c r="E12" s="4170"/>
      <c r="F12" s="4196"/>
      <c r="G12" s="4197">
        <v>148</v>
      </c>
      <c r="H12" s="4188"/>
      <c r="I12" s="4189">
        <v>3</v>
      </c>
      <c r="J12" s="4189">
        <v>45</v>
      </c>
      <c r="K12" s="4190">
        <v>9</v>
      </c>
      <c r="L12" s="4189">
        <v>89</v>
      </c>
      <c r="M12" s="4189"/>
      <c r="N12" s="4189"/>
      <c r="O12" s="4189">
        <v>2</v>
      </c>
      <c r="P12" s="4191">
        <v>0</v>
      </c>
      <c r="Q12" s="4171"/>
      <c r="R12" s="4167"/>
      <c r="S12" s="4167"/>
    </row>
    <row r="13" spans="1:19" ht="15">
      <c r="A13" s="4168" t="s">
        <v>34</v>
      </c>
      <c r="B13" s="4169" t="s">
        <v>835</v>
      </c>
      <c r="C13" s="4196">
        <v>142</v>
      </c>
      <c r="D13" s="4197">
        <v>104</v>
      </c>
      <c r="E13" s="4170">
        <v>0.7323943661971831</v>
      </c>
      <c r="F13" s="4196">
        <v>2</v>
      </c>
      <c r="G13" s="4197">
        <v>102</v>
      </c>
      <c r="H13" s="4188">
        <v>11</v>
      </c>
      <c r="I13" s="4189"/>
      <c r="J13" s="4189"/>
      <c r="K13" s="4190">
        <v>5</v>
      </c>
      <c r="L13" s="4189">
        <v>23</v>
      </c>
      <c r="M13" s="4189"/>
      <c r="N13" s="4189"/>
      <c r="O13" s="4189">
        <v>61</v>
      </c>
      <c r="P13" s="4191">
        <v>2</v>
      </c>
      <c r="Q13" s="4171"/>
      <c r="R13" s="4167"/>
      <c r="S13" s="4167"/>
    </row>
    <row r="14" spans="1:19" ht="15">
      <c r="A14" s="4168" t="s">
        <v>34</v>
      </c>
      <c r="B14" s="4169" t="s">
        <v>836</v>
      </c>
      <c r="C14" s="4196">
        <v>45</v>
      </c>
      <c r="D14" s="4197">
        <v>42</v>
      </c>
      <c r="E14" s="4170">
        <v>0.9333333333333333</v>
      </c>
      <c r="F14" s="4196">
        <v>1</v>
      </c>
      <c r="G14" s="4197">
        <v>41</v>
      </c>
      <c r="H14" s="4188">
        <v>2</v>
      </c>
      <c r="I14" s="4189"/>
      <c r="J14" s="4189"/>
      <c r="K14" s="4190"/>
      <c r="L14" s="4189">
        <v>6</v>
      </c>
      <c r="M14" s="4189">
        <v>1</v>
      </c>
      <c r="N14" s="4189"/>
      <c r="O14" s="4189">
        <v>31</v>
      </c>
      <c r="P14" s="4191">
        <v>1</v>
      </c>
      <c r="Q14" s="4171"/>
      <c r="R14" s="4167"/>
      <c r="S14" s="4167"/>
    </row>
    <row r="15" spans="1:19" ht="15">
      <c r="A15" s="4168" t="s">
        <v>34</v>
      </c>
      <c r="B15" s="4169" t="s">
        <v>837</v>
      </c>
      <c r="C15" s="4196">
        <v>27</v>
      </c>
      <c r="D15" s="4197">
        <v>20</v>
      </c>
      <c r="E15" s="4170">
        <v>0.7407407407407407</v>
      </c>
      <c r="F15" s="4196">
        <v>1</v>
      </c>
      <c r="G15" s="4197">
        <v>19</v>
      </c>
      <c r="H15" s="4188">
        <v>2</v>
      </c>
      <c r="I15" s="4189"/>
      <c r="J15" s="4189"/>
      <c r="K15" s="4190">
        <v>2</v>
      </c>
      <c r="L15" s="4189">
        <v>2</v>
      </c>
      <c r="M15" s="4189">
        <v>10</v>
      </c>
      <c r="N15" s="4189"/>
      <c r="O15" s="4189">
        <v>2</v>
      </c>
      <c r="P15" s="4191">
        <v>1</v>
      </c>
      <c r="Q15" s="4171"/>
      <c r="R15" s="4167"/>
      <c r="S15" s="4167"/>
    </row>
    <row r="16" spans="1:19" ht="15">
      <c r="A16" s="4168" t="s">
        <v>34</v>
      </c>
      <c r="B16" s="4169" t="s">
        <v>838</v>
      </c>
      <c r="C16" s="4196">
        <v>145</v>
      </c>
      <c r="D16" s="4197">
        <v>131</v>
      </c>
      <c r="E16" s="4170">
        <v>0.903448275862069</v>
      </c>
      <c r="F16" s="4196">
        <v>2</v>
      </c>
      <c r="G16" s="4197">
        <v>129</v>
      </c>
      <c r="H16" s="4188">
        <v>1</v>
      </c>
      <c r="I16" s="4189"/>
      <c r="J16" s="4189">
        <v>5</v>
      </c>
      <c r="K16" s="4190">
        <v>2</v>
      </c>
      <c r="L16" s="4189">
        <v>33</v>
      </c>
      <c r="M16" s="4189"/>
      <c r="N16" s="4189"/>
      <c r="O16" s="4189">
        <v>87</v>
      </c>
      <c r="P16" s="4191">
        <v>1</v>
      </c>
      <c r="Q16" s="4171"/>
      <c r="R16" s="4167"/>
      <c r="S16" s="4167"/>
    </row>
    <row r="17" spans="1:19" ht="15">
      <c r="A17" s="4168" t="s">
        <v>37</v>
      </c>
      <c r="B17" s="4169" t="s">
        <v>324</v>
      </c>
      <c r="C17" s="4196">
        <v>208</v>
      </c>
      <c r="D17" s="4197">
        <v>152</v>
      </c>
      <c r="E17" s="4170">
        <v>0.7307692307692307</v>
      </c>
      <c r="F17" s="4196">
        <v>3</v>
      </c>
      <c r="G17" s="4197">
        <v>149</v>
      </c>
      <c r="H17" s="4188">
        <v>13</v>
      </c>
      <c r="I17" s="4189">
        <v>1</v>
      </c>
      <c r="J17" s="4189">
        <v>3</v>
      </c>
      <c r="K17" s="4190">
        <v>62</v>
      </c>
      <c r="L17" s="4189">
        <v>47</v>
      </c>
      <c r="M17" s="4189">
        <v>1</v>
      </c>
      <c r="N17" s="4189">
        <v>3</v>
      </c>
      <c r="O17" s="4189">
        <v>19</v>
      </c>
      <c r="P17" s="4191"/>
      <c r="Q17" s="4171"/>
      <c r="R17" s="4167"/>
      <c r="S17" s="4167"/>
    </row>
    <row r="18" spans="1:19" ht="26.25" thickBot="1">
      <c r="A18" s="4172" t="s">
        <v>37</v>
      </c>
      <c r="B18" s="4182" t="s">
        <v>62</v>
      </c>
      <c r="C18" s="4203">
        <v>60</v>
      </c>
      <c r="D18" s="4204">
        <v>52</v>
      </c>
      <c r="E18" s="4183">
        <v>0.8666666666666667</v>
      </c>
      <c r="F18" s="4203">
        <v>4</v>
      </c>
      <c r="G18" s="4204">
        <v>48</v>
      </c>
      <c r="H18" s="4192">
        <v>5</v>
      </c>
      <c r="I18" s="4193">
        <v>2</v>
      </c>
      <c r="J18" s="4193">
        <v>1</v>
      </c>
      <c r="K18" s="4194">
        <v>1</v>
      </c>
      <c r="L18" s="4193">
        <v>21</v>
      </c>
      <c r="M18" s="4193">
        <v>5</v>
      </c>
      <c r="N18" s="4193">
        <v>1</v>
      </c>
      <c r="O18" s="4193">
        <v>6</v>
      </c>
      <c r="P18" s="4195">
        <v>6</v>
      </c>
      <c r="Q18" s="4171"/>
      <c r="R18" s="4167"/>
      <c r="S18" s="4167"/>
    </row>
    <row r="19" spans="1:19" ht="15">
      <c r="A19" s="4173"/>
      <c r="B19" s="4174"/>
      <c r="C19" s="4198"/>
      <c r="D19" s="4198"/>
      <c r="E19" s="4177"/>
      <c r="F19" s="4198"/>
      <c r="G19" s="4198"/>
      <c r="H19" s="4199"/>
      <c r="I19" s="4199"/>
      <c r="J19" s="4199"/>
      <c r="K19" s="4200"/>
      <c r="L19" s="4199"/>
      <c r="M19" s="4199"/>
      <c r="N19" s="4199"/>
      <c r="O19" s="4199"/>
      <c r="P19" s="4199"/>
      <c r="Q19" s="4176"/>
      <c r="R19" s="4167"/>
      <c r="S19" s="4167"/>
    </row>
    <row r="20" spans="1:19" ht="15">
      <c r="A20" s="4173"/>
      <c r="B20" s="4174"/>
      <c r="C20" s="4198"/>
      <c r="D20" s="4198"/>
      <c r="E20" s="4177"/>
      <c r="F20" s="4198"/>
      <c r="G20" s="4198"/>
      <c r="H20" s="4199"/>
      <c r="I20" s="4199"/>
      <c r="J20" s="4199"/>
      <c r="K20" s="4200"/>
      <c r="L20" s="4199"/>
      <c r="M20" s="4199"/>
      <c r="N20" s="4199"/>
      <c r="O20" s="4199"/>
      <c r="P20" s="4199"/>
      <c r="Q20" s="4176"/>
      <c r="R20" s="4167"/>
      <c r="S20" s="4167"/>
    </row>
    <row r="21" spans="1:19" ht="15.75" thickBot="1">
      <c r="A21" s="4173"/>
      <c r="B21" s="4174"/>
      <c r="C21" s="4198"/>
      <c r="D21" s="4198"/>
      <c r="E21" s="4177"/>
      <c r="F21" s="4198"/>
      <c r="G21" s="4198"/>
      <c r="H21" s="4199"/>
      <c r="I21" s="4199"/>
      <c r="J21" s="4199"/>
      <c r="K21" s="4200"/>
      <c r="L21" s="4199"/>
      <c r="M21" s="4199"/>
      <c r="N21" s="4199"/>
      <c r="O21" s="4199"/>
      <c r="P21" s="4199"/>
      <c r="Q21" s="4176"/>
      <c r="R21" s="4167"/>
      <c r="S21" s="4167"/>
    </row>
    <row r="22" spans="1:19" ht="15.75" thickBot="1">
      <c r="A22" s="4173" t="s">
        <v>41</v>
      </c>
      <c r="B22" s="4178"/>
      <c r="C22" s="4198"/>
      <c r="D22" s="4198"/>
      <c r="E22" s="4177"/>
      <c r="F22" s="4198"/>
      <c r="G22" s="4209" t="s">
        <v>42</v>
      </c>
      <c r="H22" s="4214" t="s">
        <v>11</v>
      </c>
      <c r="I22" s="4215" t="s">
        <v>12</v>
      </c>
      <c r="J22" s="4215" t="s">
        <v>13</v>
      </c>
      <c r="K22" s="4216" t="s">
        <v>14</v>
      </c>
      <c r="L22" s="4215" t="s">
        <v>15</v>
      </c>
      <c r="M22" s="4215" t="s">
        <v>16</v>
      </c>
      <c r="N22" s="4217" t="s">
        <v>17</v>
      </c>
      <c r="O22" s="4215" t="s">
        <v>18</v>
      </c>
      <c r="P22" s="4218" t="s">
        <v>19</v>
      </c>
      <c r="Q22" s="4175"/>
      <c r="R22" s="4166"/>
      <c r="S22" s="4166"/>
    </row>
    <row r="23" spans="1:19" ht="15.75" thickBot="1">
      <c r="A23" s="4173"/>
      <c r="B23" s="4174"/>
      <c r="C23" s="4198"/>
      <c r="D23" s="4198"/>
      <c r="E23" s="4177"/>
      <c r="F23" s="4198"/>
      <c r="G23" s="4205">
        <v>2590</v>
      </c>
      <c r="H23" s="4206">
        <v>335</v>
      </c>
      <c r="I23" s="4207">
        <v>14</v>
      </c>
      <c r="J23" s="4207">
        <v>97.5</v>
      </c>
      <c r="K23" s="4219">
        <v>214</v>
      </c>
      <c r="L23" s="4207">
        <v>507</v>
      </c>
      <c r="M23" s="4207">
        <v>454</v>
      </c>
      <c r="N23" s="4207">
        <v>146</v>
      </c>
      <c r="O23" s="4207">
        <v>761.5</v>
      </c>
      <c r="P23" s="4208">
        <v>61</v>
      </c>
      <c r="Q23" s="4176"/>
      <c r="R23" s="4166"/>
      <c r="S23" s="4166"/>
    </row>
    <row r="24" spans="1:19" ht="15.75" thickBot="1">
      <c r="A24" s="4173"/>
      <c r="B24" s="4174"/>
      <c r="C24" s="4198"/>
      <c r="D24" s="4198"/>
      <c r="E24" s="4177"/>
      <c r="F24" s="4198"/>
      <c r="G24" s="4198"/>
      <c r="H24" s="4211">
        <v>0.12934362934362933</v>
      </c>
      <c r="I24" s="4212">
        <v>0.005405405405405406</v>
      </c>
      <c r="J24" s="4212">
        <v>0.037644787644787646</v>
      </c>
      <c r="K24" s="4220">
        <v>0.08262548262548262</v>
      </c>
      <c r="L24" s="4212">
        <v>0.19575289575289576</v>
      </c>
      <c r="M24" s="4212">
        <v>0.17528957528957528</v>
      </c>
      <c r="N24" s="4212">
        <v>0.05637065637065637</v>
      </c>
      <c r="O24" s="4212">
        <v>0.294015444015444</v>
      </c>
      <c r="P24" s="4213">
        <v>0.023552123552123553</v>
      </c>
      <c r="Q24" s="4176"/>
      <c r="R24" s="4210"/>
      <c r="S24" s="4166"/>
    </row>
    <row r="25" spans="1:19" ht="15">
      <c r="A25" s="50"/>
      <c r="B25" s="51"/>
      <c r="C25" s="91"/>
      <c r="D25" s="91"/>
      <c r="E25" s="55"/>
      <c r="S25" s="28"/>
    </row>
    <row r="26" spans="1:19" ht="15">
      <c r="A26" s="50"/>
      <c r="B26" s="51"/>
      <c r="C26" s="91"/>
      <c r="D26" s="91"/>
      <c r="E26" s="55"/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0" zoomScaleNormal="70"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852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4222"/>
      <c r="R1" s="4222"/>
      <c r="S1" s="4222"/>
    </row>
    <row r="2" spans="1:19" ht="46.5" customHeight="1" thickBot="1">
      <c r="A2" s="4226"/>
      <c r="B2" s="4237"/>
      <c r="C2" s="4225"/>
      <c r="D2" s="4225"/>
      <c r="E2" s="4225"/>
      <c r="F2" s="4225"/>
      <c r="G2" s="4225"/>
      <c r="H2" s="4227"/>
      <c r="I2" s="4227"/>
      <c r="J2" s="4227"/>
      <c r="K2" s="4228"/>
      <c r="L2" s="4227"/>
      <c r="M2" s="4227"/>
      <c r="N2" s="4227"/>
      <c r="O2" s="4227"/>
      <c r="P2" s="4227"/>
      <c r="Q2" s="4225"/>
      <c r="R2" s="4222"/>
      <c r="S2" s="422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4225"/>
      <c r="R3" s="4223"/>
      <c r="S3" s="4224" t="s">
        <v>10</v>
      </c>
    </row>
    <row r="4" spans="1:19" ht="15.75" thickBot="1">
      <c r="A4" s="4611"/>
      <c r="B4" s="4637"/>
      <c r="C4" s="4640"/>
      <c r="D4" s="4640"/>
      <c r="E4" s="4642"/>
      <c r="F4" s="4640"/>
      <c r="G4" s="4641"/>
      <c r="H4" s="4229" t="s">
        <v>11</v>
      </c>
      <c r="I4" s="4230" t="s">
        <v>12</v>
      </c>
      <c r="J4" s="4230" t="s">
        <v>13</v>
      </c>
      <c r="K4" s="4231" t="s">
        <v>14</v>
      </c>
      <c r="L4" s="4230" t="s">
        <v>15</v>
      </c>
      <c r="M4" s="4230" t="s">
        <v>16</v>
      </c>
      <c r="N4" s="4233" t="s">
        <v>17</v>
      </c>
      <c r="O4" s="4230" t="s">
        <v>18</v>
      </c>
      <c r="P4" s="4232" t="s">
        <v>19</v>
      </c>
      <c r="Q4" s="4225"/>
      <c r="R4" s="4221"/>
      <c r="S4" s="4221"/>
    </row>
    <row r="5" spans="1:19" ht="15">
      <c r="A5" s="4253" t="s">
        <v>20</v>
      </c>
      <c r="B5" s="4254" t="s">
        <v>839</v>
      </c>
      <c r="C5" s="4275">
        <v>115</v>
      </c>
      <c r="D5" s="4276">
        <v>67</v>
      </c>
      <c r="E5" s="4255">
        <v>0.5826086956521739</v>
      </c>
      <c r="F5" s="4275">
        <v>2</v>
      </c>
      <c r="G5" s="4276">
        <v>65</v>
      </c>
      <c r="H5" s="4258">
        <v>5</v>
      </c>
      <c r="I5" s="4259"/>
      <c r="J5" s="4259"/>
      <c r="K5" s="4260"/>
      <c r="L5" s="4259">
        <v>2</v>
      </c>
      <c r="M5" s="4259">
        <v>57</v>
      </c>
      <c r="N5" s="4259">
        <v>1</v>
      </c>
      <c r="O5" s="4259"/>
      <c r="P5" s="4261"/>
      <c r="Q5" s="4244"/>
      <c r="R5" s="4239"/>
      <c r="S5" s="4239"/>
    </row>
    <row r="6" spans="1:19" ht="15">
      <c r="A6" s="4241" t="s">
        <v>20</v>
      </c>
      <c r="B6" s="4242" t="s">
        <v>840</v>
      </c>
      <c r="C6" s="4270">
        <v>64</v>
      </c>
      <c r="D6" s="4271">
        <v>38</v>
      </c>
      <c r="E6" s="4243">
        <v>0.59375</v>
      </c>
      <c r="F6" s="4270">
        <v>1</v>
      </c>
      <c r="G6" s="4271">
        <v>37</v>
      </c>
      <c r="H6" s="4262">
        <v>3</v>
      </c>
      <c r="I6" s="4263"/>
      <c r="J6" s="4263"/>
      <c r="K6" s="4264"/>
      <c r="L6" s="4263">
        <v>4</v>
      </c>
      <c r="M6" s="4263">
        <v>20</v>
      </c>
      <c r="N6" s="4263">
        <v>10</v>
      </c>
      <c r="O6" s="4263"/>
      <c r="P6" s="4265"/>
      <c r="Q6" s="4244"/>
      <c r="R6" s="4239"/>
      <c r="S6" s="4239"/>
    </row>
    <row r="7" spans="1:19" ht="15">
      <c r="A7" s="4241" t="s">
        <v>23</v>
      </c>
      <c r="B7" s="4242" t="s">
        <v>841</v>
      </c>
      <c r="C7" s="4270">
        <v>318</v>
      </c>
      <c r="D7" s="4271">
        <v>235</v>
      </c>
      <c r="E7" s="4243">
        <v>0.7389937106918238</v>
      </c>
      <c r="F7" s="4270">
        <v>3</v>
      </c>
      <c r="G7" s="4271">
        <v>232</v>
      </c>
      <c r="H7" s="4262">
        <v>77</v>
      </c>
      <c r="I7" s="4263">
        <v>10</v>
      </c>
      <c r="J7" s="4263">
        <v>18</v>
      </c>
      <c r="K7" s="4264">
        <v>91</v>
      </c>
      <c r="L7" s="4263">
        <v>18</v>
      </c>
      <c r="M7" s="4263"/>
      <c r="N7" s="4263"/>
      <c r="O7" s="4263">
        <v>18</v>
      </c>
      <c r="P7" s="4265"/>
      <c r="Q7" s="4244"/>
      <c r="R7" s="4239"/>
      <c r="S7" s="4239"/>
    </row>
    <row r="8" spans="1:19" ht="15">
      <c r="A8" s="4241" t="s">
        <v>23</v>
      </c>
      <c r="B8" s="4242" t="s">
        <v>842</v>
      </c>
      <c r="C8" s="4270">
        <v>329</v>
      </c>
      <c r="D8" s="4271">
        <v>293</v>
      </c>
      <c r="E8" s="4243">
        <v>0.8905775075987842</v>
      </c>
      <c r="F8" s="4270">
        <v>3</v>
      </c>
      <c r="G8" s="4271">
        <v>290</v>
      </c>
      <c r="H8" s="4262">
        <v>92</v>
      </c>
      <c r="I8" s="4263">
        <v>9</v>
      </c>
      <c r="J8" s="4263">
        <v>14.5</v>
      </c>
      <c r="K8" s="4264">
        <v>140</v>
      </c>
      <c r="L8" s="4263">
        <v>20</v>
      </c>
      <c r="M8" s="4263"/>
      <c r="N8" s="4263"/>
      <c r="O8" s="4263">
        <v>14.5</v>
      </c>
      <c r="P8" s="4265"/>
      <c r="Q8" s="4244"/>
      <c r="R8" s="4239"/>
      <c r="S8" s="4239"/>
    </row>
    <row r="9" spans="1:19" ht="15">
      <c r="A9" s="4241" t="s">
        <v>23</v>
      </c>
      <c r="B9" s="4242" t="s">
        <v>843</v>
      </c>
      <c r="C9" s="4270">
        <v>309</v>
      </c>
      <c r="D9" s="4271">
        <v>244</v>
      </c>
      <c r="E9" s="4243">
        <v>0.7896440129449838</v>
      </c>
      <c r="F9" s="4270">
        <v>7</v>
      </c>
      <c r="G9" s="4271">
        <v>237</v>
      </c>
      <c r="H9" s="4262">
        <v>93</v>
      </c>
      <c r="I9" s="4263">
        <v>24</v>
      </c>
      <c r="J9" s="4263">
        <v>8.5</v>
      </c>
      <c r="K9" s="4264">
        <v>77</v>
      </c>
      <c r="L9" s="4263">
        <v>26</v>
      </c>
      <c r="M9" s="4263"/>
      <c r="N9" s="4263"/>
      <c r="O9" s="4263">
        <v>8.5</v>
      </c>
      <c r="P9" s="4265"/>
      <c r="Q9" s="4244"/>
      <c r="R9" s="4239"/>
      <c r="S9" s="4239"/>
    </row>
    <row r="10" spans="1:19" ht="25.5">
      <c r="A10" s="4241" t="s">
        <v>23</v>
      </c>
      <c r="B10" s="4242" t="s">
        <v>844</v>
      </c>
      <c r="C10" s="4270">
        <v>413</v>
      </c>
      <c r="D10" s="4271">
        <v>283</v>
      </c>
      <c r="E10" s="4243">
        <v>0.6852300242130751</v>
      </c>
      <c r="F10" s="4270">
        <v>11</v>
      </c>
      <c r="G10" s="4271">
        <v>272</v>
      </c>
      <c r="H10" s="4262">
        <v>73</v>
      </c>
      <c r="I10" s="4263">
        <v>32</v>
      </c>
      <c r="J10" s="4263">
        <v>15.5</v>
      </c>
      <c r="K10" s="4264">
        <v>47</v>
      </c>
      <c r="L10" s="4263">
        <v>89</v>
      </c>
      <c r="M10" s="4263"/>
      <c r="N10" s="4263"/>
      <c r="O10" s="4263">
        <v>15.5</v>
      </c>
      <c r="P10" s="4265"/>
      <c r="Q10" s="4244"/>
      <c r="R10" s="4239"/>
      <c r="S10" s="4239"/>
    </row>
    <row r="11" spans="1:19" ht="15">
      <c r="A11" s="4241" t="s">
        <v>23</v>
      </c>
      <c r="B11" s="4242" t="s">
        <v>845</v>
      </c>
      <c r="C11" s="4270">
        <v>66</v>
      </c>
      <c r="D11" s="4271">
        <v>65</v>
      </c>
      <c r="E11" s="4243">
        <v>0.9848484848484849</v>
      </c>
      <c r="F11" s="4270">
        <v>2</v>
      </c>
      <c r="G11" s="4271">
        <v>63</v>
      </c>
      <c r="H11" s="4262">
        <v>9</v>
      </c>
      <c r="I11" s="4263">
        <v>3</v>
      </c>
      <c r="J11" s="4263">
        <v>3.5</v>
      </c>
      <c r="K11" s="4264">
        <v>22</v>
      </c>
      <c r="L11" s="4263">
        <v>22</v>
      </c>
      <c r="M11" s="4263"/>
      <c r="N11" s="4263"/>
      <c r="O11" s="4263">
        <v>3.5</v>
      </c>
      <c r="P11" s="4265"/>
      <c r="Q11" s="4244"/>
      <c r="R11" s="4239"/>
      <c r="S11" s="4239"/>
    </row>
    <row r="12" spans="1:19" ht="25.5">
      <c r="A12" s="4241" t="s">
        <v>55</v>
      </c>
      <c r="B12" s="4242" t="s">
        <v>846</v>
      </c>
      <c r="C12" s="4270">
        <v>86</v>
      </c>
      <c r="D12" s="4271">
        <v>60</v>
      </c>
      <c r="E12" s="4243">
        <v>0.6976744186046512</v>
      </c>
      <c r="F12" s="4270">
        <v>1</v>
      </c>
      <c r="G12" s="4271">
        <v>59</v>
      </c>
      <c r="H12" s="4262">
        <v>5</v>
      </c>
      <c r="I12" s="4263">
        <v>7</v>
      </c>
      <c r="J12" s="4263"/>
      <c r="K12" s="4264">
        <v>26</v>
      </c>
      <c r="L12" s="4263">
        <v>5</v>
      </c>
      <c r="M12" s="4263">
        <v>7</v>
      </c>
      <c r="N12" s="4263"/>
      <c r="O12" s="4263"/>
      <c r="P12" s="4265">
        <v>9</v>
      </c>
      <c r="Q12" s="4244"/>
      <c r="R12" s="4239"/>
      <c r="S12" s="4239"/>
    </row>
    <row r="13" spans="1:19" ht="15">
      <c r="A13" s="4241" t="s">
        <v>26</v>
      </c>
      <c r="B13" s="4242" t="s">
        <v>27</v>
      </c>
      <c r="C13" s="4270">
        <v>1174</v>
      </c>
      <c r="D13" s="4271"/>
      <c r="E13" s="4243"/>
      <c r="F13" s="4270"/>
      <c r="G13" s="4271">
        <v>1032</v>
      </c>
      <c r="H13" s="4262">
        <v>260</v>
      </c>
      <c r="I13" s="4263"/>
      <c r="J13" s="4263"/>
      <c r="K13" s="4264">
        <v>209</v>
      </c>
      <c r="L13" s="4263">
        <v>123</v>
      </c>
      <c r="M13" s="4263"/>
      <c r="N13" s="4263">
        <v>398</v>
      </c>
      <c r="O13" s="4263"/>
      <c r="P13" s="4265">
        <v>42</v>
      </c>
      <c r="Q13" s="4244"/>
      <c r="R13" s="4239"/>
      <c r="S13" s="4239"/>
    </row>
    <row r="14" spans="1:19" ht="15">
      <c r="A14" s="4241" t="s">
        <v>28</v>
      </c>
      <c r="B14" s="4242" t="s">
        <v>29</v>
      </c>
      <c r="C14" s="4270">
        <v>6510</v>
      </c>
      <c r="D14" s="4271">
        <v>2792</v>
      </c>
      <c r="E14" s="4243">
        <v>0.4288786482334869</v>
      </c>
      <c r="F14" s="4270">
        <v>103</v>
      </c>
      <c r="G14" s="4271">
        <v>2689</v>
      </c>
      <c r="H14" s="4262">
        <v>228</v>
      </c>
      <c r="I14" s="4263"/>
      <c r="J14" s="4263"/>
      <c r="K14" s="4264">
        <v>226</v>
      </c>
      <c r="L14" s="4263">
        <v>184</v>
      </c>
      <c r="M14" s="4263">
        <v>1446</v>
      </c>
      <c r="N14" s="4263">
        <v>335</v>
      </c>
      <c r="O14" s="4263">
        <v>208</v>
      </c>
      <c r="P14" s="4265">
        <v>62</v>
      </c>
      <c r="Q14" s="4244"/>
      <c r="R14" s="4239"/>
      <c r="S14" s="4239"/>
    </row>
    <row r="15" spans="1:19" ht="15">
      <c r="A15" s="4241" t="s">
        <v>28</v>
      </c>
      <c r="B15" s="4242" t="s">
        <v>732</v>
      </c>
      <c r="C15" s="4270"/>
      <c r="D15" s="4271"/>
      <c r="E15" s="4243"/>
      <c r="F15" s="4270"/>
      <c r="G15" s="4271"/>
      <c r="H15" s="4262"/>
      <c r="I15" s="4263"/>
      <c r="J15" s="4263"/>
      <c r="K15" s="4264"/>
      <c r="L15" s="4263"/>
      <c r="M15" s="4263"/>
      <c r="N15" s="4263"/>
      <c r="O15" s="4263"/>
      <c r="P15" s="4265"/>
      <c r="Q15" s="4244"/>
      <c r="R15" s="4239"/>
      <c r="S15" s="4239"/>
    </row>
    <row r="16" spans="1:19" ht="15">
      <c r="A16" s="4241" t="s">
        <v>82</v>
      </c>
      <c r="B16" s="4242" t="s">
        <v>847</v>
      </c>
      <c r="C16" s="4270">
        <v>991</v>
      </c>
      <c r="D16" s="4271">
        <v>496</v>
      </c>
      <c r="E16" s="4243">
        <v>0.5005045408678103</v>
      </c>
      <c r="F16" s="4270">
        <v>14</v>
      </c>
      <c r="G16" s="4271">
        <v>482</v>
      </c>
      <c r="H16" s="4262">
        <v>102.5</v>
      </c>
      <c r="I16" s="4263"/>
      <c r="J16" s="4263"/>
      <c r="K16" s="4264">
        <v>100</v>
      </c>
      <c r="L16" s="4263">
        <v>73</v>
      </c>
      <c r="M16" s="4263">
        <v>63</v>
      </c>
      <c r="N16" s="4263">
        <v>41</v>
      </c>
      <c r="O16" s="4263">
        <v>102.5</v>
      </c>
      <c r="P16" s="4265"/>
      <c r="Q16" s="4244"/>
      <c r="R16" s="4239"/>
      <c r="S16" s="4239"/>
    </row>
    <row r="17" spans="1:19" ht="15">
      <c r="A17" s="4241" t="s">
        <v>31</v>
      </c>
      <c r="B17" s="4242" t="s">
        <v>203</v>
      </c>
      <c r="C17" s="4270"/>
      <c r="D17" s="4271"/>
      <c r="E17" s="4243"/>
      <c r="F17" s="4270"/>
      <c r="G17" s="4271">
        <v>458</v>
      </c>
      <c r="H17" s="4262"/>
      <c r="I17" s="4263">
        <v>4</v>
      </c>
      <c r="J17" s="4263">
        <v>144</v>
      </c>
      <c r="K17" s="4264"/>
      <c r="L17" s="4263">
        <v>219</v>
      </c>
      <c r="M17" s="4263"/>
      <c r="N17" s="4263"/>
      <c r="O17" s="4263">
        <v>55</v>
      </c>
      <c r="P17" s="4265">
        <v>36</v>
      </c>
      <c r="Q17" s="4244"/>
      <c r="R17" s="4239"/>
      <c r="S17" s="4239"/>
    </row>
    <row r="18" spans="1:19" ht="15">
      <c r="A18" s="4241" t="s">
        <v>31</v>
      </c>
      <c r="B18" s="4252" t="s">
        <v>33</v>
      </c>
      <c r="C18" s="4283"/>
      <c r="D18" s="4283"/>
      <c r="E18" s="4236"/>
      <c r="F18" s="4283"/>
      <c r="G18" s="4284">
        <v>206</v>
      </c>
      <c r="H18" s="4285">
        <v>44</v>
      </c>
      <c r="I18" s="4279">
        <v>0</v>
      </c>
      <c r="J18" s="4279">
        <v>29</v>
      </c>
      <c r="K18" s="4280">
        <v>11</v>
      </c>
      <c r="L18" s="4279">
        <v>110</v>
      </c>
      <c r="M18" s="4279"/>
      <c r="N18" s="4279"/>
      <c r="O18" s="4279">
        <v>12</v>
      </c>
      <c r="P18" s="4286">
        <v>0</v>
      </c>
      <c r="Q18" s="4235"/>
      <c r="R18" s="4235"/>
      <c r="S18" s="4235"/>
    </row>
    <row r="19" spans="1:19" ht="15">
      <c r="A19" s="4241" t="s">
        <v>34</v>
      </c>
      <c r="B19" s="4242" t="s">
        <v>848</v>
      </c>
      <c r="C19" s="4270">
        <v>132</v>
      </c>
      <c r="D19" s="4271">
        <v>113</v>
      </c>
      <c r="E19" s="4243">
        <v>0.8560606060606061</v>
      </c>
      <c r="F19" s="4270">
        <v>4</v>
      </c>
      <c r="G19" s="4271">
        <v>109</v>
      </c>
      <c r="H19" s="4262">
        <v>2</v>
      </c>
      <c r="I19" s="4263"/>
      <c r="J19" s="4263">
        <v>1</v>
      </c>
      <c r="K19" s="4264">
        <v>41</v>
      </c>
      <c r="L19" s="4263">
        <v>23</v>
      </c>
      <c r="M19" s="4263"/>
      <c r="N19" s="4263"/>
      <c r="O19" s="4263">
        <v>41</v>
      </c>
      <c r="P19" s="4265">
        <v>1</v>
      </c>
      <c r="Q19" s="4244"/>
      <c r="R19" s="4239"/>
      <c r="S19" s="4239"/>
    </row>
    <row r="20" spans="1:19" ht="15">
      <c r="A20" s="4241" t="s">
        <v>34</v>
      </c>
      <c r="B20" s="4242" t="s">
        <v>849</v>
      </c>
      <c r="C20" s="4270">
        <v>44</v>
      </c>
      <c r="D20" s="4271">
        <v>37</v>
      </c>
      <c r="E20" s="4243">
        <v>0.8409090909090909</v>
      </c>
      <c r="F20" s="4270">
        <v>0</v>
      </c>
      <c r="G20" s="4271">
        <v>37</v>
      </c>
      <c r="H20" s="4262">
        <v>1</v>
      </c>
      <c r="I20" s="4263"/>
      <c r="J20" s="4263"/>
      <c r="K20" s="4264">
        <v>2</v>
      </c>
      <c r="L20" s="4263">
        <v>13</v>
      </c>
      <c r="M20" s="4263"/>
      <c r="N20" s="4263"/>
      <c r="O20" s="4263">
        <v>20</v>
      </c>
      <c r="P20" s="4265">
        <v>1</v>
      </c>
      <c r="Q20" s="4244"/>
      <c r="R20" s="4239"/>
      <c r="S20" s="4239"/>
    </row>
    <row r="21" spans="1:19" ht="15">
      <c r="A21" s="4241" t="s">
        <v>34</v>
      </c>
      <c r="B21" s="4242" t="s">
        <v>850</v>
      </c>
      <c r="C21" s="4270">
        <v>39</v>
      </c>
      <c r="D21" s="4271">
        <v>30</v>
      </c>
      <c r="E21" s="4243">
        <v>0.7692307692307693</v>
      </c>
      <c r="F21" s="4270">
        <v>1</v>
      </c>
      <c r="G21" s="4271">
        <v>29</v>
      </c>
      <c r="H21" s="4262">
        <v>7</v>
      </c>
      <c r="I21" s="4263"/>
      <c r="J21" s="4263"/>
      <c r="K21" s="4264">
        <v>18</v>
      </c>
      <c r="L21" s="4263">
        <v>1</v>
      </c>
      <c r="M21" s="4263">
        <v>3</v>
      </c>
      <c r="N21" s="4263"/>
      <c r="O21" s="4263"/>
      <c r="P21" s="4265"/>
      <c r="Q21" s="4244"/>
      <c r="R21" s="4239"/>
      <c r="S21" s="4239"/>
    </row>
    <row r="22" spans="1:19" ht="25.5">
      <c r="A22" s="4241" t="s">
        <v>60</v>
      </c>
      <c r="B22" s="4234" t="s">
        <v>851</v>
      </c>
      <c r="C22" s="4283"/>
      <c r="D22" s="4283"/>
      <c r="E22" s="4236"/>
      <c r="F22" s="4283"/>
      <c r="G22" s="4284">
        <v>58</v>
      </c>
      <c r="H22" s="4285">
        <v>2</v>
      </c>
      <c r="I22" s="4279"/>
      <c r="J22" s="4279"/>
      <c r="K22" s="4280">
        <v>10</v>
      </c>
      <c r="L22" s="4279">
        <v>26</v>
      </c>
      <c r="M22" s="4279">
        <v>14</v>
      </c>
      <c r="N22" s="4279"/>
      <c r="O22" s="4279">
        <v>6</v>
      </c>
      <c r="P22" s="4286">
        <v>0</v>
      </c>
      <c r="Q22" s="4235"/>
      <c r="R22" s="4235"/>
      <c r="S22" s="4235"/>
    </row>
    <row r="23" spans="1:19" ht="15">
      <c r="A23" s="4240" t="s">
        <v>37</v>
      </c>
      <c r="B23" s="4242" t="s">
        <v>95</v>
      </c>
      <c r="C23" s="4270">
        <v>538</v>
      </c>
      <c r="D23" s="4271">
        <v>387</v>
      </c>
      <c r="E23" s="4243">
        <v>0.7193308550185874</v>
      </c>
      <c r="F23" s="4270">
        <v>11</v>
      </c>
      <c r="G23" s="4271">
        <v>376</v>
      </c>
      <c r="H23" s="4262">
        <v>71</v>
      </c>
      <c r="I23" s="4263">
        <v>4</v>
      </c>
      <c r="J23" s="4263">
        <v>2</v>
      </c>
      <c r="K23" s="4264">
        <v>104</v>
      </c>
      <c r="L23" s="4263">
        <v>75</v>
      </c>
      <c r="M23" s="4263">
        <v>29</v>
      </c>
      <c r="N23" s="4263">
        <v>21</v>
      </c>
      <c r="O23" s="4263">
        <v>70</v>
      </c>
      <c r="P23" s="4265"/>
      <c r="Q23" s="4244"/>
      <c r="R23" s="4239"/>
      <c r="S23" s="4239"/>
    </row>
    <row r="24" spans="1:19" ht="15.75" customHeight="1">
      <c r="A24" s="4240" t="s">
        <v>37</v>
      </c>
      <c r="B24" s="4242" t="s">
        <v>40</v>
      </c>
      <c r="C24" s="4270">
        <v>54</v>
      </c>
      <c r="D24" s="4271">
        <v>52</v>
      </c>
      <c r="E24" s="4243">
        <v>0.9629629629629629</v>
      </c>
      <c r="F24" s="4270">
        <v>2</v>
      </c>
      <c r="G24" s="4271">
        <v>50</v>
      </c>
      <c r="H24" s="4262">
        <v>3</v>
      </c>
      <c r="I24" s="4263">
        <v>1</v>
      </c>
      <c r="J24" s="4263">
        <v>1</v>
      </c>
      <c r="K24" s="4264">
        <v>6</v>
      </c>
      <c r="L24" s="4263">
        <v>8</v>
      </c>
      <c r="M24" s="4263">
        <v>3</v>
      </c>
      <c r="N24" s="4263">
        <v>2</v>
      </c>
      <c r="O24" s="4263">
        <v>26</v>
      </c>
      <c r="P24" s="4265"/>
      <c r="Q24" s="4244"/>
      <c r="R24" s="4239"/>
      <c r="S24" s="4239"/>
    </row>
    <row r="25" spans="1:19" ht="15.75" thickBot="1">
      <c r="A25" s="4245" t="s">
        <v>37</v>
      </c>
      <c r="B25" s="4256" t="s">
        <v>39</v>
      </c>
      <c r="C25" s="4277">
        <v>186</v>
      </c>
      <c r="D25" s="4278">
        <v>165</v>
      </c>
      <c r="E25" s="4257">
        <v>0.8870967741935484</v>
      </c>
      <c r="F25" s="4277">
        <v>3</v>
      </c>
      <c r="G25" s="4278">
        <v>162</v>
      </c>
      <c r="H25" s="4266">
        <v>8</v>
      </c>
      <c r="I25" s="4267">
        <v>3</v>
      </c>
      <c r="J25" s="4267">
        <v>1</v>
      </c>
      <c r="K25" s="4268">
        <v>8</v>
      </c>
      <c r="L25" s="4267">
        <v>53</v>
      </c>
      <c r="M25" s="4267">
        <v>58</v>
      </c>
      <c r="N25" s="4267">
        <v>7</v>
      </c>
      <c r="O25" s="4267">
        <v>9</v>
      </c>
      <c r="P25" s="4269">
        <v>15</v>
      </c>
      <c r="Q25" s="4244"/>
      <c r="R25" s="4239"/>
      <c r="S25" s="4239"/>
    </row>
    <row r="26" spans="1:19" ht="15">
      <c r="A26" s="4246"/>
      <c r="B26" s="4247"/>
      <c r="C26" s="4272"/>
      <c r="D26" s="4272"/>
      <c r="E26" s="4250"/>
      <c r="F26" s="4272"/>
      <c r="G26" s="4272"/>
      <c r="H26" s="4273"/>
      <c r="I26" s="4273"/>
      <c r="J26" s="4273"/>
      <c r="K26" s="4274"/>
      <c r="L26" s="4273"/>
      <c r="M26" s="4273"/>
      <c r="N26" s="4273"/>
      <c r="O26" s="4273"/>
      <c r="P26" s="4273"/>
      <c r="Q26" s="4249"/>
      <c r="R26" s="4238"/>
      <c r="S26" s="4238"/>
    </row>
    <row r="27" spans="1:19" ht="15">
      <c r="A27" s="4246"/>
      <c r="B27" s="4247"/>
      <c r="C27" s="4272"/>
      <c r="D27" s="4272"/>
      <c r="E27" s="4250"/>
      <c r="F27" s="4272"/>
      <c r="G27" s="4272"/>
      <c r="H27" s="4273"/>
      <c r="I27" s="4273"/>
      <c r="J27" s="4273"/>
      <c r="K27" s="4274"/>
      <c r="L27" s="4273"/>
      <c r="M27" s="4273"/>
      <c r="N27" s="4273"/>
      <c r="O27" s="4273"/>
      <c r="P27" s="4273"/>
      <c r="Q27" s="4249"/>
      <c r="R27" s="4238"/>
      <c r="S27" s="4238"/>
    </row>
    <row r="28" spans="1:19" ht="15">
      <c r="A28" s="4246"/>
      <c r="B28" s="4247"/>
      <c r="C28" s="4272"/>
      <c r="D28" s="4272"/>
      <c r="E28" s="4250"/>
      <c r="F28" s="4272"/>
      <c r="G28" s="4272"/>
      <c r="H28" s="4273"/>
      <c r="I28" s="4273"/>
      <c r="J28" s="4273"/>
      <c r="K28" s="4274"/>
      <c r="L28" s="4273"/>
      <c r="M28" s="4273"/>
      <c r="N28" s="4273"/>
      <c r="O28" s="4273"/>
      <c r="P28" s="4273"/>
      <c r="Q28" s="4249"/>
      <c r="R28" s="4238"/>
      <c r="S28" s="4238"/>
    </row>
    <row r="29" spans="1:19" ht="15.75" thickBot="1">
      <c r="A29" s="4246"/>
      <c r="B29" s="4247"/>
      <c r="C29" s="4272"/>
      <c r="D29" s="4272"/>
      <c r="E29" s="4250"/>
      <c r="F29" s="4272"/>
      <c r="G29" s="4272"/>
      <c r="H29" s="4273"/>
      <c r="I29" s="4273"/>
      <c r="J29" s="4273"/>
      <c r="K29" s="4274"/>
      <c r="L29" s="4273"/>
      <c r="M29" s="4273"/>
      <c r="N29" s="4273"/>
      <c r="O29" s="4273"/>
      <c r="P29" s="4273"/>
      <c r="Q29" s="4249"/>
      <c r="R29" s="4238"/>
      <c r="S29" s="4238"/>
    </row>
    <row r="30" spans="1:19" ht="15.75" thickBot="1">
      <c r="A30" s="4246" t="s">
        <v>41</v>
      </c>
      <c r="B30" s="4251"/>
      <c r="C30" s="4272"/>
      <c r="D30" s="4272"/>
      <c r="E30" s="4250"/>
      <c r="F30" s="4272"/>
      <c r="G30" s="4289" t="s">
        <v>42</v>
      </c>
      <c r="H30" s="4294" t="s">
        <v>11</v>
      </c>
      <c r="I30" s="4295" t="s">
        <v>12</v>
      </c>
      <c r="J30" s="4295" t="s">
        <v>13</v>
      </c>
      <c r="K30" s="4296" t="s">
        <v>14</v>
      </c>
      <c r="L30" s="4295" t="s">
        <v>15</v>
      </c>
      <c r="M30" s="4295" t="s">
        <v>16</v>
      </c>
      <c r="N30" s="4297" t="s">
        <v>17</v>
      </c>
      <c r="O30" s="4295" t="s">
        <v>18</v>
      </c>
      <c r="P30" s="4298" t="s">
        <v>19</v>
      </c>
      <c r="Q30" s="4248"/>
      <c r="R30" s="4238"/>
      <c r="S30" s="4238"/>
    </row>
    <row r="31" spans="1:19" ht="15.75" thickBot="1">
      <c r="A31" s="4246"/>
      <c r="B31" s="4247"/>
      <c r="C31" s="4272"/>
      <c r="D31" s="4272"/>
      <c r="E31" s="4250"/>
      <c r="F31" s="4272"/>
      <c r="G31" s="4281">
        <v>6943</v>
      </c>
      <c r="H31" s="4282">
        <v>1085.5</v>
      </c>
      <c r="I31" s="4287">
        <v>97</v>
      </c>
      <c r="J31" s="4287">
        <v>238</v>
      </c>
      <c r="K31" s="4299">
        <v>1138</v>
      </c>
      <c r="L31" s="4287">
        <v>1094</v>
      </c>
      <c r="M31" s="4287">
        <v>1700</v>
      </c>
      <c r="N31" s="4287">
        <v>815</v>
      </c>
      <c r="O31" s="4287">
        <v>609.5</v>
      </c>
      <c r="P31" s="4288">
        <v>166</v>
      </c>
      <c r="Q31" s="4249"/>
      <c r="R31" s="4238"/>
      <c r="S31" s="4238"/>
    </row>
    <row r="32" spans="1:19" ht="15.75" thickBot="1">
      <c r="A32" s="4246"/>
      <c r="B32" s="4247"/>
      <c r="C32" s="4272"/>
      <c r="D32" s="4272"/>
      <c r="E32" s="4250"/>
      <c r="F32" s="4272"/>
      <c r="G32" s="4272"/>
      <c r="H32" s="4291">
        <v>0.1563445196600893</v>
      </c>
      <c r="I32" s="4292">
        <v>0.013970905948437275</v>
      </c>
      <c r="J32" s="4292">
        <v>0.03427913005905228</v>
      </c>
      <c r="K32" s="4300">
        <v>0.16390609246723317</v>
      </c>
      <c r="L32" s="4292">
        <v>0.15756877430505545</v>
      </c>
      <c r="M32" s="4292">
        <v>0.2448509289932306</v>
      </c>
      <c r="N32" s="4292">
        <v>0.11738441595851937</v>
      </c>
      <c r="O32" s="4292">
        <v>0.08778625954198473</v>
      </c>
      <c r="P32" s="4293">
        <v>0.02390897306639781</v>
      </c>
      <c r="Q32" s="4249"/>
      <c r="R32" s="4290"/>
      <c r="S32" s="4238"/>
    </row>
  </sheetData>
  <mergeCells count="9">
    <mergeCell ref="A1:P1"/>
    <mergeCell ref="A3:A4"/>
    <mergeCell ref="B3:B4"/>
    <mergeCell ref="C3:C4"/>
    <mergeCell ref="D3:D4"/>
    <mergeCell ref="G3:G4"/>
    <mergeCell ref="F3:F4"/>
    <mergeCell ref="E3:E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 topLeftCell="A10">
      <selection activeCell="T3" sqref="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63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261"/>
      <c r="R1" s="261"/>
      <c r="S1" s="261"/>
    </row>
    <row r="2" spans="1:19" ht="27" thickBot="1">
      <c r="A2" s="264"/>
      <c r="B2" s="272"/>
      <c r="C2" s="263"/>
      <c r="D2" s="263"/>
      <c r="E2" s="263"/>
      <c r="F2" s="263"/>
      <c r="G2" s="263"/>
      <c r="H2" s="265"/>
      <c r="I2" s="265"/>
      <c r="J2" s="265"/>
      <c r="K2" s="266"/>
      <c r="L2" s="265"/>
      <c r="M2" s="265"/>
      <c r="N2" s="265"/>
      <c r="O2" s="265"/>
      <c r="P2" s="265"/>
      <c r="Q2" s="263"/>
      <c r="R2" s="261"/>
      <c r="S2" s="261"/>
    </row>
    <row r="3" spans="1:19" ht="46.5" customHeight="1" thickBot="1" thickTop="1">
      <c r="A3" s="4621" t="s">
        <v>2</v>
      </c>
      <c r="B3" s="4610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263"/>
      <c r="R3" s="262"/>
      <c r="S3" s="4224" t="s">
        <v>10</v>
      </c>
    </row>
    <row r="4" spans="1:19" ht="15.75" thickBot="1">
      <c r="A4" s="4622"/>
      <c r="B4" s="4612"/>
      <c r="C4" s="4616"/>
      <c r="D4" s="4616"/>
      <c r="E4" s="4618"/>
      <c r="F4" s="4616"/>
      <c r="G4" s="4620"/>
      <c r="H4" s="267" t="s">
        <v>11</v>
      </c>
      <c r="I4" s="268" t="s">
        <v>12</v>
      </c>
      <c r="J4" s="268" t="s">
        <v>13</v>
      </c>
      <c r="K4" s="269" t="s">
        <v>14</v>
      </c>
      <c r="L4" s="268" t="s">
        <v>15</v>
      </c>
      <c r="M4" s="268" t="s">
        <v>16</v>
      </c>
      <c r="N4" s="271" t="s">
        <v>17</v>
      </c>
      <c r="O4" s="268" t="s">
        <v>18</v>
      </c>
      <c r="P4" s="270" t="s">
        <v>19</v>
      </c>
      <c r="Q4" s="263"/>
      <c r="R4" s="260"/>
      <c r="S4" s="260"/>
    </row>
    <row r="5" spans="1:19" ht="15">
      <c r="A5" s="285" t="s">
        <v>20</v>
      </c>
      <c r="B5" s="286" t="s">
        <v>64</v>
      </c>
      <c r="C5" s="311">
        <v>87</v>
      </c>
      <c r="D5" s="312">
        <v>74</v>
      </c>
      <c r="E5" s="287">
        <v>0.8505747126436781</v>
      </c>
      <c r="F5" s="311">
        <v>5</v>
      </c>
      <c r="G5" s="312">
        <v>69</v>
      </c>
      <c r="H5" s="291"/>
      <c r="I5" s="292"/>
      <c r="J5" s="292"/>
      <c r="K5" s="293">
        <v>41</v>
      </c>
      <c r="L5" s="292">
        <v>2</v>
      </c>
      <c r="M5" s="292">
        <v>20</v>
      </c>
      <c r="N5" s="292"/>
      <c r="O5" s="292">
        <v>6</v>
      </c>
      <c r="P5" s="294"/>
      <c r="Q5" s="278"/>
      <c r="R5" s="274"/>
      <c r="S5" s="274"/>
    </row>
    <row r="6" spans="1:19" ht="15">
      <c r="A6" s="275" t="s">
        <v>65</v>
      </c>
      <c r="B6" s="276" t="s">
        <v>66</v>
      </c>
      <c r="C6" s="303">
        <v>168</v>
      </c>
      <c r="D6" s="304">
        <v>113</v>
      </c>
      <c r="E6" s="277">
        <v>0.6726190476190477</v>
      </c>
      <c r="F6" s="303">
        <v>4</v>
      </c>
      <c r="G6" s="304">
        <v>107</v>
      </c>
      <c r="H6" s="295">
        <v>20</v>
      </c>
      <c r="I6" s="296">
        <v>2</v>
      </c>
      <c r="J6" s="296">
        <v>1</v>
      </c>
      <c r="K6" s="297">
        <v>47</v>
      </c>
      <c r="L6" s="296">
        <v>2</v>
      </c>
      <c r="M6" s="296">
        <v>7</v>
      </c>
      <c r="N6" s="296">
        <v>10</v>
      </c>
      <c r="O6" s="296">
        <v>18</v>
      </c>
      <c r="P6" s="298"/>
      <c r="Q6" s="278"/>
      <c r="R6" s="274"/>
      <c r="S6" s="274"/>
    </row>
    <row r="7" spans="1:19" ht="15">
      <c r="A7" s="275" t="s">
        <v>26</v>
      </c>
      <c r="B7" s="276" t="s">
        <v>27</v>
      </c>
      <c r="C7" s="303">
        <v>355</v>
      </c>
      <c r="D7" s="304"/>
      <c r="E7" s="277"/>
      <c r="F7" s="303"/>
      <c r="G7" s="304">
        <v>316</v>
      </c>
      <c r="H7" s="295"/>
      <c r="I7" s="296">
        <v>30.5</v>
      </c>
      <c r="J7" s="296"/>
      <c r="K7" s="297">
        <v>112</v>
      </c>
      <c r="L7" s="296">
        <v>61</v>
      </c>
      <c r="M7" s="296"/>
      <c r="N7" s="296">
        <v>82</v>
      </c>
      <c r="O7" s="296">
        <v>30.5</v>
      </c>
      <c r="P7" s="298"/>
      <c r="Q7" s="278"/>
      <c r="R7" s="274"/>
      <c r="S7" s="274"/>
    </row>
    <row r="8" spans="1:19" ht="15">
      <c r="A8" s="275" t="s">
        <v>28</v>
      </c>
      <c r="B8" s="276" t="s">
        <v>29</v>
      </c>
      <c r="C8" s="303">
        <v>2755</v>
      </c>
      <c r="D8" s="304">
        <v>1238</v>
      </c>
      <c r="E8" s="277">
        <v>0.44936479128856627</v>
      </c>
      <c r="F8" s="303">
        <v>44</v>
      </c>
      <c r="G8" s="304">
        <v>1194</v>
      </c>
      <c r="H8" s="295">
        <v>85</v>
      </c>
      <c r="I8" s="296"/>
      <c r="J8" s="296"/>
      <c r="K8" s="297">
        <v>84</v>
      </c>
      <c r="L8" s="296">
        <v>86</v>
      </c>
      <c r="M8" s="296">
        <v>605</v>
      </c>
      <c r="N8" s="296">
        <v>99</v>
      </c>
      <c r="O8" s="296">
        <v>175</v>
      </c>
      <c r="P8" s="298">
        <v>60</v>
      </c>
      <c r="Q8" s="278"/>
      <c r="R8" s="274"/>
      <c r="S8" s="274"/>
    </row>
    <row r="9" spans="1:19" ht="15">
      <c r="A9" s="275" t="s">
        <v>28</v>
      </c>
      <c r="B9" s="276" t="s">
        <v>30</v>
      </c>
      <c r="C9" s="303"/>
      <c r="D9" s="304"/>
      <c r="E9" s="277"/>
      <c r="F9" s="303"/>
      <c r="G9" s="304"/>
      <c r="H9" s="295"/>
      <c r="I9" s="296"/>
      <c r="J9" s="296"/>
      <c r="K9" s="297"/>
      <c r="L9" s="296"/>
      <c r="M9" s="296"/>
      <c r="N9" s="296"/>
      <c r="O9" s="296"/>
      <c r="P9" s="298"/>
      <c r="Q9" s="278"/>
      <c r="R9" s="274"/>
      <c r="S9" s="274"/>
    </row>
    <row r="10" spans="1:19" ht="25.5">
      <c r="A10" s="275" t="s">
        <v>31</v>
      </c>
      <c r="B10" s="276" t="s">
        <v>67</v>
      </c>
      <c r="C10" s="303"/>
      <c r="D10" s="304"/>
      <c r="E10" s="277"/>
      <c r="F10" s="303"/>
      <c r="G10" s="304">
        <v>123</v>
      </c>
      <c r="H10" s="295"/>
      <c r="I10" s="296">
        <v>1</v>
      </c>
      <c r="J10" s="296">
        <v>51</v>
      </c>
      <c r="K10" s="297"/>
      <c r="L10" s="296">
        <v>43</v>
      </c>
      <c r="M10" s="296"/>
      <c r="N10" s="296"/>
      <c r="O10" s="296">
        <v>19</v>
      </c>
      <c r="P10" s="298">
        <v>9</v>
      </c>
      <c r="Q10" s="278"/>
      <c r="R10" s="274"/>
      <c r="S10" s="274"/>
    </row>
    <row r="11" spans="1:19" ht="25.5">
      <c r="A11" s="275" t="s">
        <v>31</v>
      </c>
      <c r="B11" s="276" t="s">
        <v>68</v>
      </c>
      <c r="C11" s="303"/>
      <c r="D11" s="304"/>
      <c r="E11" s="277"/>
      <c r="F11" s="303"/>
      <c r="G11" s="304">
        <v>114</v>
      </c>
      <c r="H11" s="295">
        <v>21</v>
      </c>
      <c r="I11" s="296">
        <v>0</v>
      </c>
      <c r="J11" s="296"/>
      <c r="K11" s="297">
        <v>21</v>
      </c>
      <c r="L11" s="296">
        <v>52</v>
      </c>
      <c r="M11" s="296"/>
      <c r="N11" s="296"/>
      <c r="O11" s="296">
        <v>20</v>
      </c>
      <c r="P11" s="298">
        <v>0</v>
      </c>
      <c r="Q11" s="278"/>
      <c r="R11" s="274"/>
      <c r="S11" s="274"/>
    </row>
    <row r="12" spans="1:19" ht="15">
      <c r="A12" s="275" t="s">
        <v>34</v>
      </c>
      <c r="B12" s="276" t="s">
        <v>69</v>
      </c>
      <c r="C12" s="303">
        <v>34</v>
      </c>
      <c r="D12" s="304">
        <v>32</v>
      </c>
      <c r="E12" s="277">
        <v>0.9411764705882353</v>
      </c>
      <c r="F12" s="303">
        <v>0</v>
      </c>
      <c r="G12" s="304">
        <v>32</v>
      </c>
      <c r="H12" s="295"/>
      <c r="I12" s="296"/>
      <c r="J12" s="296"/>
      <c r="K12" s="297">
        <v>8</v>
      </c>
      <c r="L12" s="296">
        <v>13</v>
      </c>
      <c r="M12" s="296"/>
      <c r="N12" s="296"/>
      <c r="O12" s="296">
        <v>9</v>
      </c>
      <c r="P12" s="298">
        <v>2</v>
      </c>
      <c r="Q12" s="278"/>
      <c r="R12" s="274"/>
      <c r="S12" s="274"/>
    </row>
    <row r="13" spans="1:19" ht="15">
      <c r="A13" s="275" t="s">
        <v>34</v>
      </c>
      <c r="B13" s="276" t="s">
        <v>70</v>
      </c>
      <c r="C13" s="303">
        <v>216</v>
      </c>
      <c r="D13" s="304">
        <v>154</v>
      </c>
      <c r="E13" s="277">
        <v>0.7129629629629629</v>
      </c>
      <c r="F13" s="303">
        <v>1</v>
      </c>
      <c r="G13" s="304">
        <v>153</v>
      </c>
      <c r="H13" s="295">
        <v>1</v>
      </c>
      <c r="I13" s="296"/>
      <c r="J13" s="296">
        <v>1</v>
      </c>
      <c r="K13" s="297">
        <v>41</v>
      </c>
      <c r="L13" s="296">
        <v>66</v>
      </c>
      <c r="M13" s="296"/>
      <c r="N13" s="296"/>
      <c r="O13" s="296">
        <v>41</v>
      </c>
      <c r="P13" s="298">
        <v>3</v>
      </c>
      <c r="Q13" s="278"/>
      <c r="R13" s="274"/>
      <c r="S13" s="274"/>
    </row>
    <row r="14" spans="1:19" ht="15">
      <c r="A14" s="275" t="s">
        <v>37</v>
      </c>
      <c r="B14" s="276" t="s">
        <v>38</v>
      </c>
      <c r="C14" s="303">
        <v>211</v>
      </c>
      <c r="D14" s="304">
        <v>149</v>
      </c>
      <c r="E14" s="277">
        <v>0.7061611374407583</v>
      </c>
      <c r="F14" s="303">
        <v>5</v>
      </c>
      <c r="G14" s="304">
        <v>144</v>
      </c>
      <c r="H14" s="295">
        <v>3</v>
      </c>
      <c r="I14" s="296"/>
      <c r="J14" s="296"/>
      <c r="K14" s="297">
        <v>47</v>
      </c>
      <c r="L14" s="296">
        <v>62</v>
      </c>
      <c r="M14" s="296">
        <v>6</v>
      </c>
      <c r="N14" s="296">
        <v>5</v>
      </c>
      <c r="O14" s="296">
        <v>21</v>
      </c>
      <c r="P14" s="298"/>
      <c r="Q14" s="278"/>
      <c r="R14" s="274"/>
      <c r="S14" s="274"/>
    </row>
    <row r="15" spans="1:19" ht="26.25" thickBot="1">
      <c r="A15" s="290" t="s">
        <v>37</v>
      </c>
      <c r="B15" s="288" t="s">
        <v>62</v>
      </c>
      <c r="C15" s="313">
        <v>61</v>
      </c>
      <c r="D15" s="314">
        <v>47</v>
      </c>
      <c r="E15" s="289">
        <v>0.7704918032786885</v>
      </c>
      <c r="F15" s="313">
        <v>1</v>
      </c>
      <c r="G15" s="314">
        <v>46</v>
      </c>
      <c r="H15" s="299">
        <v>4</v>
      </c>
      <c r="I15" s="300">
        <v>2</v>
      </c>
      <c r="J15" s="300">
        <v>2</v>
      </c>
      <c r="K15" s="301">
        <v>3</v>
      </c>
      <c r="L15" s="300">
        <v>11</v>
      </c>
      <c r="M15" s="300">
        <v>3</v>
      </c>
      <c r="N15" s="300">
        <v>2</v>
      </c>
      <c r="O15" s="300">
        <v>16</v>
      </c>
      <c r="P15" s="302">
        <v>3</v>
      </c>
      <c r="Q15" s="278"/>
      <c r="R15" s="274"/>
      <c r="S15" s="274"/>
    </row>
    <row r="16" spans="1:19" ht="15">
      <c r="A16" s="279"/>
      <c r="B16" s="280"/>
      <c r="C16" s="305"/>
      <c r="D16" s="305"/>
      <c r="E16" s="283"/>
      <c r="F16" s="305"/>
      <c r="G16" s="305"/>
      <c r="H16" s="306"/>
      <c r="I16" s="306"/>
      <c r="J16" s="306"/>
      <c r="K16" s="307"/>
      <c r="L16" s="306"/>
      <c r="M16" s="306"/>
      <c r="N16" s="306"/>
      <c r="O16" s="306"/>
      <c r="P16" s="306"/>
      <c r="Q16" s="282"/>
      <c r="R16" s="274"/>
      <c r="S16" s="274"/>
    </row>
    <row r="17" spans="1:19" ht="15">
      <c r="A17" s="279"/>
      <c r="B17" s="280"/>
      <c r="C17" s="305"/>
      <c r="D17" s="305"/>
      <c r="E17" s="283"/>
      <c r="F17" s="305"/>
      <c r="G17" s="305"/>
      <c r="H17" s="306"/>
      <c r="I17" s="306"/>
      <c r="J17" s="306"/>
      <c r="K17" s="307"/>
      <c r="L17" s="306"/>
      <c r="M17" s="306"/>
      <c r="N17" s="306"/>
      <c r="O17" s="306"/>
      <c r="P17" s="306"/>
      <c r="Q17" s="282"/>
      <c r="R17" s="274"/>
      <c r="S17" s="274"/>
    </row>
    <row r="18" spans="1:19" ht="15">
      <c r="A18" s="279"/>
      <c r="B18" s="280"/>
      <c r="C18" s="305"/>
      <c r="D18" s="305"/>
      <c r="E18" s="283"/>
      <c r="F18" s="305"/>
      <c r="G18" s="305"/>
      <c r="H18" s="306"/>
      <c r="I18" s="306"/>
      <c r="J18" s="306"/>
      <c r="K18" s="307"/>
      <c r="L18" s="306"/>
      <c r="M18" s="306"/>
      <c r="N18" s="306"/>
      <c r="O18" s="306"/>
      <c r="P18" s="306"/>
      <c r="Q18" s="282"/>
      <c r="R18" s="274"/>
      <c r="S18" s="274"/>
    </row>
    <row r="19" spans="1:19" ht="15">
      <c r="A19" s="260"/>
      <c r="B19" s="260"/>
      <c r="C19" s="308"/>
      <c r="D19" s="308"/>
      <c r="E19" s="260"/>
      <c r="F19" s="308"/>
      <c r="G19" s="308"/>
      <c r="H19" s="309"/>
      <c r="I19" s="309"/>
      <c r="J19" s="309"/>
      <c r="K19" s="310"/>
      <c r="L19" s="309"/>
      <c r="M19" s="309"/>
      <c r="N19" s="309"/>
      <c r="O19" s="309"/>
      <c r="P19" s="309"/>
      <c r="Q19" s="260"/>
      <c r="R19" s="260"/>
      <c r="S19" s="260"/>
    </row>
    <row r="20" spans="1:19" ht="15">
      <c r="A20" s="260"/>
      <c r="B20" s="260"/>
      <c r="C20" s="308"/>
      <c r="D20" s="308"/>
      <c r="E20" s="260"/>
      <c r="F20" s="308"/>
      <c r="G20" s="308"/>
      <c r="H20" s="309"/>
      <c r="I20" s="309"/>
      <c r="J20" s="309"/>
      <c r="K20" s="310"/>
      <c r="L20" s="309"/>
      <c r="M20" s="309"/>
      <c r="N20" s="309"/>
      <c r="O20" s="309"/>
      <c r="P20" s="309"/>
      <c r="Q20" s="260"/>
      <c r="R20" s="260"/>
      <c r="S20" s="260"/>
    </row>
    <row r="21" spans="1:19" ht="15">
      <c r="A21" s="279"/>
      <c r="B21" s="280"/>
      <c r="C21" s="305"/>
      <c r="D21" s="305"/>
      <c r="E21" s="283"/>
      <c r="F21" s="305"/>
      <c r="G21" s="305"/>
      <c r="H21" s="306"/>
      <c r="I21" s="306"/>
      <c r="J21" s="306"/>
      <c r="K21" s="307"/>
      <c r="L21" s="306"/>
      <c r="M21" s="306"/>
      <c r="N21" s="306"/>
      <c r="O21" s="306"/>
      <c r="P21" s="306"/>
      <c r="Q21" s="282"/>
      <c r="R21" s="274"/>
      <c r="S21" s="274"/>
    </row>
    <row r="22" spans="1:19" ht="15">
      <c r="A22" s="279"/>
      <c r="B22" s="280"/>
      <c r="C22" s="305"/>
      <c r="D22" s="305"/>
      <c r="E22" s="283"/>
      <c r="F22" s="305"/>
      <c r="G22" s="305"/>
      <c r="H22" s="306"/>
      <c r="I22" s="306"/>
      <c r="J22" s="306"/>
      <c r="K22" s="307"/>
      <c r="L22" s="306"/>
      <c r="M22" s="306"/>
      <c r="N22" s="306"/>
      <c r="O22" s="306"/>
      <c r="P22" s="306"/>
      <c r="Q22" s="282"/>
      <c r="R22" s="273"/>
      <c r="S22" s="273"/>
    </row>
    <row r="23" spans="1:19" ht="15">
      <c r="A23" s="279"/>
      <c r="B23" s="280"/>
      <c r="C23" s="305"/>
      <c r="D23" s="305"/>
      <c r="E23" s="283"/>
      <c r="F23" s="305"/>
      <c r="G23" s="305"/>
      <c r="H23" s="306"/>
      <c r="I23" s="306"/>
      <c r="J23" s="306"/>
      <c r="K23" s="307"/>
      <c r="L23" s="306"/>
      <c r="M23" s="306"/>
      <c r="N23" s="306"/>
      <c r="O23" s="306"/>
      <c r="P23" s="306"/>
      <c r="Q23" s="282"/>
      <c r="R23" s="273"/>
      <c r="S23" s="273"/>
    </row>
    <row r="24" spans="1:19" ht="15.75" thickBot="1">
      <c r="A24" s="279"/>
      <c r="B24" s="280"/>
      <c r="C24" s="305"/>
      <c r="D24" s="305"/>
      <c r="E24" s="283"/>
      <c r="F24" s="305"/>
      <c r="G24" s="305"/>
      <c r="H24" s="306"/>
      <c r="I24" s="306"/>
      <c r="J24" s="306"/>
      <c r="K24" s="307"/>
      <c r="L24" s="306"/>
      <c r="M24" s="306"/>
      <c r="N24" s="306"/>
      <c r="O24" s="306"/>
      <c r="P24" s="306"/>
      <c r="Q24" s="282"/>
      <c r="R24" s="274"/>
      <c r="S24" s="274"/>
    </row>
    <row r="25" spans="1:19" ht="15.75" thickBot="1">
      <c r="A25" s="279" t="s">
        <v>41</v>
      </c>
      <c r="B25" s="284"/>
      <c r="C25" s="305"/>
      <c r="D25" s="305"/>
      <c r="E25" s="283"/>
      <c r="F25" s="305"/>
      <c r="G25" s="319" t="s">
        <v>42</v>
      </c>
      <c r="H25" s="324" t="s">
        <v>11</v>
      </c>
      <c r="I25" s="325" t="s">
        <v>12</v>
      </c>
      <c r="J25" s="325" t="s">
        <v>13</v>
      </c>
      <c r="K25" s="326" t="s">
        <v>14</v>
      </c>
      <c r="L25" s="325" t="s">
        <v>15</v>
      </c>
      <c r="M25" s="325" t="s">
        <v>16</v>
      </c>
      <c r="N25" s="327" t="s">
        <v>17</v>
      </c>
      <c r="O25" s="325" t="s">
        <v>18</v>
      </c>
      <c r="P25" s="328" t="s">
        <v>19</v>
      </c>
      <c r="Q25" s="281"/>
      <c r="R25" s="273"/>
      <c r="S25" s="273"/>
    </row>
    <row r="26" spans="1:19" ht="15.75" thickBot="1">
      <c r="A26" s="279"/>
      <c r="B26" s="280"/>
      <c r="C26" s="305"/>
      <c r="D26" s="305"/>
      <c r="E26" s="283"/>
      <c r="F26" s="305"/>
      <c r="G26" s="315">
        <v>2298</v>
      </c>
      <c r="H26" s="316">
        <v>134</v>
      </c>
      <c r="I26" s="317">
        <v>35.5</v>
      </c>
      <c r="J26" s="317">
        <v>55</v>
      </c>
      <c r="K26" s="329">
        <v>404</v>
      </c>
      <c r="L26" s="317">
        <v>398</v>
      </c>
      <c r="M26" s="317">
        <v>641</v>
      </c>
      <c r="N26" s="317">
        <v>198</v>
      </c>
      <c r="O26" s="317">
        <v>355.5</v>
      </c>
      <c r="P26" s="318">
        <v>77</v>
      </c>
      <c r="Q26" s="282"/>
      <c r="R26" s="273"/>
      <c r="S26" s="273"/>
    </row>
    <row r="27" spans="1:19" ht="15.75" thickBot="1">
      <c r="A27" s="279"/>
      <c r="B27" s="280"/>
      <c r="C27" s="305"/>
      <c r="D27" s="305"/>
      <c r="E27" s="283"/>
      <c r="F27" s="305"/>
      <c r="G27" s="305"/>
      <c r="H27" s="321">
        <v>0.058311575282854654</v>
      </c>
      <c r="I27" s="322">
        <v>0.015448215839860748</v>
      </c>
      <c r="J27" s="322">
        <v>0.023933855526544822</v>
      </c>
      <c r="K27" s="330">
        <v>0.17580504786771106</v>
      </c>
      <c r="L27" s="322">
        <v>0.1731940818102698</v>
      </c>
      <c r="M27" s="322">
        <v>0.2789382071366406</v>
      </c>
      <c r="N27" s="322">
        <v>0.08616187989556136</v>
      </c>
      <c r="O27" s="322">
        <v>0.15469973890339425</v>
      </c>
      <c r="P27" s="323">
        <v>0.03350739773716275</v>
      </c>
      <c r="Q27" s="282"/>
      <c r="R27" s="320"/>
      <c r="S27" s="273"/>
    </row>
  </sheetData>
  <mergeCells count="9">
    <mergeCell ref="A1:P1"/>
    <mergeCell ref="A3:A4"/>
    <mergeCell ref="B3:B4"/>
    <mergeCell ref="C3:C4"/>
    <mergeCell ref="D3:D4"/>
    <mergeCell ref="H3:P3"/>
    <mergeCell ref="E3:E4"/>
    <mergeCell ref="F3:F4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853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8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47"/>
      <c r="C4" s="4649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25.5">
      <c r="A5" s="4313" t="s">
        <v>20</v>
      </c>
      <c r="B5" s="2985" t="s">
        <v>854</v>
      </c>
      <c r="C5" s="2602">
        <v>84</v>
      </c>
      <c r="D5" s="4276">
        <v>83</v>
      </c>
      <c r="E5" s="4255">
        <f>D5/C5</f>
        <v>0.9880952380952381</v>
      </c>
      <c r="F5" s="4275">
        <v>3</v>
      </c>
      <c r="G5" s="4276">
        <v>80</v>
      </c>
      <c r="H5" s="4258">
        <v>12</v>
      </c>
      <c r="I5" s="4259">
        <v>1</v>
      </c>
      <c r="J5" s="4259">
        <v>2</v>
      </c>
      <c r="K5" s="4260">
        <v>12</v>
      </c>
      <c r="L5" s="4259">
        <v>32</v>
      </c>
      <c r="M5" s="4259">
        <v>3</v>
      </c>
      <c r="N5" s="4259">
        <v>2</v>
      </c>
      <c r="O5" s="4259">
        <v>10</v>
      </c>
      <c r="P5" s="4261">
        <v>6</v>
      </c>
      <c r="Q5" s="4244"/>
      <c r="R5" s="4314"/>
      <c r="S5" s="4314"/>
    </row>
    <row r="6" spans="1:19" ht="15">
      <c r="A6" s="4315" t="s">
        <v>20</v>
      </c>
      <c r="B6" s="2986" t="s">
        <v>855</v>
      </c>
      <c r="C6" s="2695">
        <v>68</v>
      </c>
      <c r="D6" s="4271">
        <v>52</v>
      </c>
      <c r="E6" s="4243">
        <f>D6/C6</f>
        <v>0.7647058823529411</v>
      </c>
      <c r="F6" s="4270">
        <f>D6-G6</f>
        <v>4</v>
      </c>
      <c r="G6" s="4271">
        <v>48</v>
      </c>
      <c r="H6" s="4262">
        <v>14</v>
      </c>
      <c r="I6" s="4263"/>
      <c r="J6" s="4263"/>
      <c r="K6" s="4264"/>
      <c r="L6" s="4263">
        <v>2</v>
      </c>
      <c r="M6" s="4263">
        <v>32</v>
      </c>
      <c r="N6" s="4263"/>
      <c r="O6" s="4263"/>
      <c r="P6" s="4265"/>
      <c r="Q6" s="4244"/>
      <c r="R6" s="4314"/>
      <c r="S6" s="4314"/>
    </row>
    <row r="7" spans="1:19" ht="15">
      <c r="A7" s="4315" t="s">
        <v>20</v>
      </c>
      <c r="B7" s="2986" t="s">
        <v>856</v>
      </c>
      <c r="C7" s="2695">
        <v>137</v>
      </c>
      <c r="D7" s="4271">
        <v>62</v>
      </c>
      <c r="E7" s="4243">
        <f>D7/C7</f>
        <v>0.45255474452554745</v>
      </c>
      <c r="F7" s="4270">
        <f>D7-G7</f>
        <v>8</v>
      </c>
      <c r="G7" s="4271">
        <v>54</v>
      </c>
      <c r="H7" s="4262">
        <v>6</v>
      </c>
      <c r="I7" s="4263"/>
      <c r="J7" s="4263"/>
      <c r="K7" s="4264"/>
      <c r="L7" s="4263">
        <v>11</v>
      </c>
      <c r="M7" s="4263">
        <v>37</v>
      </c>
      <c r="N7" s="4263"/>
      <c r="O7" s="4263"/>
      <c r="P7" s="4265"/>
      <c r="Q7" s="4244"/>
      <c r="R7" s="4314"/>
      <c r="S7" s="4314"/>
    </row>
    <row r="8" spans="1:19" ht="15">
      <c r="A8" s="4315" t="s">
        <v>65</v>
      </c>
      <c r="B8" s="2986" t="s">
        <v>857</v>
      </c>
      <c r="C8" s="2695">
        <v>95</v>
      </c>
      <c r="D8" s="4271">
        <v>67</v>
      </c>
      <c r="E8" s="4243">
        <v>0.7052631578947368</v>
      </c>
      <c r="F8" s="4270">
        <v>2</v>
      </c>
      <c r="G8" s="4271">
        <v>64</v>
      </c>
      <c r="H8" s="4262">
        <v>12</v>
      </c>
      <c r="I8" s="4263">
        <v>5</v>
      </c>
      <c r="J8" s="4263">
        <v>1</v>
      </c>
      <c r="K8" s="4264">
        <v>25</v>
      </c>
      <c r="L8" s="4263">
        <v>4</v>
      </c>
      <c r="M8" s="4263">
        <v>9</v>
      </c>
      <c r="N8" s="4263">
        <v>3</v>
      </c>
      <c r="O8" s="4263">
        <v>5</v>
      </c>
      <c r="P8" s="4265"/>
      <c r="Q8" s="4244"/>
      <c r="R8" s="4314"/>
      <c r="S8" s="4314"/>
    </row>
    <row r="9" spans="1:19" ht="25.5">
      <c r="A9" s="4315" t="s">
        <v>65</v>
      </c>
      <c r="B9" s="2986" t="s">
        <v>858</v>
      </c>
      <c r="C9" s="2695">
        <v>175</v>
      </c>
      <c r="D9" s="4271">
        <v>90</v>
      </c>
      <c r="E9" s="4243">
        <v>0.5142857142857142</v>
      </c>
      <c r="F9" s="4270">
        <v>2</v>
      </c>
      <c r="G9" s="4271">
        <v>88</v>
      </c>
      <c r="H9" s="4262">
        <v>2</v>
      </c>
      <c r="I9" s="4263"/>
      <c r="J9" s="4263">
        <v>1</v>
      </c>
      <c r="K9" s="4264">
        <v>44</v>
      </c>
      <c r="L9" s="4263">
        <v>3</v>
      </c>
      <c r="M9" s="4263">
        <v>26</v>
      </c>
      <c r="N9" s="4263">
        <v>11</v>
      </c>
      <c r="O9" s="4263">
        <v>1</v>
      </c>
      <c r="P9" s="4265"/>
      <c r="Q9" s="4244"/>
      <c r="R9" s="4314"/>
      <c r="S9" s="4314"/>
    </row>
    <row r="10" spans="1:19" ht="15">
      <c r="A10" s="4315" t="s">
        <v>23</v>
      </c>
      <c r="B10" s="2986" t="s">
        <v>859</v>
      </c>
      <c r="C10" s="2695">
        <v>351</v>
      </c>
      <c r="D10" s="4271">
        <v>295</v>
      </c>
      <c r="E10" s="4243">
        <f aca="true" t="shared" si="0" ref="E10:E17">D10/C10</f>
        <v>0.8404558404558404</v>
      </c>
      <c r="F10" s="4270">
        <v>10</v>
      </c>
      <c r="G10" s="4271">
        <v>285</v>
      </c>
      <c r="H10" s="4262">
        <v>70</v>
      </c>
      <c r="I10" s="4263">
        <v>13</v>
      </c>
      <c r="J10" s="4263">
        <v>25</v>
      </c>
      <c r="K10" s="4264">
        <v>9</v>
      </c>
      <c r="L10" s="4263">
        <v>143</v>
      </c>
      <c r="M10" s="4263"/>
      <c r="N10" s="4263"/>
      <c r="O10" s="4263">
        <v>25</v>
      </c>
      <c r="P10" s="4265"/>
      <c r="Q10" s="4244"/>
      <c r="R10" s="4314"/>
      <c r="S10" s="4314"/>
    </row>
    <row r="11" spans="1:19" ht="15">
      <c r="A11" s="4315" t="s">
        <v>23</v>
      </c>
      <c r="B11" s="2986" t="s">
        <v>860</v>
      </c>
      <c r="C11" s="2695">
        <v>268</v>
      </c>
      <c r="D11" s="4271">
        <v>227</v>
      </c>
      <c r="E11" s="4243">
        <f t="shared" si="0"/>
        <v>0.8470149253731343</v>
      </c>
      <c r="F11" s="4270">
        <v>4</v>
      </c>
      <c r="G11" s="4271">
        <v>223</v>
      </c>
      <c r="H11" s="4262">
        <v>38</v>
      </c>
      <c r="I11" s="4263">
        <v>8</v>
      </c>
      <c r="J11" s="4263">
        <v>15.5</v>
      </c>
      <c r="K11" s="4264">
        <v>10</v>
      </c>
      <c r="L11" s="4263">
        <v>136</v>
      </c>
      <c r="M11" s="4263"/>
      <c r="N11" s="4263"/>
      <c r="O11" s="4263">
        <v>15.5</v>
      </c>
      <c r="P11" s="4265"/>
      <c r="Q11" s="4244"/>
      <c r="R11" s="4314"/>
      <c r="S11" s="4314"/>
    </row>
    <row r="12" spans="1:19" ht="15">
      <c r="A12" s="4315" t="s">
        <v>23</v>
      </c>
      <c r="B12" s="2986" t="s">
        <v>861</v>
      </c>
      <c r="C12" s="2695">
        <v>188</v>
      </c>
      <c r="D12" s="4271">
        <v>150</v>
      </c>
      <c r="E12" s="4243">
        <f t="shared" si="0"/>
        <v>0.7978723404255319</v>
      </c>
      <c r="F12" s="4270">
        <v>2</v>
      </c>
      <c r="G12" s="4271">
        <v>148</v>
      </c>
      <c r="H12" s="4262">
        <v>47</v>
      </c>
      <c r="I12" s="4263">
        <v>4</v>
      </c>
      <c r="J12" s="4263">
        <v>16.5</v>
      </c>
      <c r="K12" s="4264">
        <v>2</v>
      </c>
      <c r="L12" s="4263">
        <v>62</v>
      </c>
      <c r="M12" s="4263"/>
      <c r="N12" s="4263"/>
      <c r="O12" s="4263">
        <v>16.5</v>
      </c>
      <c r="P12" s="4265"/>
      <c r="Q12" s="4244"/>
      <c r="R12" s="4314"/>
      <c r="S12" s="4314"/>
    </row>
    <row r="13" spans="1:19" ht="15">
      <c r="A13" s="4315" t="s">
        <v>23</v>
      </c>
      <c r="B13" s="2986" t="s">
        <v>862</v>
      </c>
      <c r="C13" s="2695">
        <v>391</v>
      </c>
      <c r="D13" s="4271">
        <v>244</v>
      </c>
      <c r="E13" s="4243">
        <f t="shared" si="0"/>
        <v>0.6240409207161125</v>
      </c>
      <c r="F13" s="4270">
        <v>4</v>
      </c>
      <c r="G13" s="4271">
        <v>240</v>
      </c>
      <c r="H13" s="4262">
        <v>61</v>
      </c>
      <c r="I13" s="4263">
        <v>12</v>
      </c>
      <c r="J13" s="4263">
        <v>15</v>
      </c>
      <c r="K13" s="4264">
        <v>75</v>
      </c>
      <c r="L13" s="4263">
        <v>62</v>
      </c>
      <c r="M13" s="4263"/>
      <c r="N13" s="4263"/>
      <c r="O13" s="4263">
        <v>15</v>
      </c>
      <c r="P13" s="4265"/>
      <c r="Q13" s="4244"/>
      <c r="R13" s="4314"/>
      <c r="S13" s="4314"/>
    </row>
    <row r="14" spans="1:19" ht="25.5">
      <c r="A14" s="4315" t="s">
        <v>23</v>
      </c>
      <c r="B14" s="2986" t="s">
        <v>863</v>
      </c>
      <c r="C14" s="2695">
        <v>172</v>
      </c>
      <c r="D14" s="4271">
        <v>136</v>
      </c>
      <c r="E14" s="4243">
        <f t="shared" si="0"/>
        <v>0.7906976744186046</v>
      </c>
      <c r="F14" s="4270">
        <v>2</v>
      </c>
      <c r="G14" s="4271">
        <v>134</v>
      </c>
      <c r="H14" s="4262">
        <v>23</v>
      </c>
      <c r="I14" s="4263">
        <v>3</v>
      </c>
      <c r="J14" s="4263">
        <v>10.5</v>
      </c>
      <c r="K14" s="4264">
        <v>11</v>
      </c>
      <c r="L14" s="4263">
        <v>76</v>
      </c>
      <c r="M14" s="4263"/>
      <c r="N14" s="4263"/>
      <c r="O14" s="4263">
        <v>10.5</v>
      </c>
      <c r="P14" s="4265"/>
      <c r="Q14" s="4244"/>
      <c r="R14" s="4314"/>
      <c r="S14" s="4314"/>
    </row>
    <row r="15" spans="1:19" ht="15">
      <c r="A15" s="4315" t="s">
        <v>23</v>
      </c>
      <c r="B15" s="2986" t="s">
        <v>864</v>
      </c>
      <c r="C15" s="2695">
        <v>179</v>
      </c>
      <c r="D15" s="4271">
        <v>143</v>
      </c>
      <c r="E15" s="4243">
        <f t="shared" si="0"/>
        <v>0.7988826815642458</v>
      </c>
      <c r="F15" s="4270">
        <v>4</v>
      </c>
      <c r="G15" s="4271">
        <v>139</v>
      </c>
      <c r="H15" s="4262">
        <v>27</v>
      </c>
      <c r="I15" s="4263">
        <v>6</v>
      </c>
      <c r="J15" s="4263">
        <v>7.5</v>
      </c>
      <c r="K15" s="4264">
        <v>16</v>
      </c>
      <c r="L15" s="4263">
        <v>75</v>
      </c>
      <c r="M15" s="4263"/>
      <c r="N15" s="4263"/>
      <c r="O15" s="4263">
        <v>7.5</v>
      </c>
      <c r="P15" s="4265"/>
      <c r="Q15" s="4244"/>
      <c r="R15" s="4314"/>
      <c r="S15" s="4314"/>
    </row>
    <row r="16" spans="1:19" ht="15">
      <c r="A16" s="4315" t="s">
        <v>23</v>
      </c>
      <c r="B16" s="2986" t="s">
        <v>865</v>
      </c>
      <c r="C16" s="2695">
        <v>200</v>
      </c>
      <c r="D16" s="4271">
        <v>162</v>
      </c>
      <c r="E16" s="4243">
        <f t="shared" si="0"/>
        <v>0.81</v>
      </c>
      <c r="F16" s="4270">
        <v>5</v>
      </c>
      <c r="G16" s="4271">
        <v>157</v>
      </c>
      <c r="H16" s="4262">
        <v>87</v>
      </c>
      <c r="I16" s="4263">
        <v>29</v>
      </c>
      <c r="J16" s="4263">
        <v>6.5</v>
      </c>
      <c r="K16" s="4264">
        <v>5</v>
      </c>
      <c r="L16" s="4263">
        <v>23</v>
      </c>
      <c r="M16" s="4263"/>
      <c r="N16" s="4263"/>
      <c r="O16" s="4263">
        <v>6.5</v>
      </c>
      <c r="P16" s="4265"/>
      <c r="Q16" s="4244"/>
      <c r="R16" s="4314"/>
      <c r="S16" s="4314"/>
    </row>
    <row r="17" spans="1:19" ht="15">
      <c r="A17" s="4315" t="s">
        <v>23</v>
      </c>
      <c r="B17" s="2986" t="s">
        <v>866</v>
      </c>
      <c r="C17" s="2695">
        <v>66</v>
      </c>
      <c r="D17" s="4271">
        <v>62</v>
      </c>
      <c r="E17" s="4243">
        <f t="shared" si="0"/>
        <v>0.9393939393939394</v>
      </c>
      <c r="F17" s="4270">
        <v>4</v>
      </c>
      <c r="G17" s="4271">
        <v>58</v>
      </c>
      <c r="H17" s="4262">
        <v>9</v>
      </c>
      <c r="I17" s="4263">
        <v>3</v>
      </c>
      <c r="J17" s="4263">
        <v>2</v>
      </c>
      <c r="K17" s="4264">
        <v>3</v>
      </c>
      <c r="L17" s="4263">
        <v>39</v>
      </c>
      <c r="M17" s="4263"/>
      <c r="N17" s="4263"/>
      <c r="O17" s="4263">
        <v>2</v>
      </c>
      <c r="P17" s="4265"/>
      <c r="Q17" s="4244"/>
      <c r="R17" s="4314"/>
      <c r="S17" s="4314"/>
    </row>
    <row r="18" spans="1:19" ht="15">
      <c r="A18" s="4315" t="s">
        <v>55</v>
      </c>
      <c r="B18" s="2986" t="s">
        <v>867</v>
      </c>
      <c r="C18" s="2695">
        <v>219</v>
      </c>
      <c r="D18" s="4271">
        <v>201</v>
      </c>
      <c r="E18" s="4243">
        <f>D18/C18</f>
        <v>0.9178082191780822</v>
      </c>
      <c r="F18" s="4270">
        <v>5</v>
      </c>
      <c r="G18" s="4271">
        <v>196</v>
      </c>
      <c r="H18" s="4262">
        <v>69</v>
      </c>
      <c r="I18" s="4263"/>
      <c r="J18" s="4263"/>
      <c r="K18" s="4264"/>
      <c r="L18" s="4263"/>
      <c r="M18" s="4263">
        <v>127</v>
      </c>
      <c r="N18" s="4263"/>
      <c r="O18" s="4263"/>
      <c r="P18" s="4265"/>
      <c r="Q18" s="4244"/>
      <c r="R18" s="4314"/>
      <c r="S18" s="4314"/>
    </row>
    <row r="19" spans="1:19" ht="15">
      <c r="A19" s="4315" t="s">
        <v>55</v>
      </c>
      <c r="B19" s="2986" t="s">
        <v>868</v>
      </c>
      <c r="C19" s="2695">
        <v>295</v>
      </c>
      <c r="D19" s="4271">
        <v>231</v>
      </c>
      <c r="E19" s="4243">
        <f>D19/C19</f>
        <v>0.7830508474576271</v>
      </c>
      <c r="F19" s="4270">
        <v>11</v>
      </c>
      <c r="G19" s="4271">
        <v>220</v>
      </c>
      <c r="H19" s="4262">
        <v>71</v>
      </c>
      <c r="I19" s="4263"/>
      <c r="J19" s="4263"/>
      <c r="K19" s="4264">
        <v>60</v>
      </c>
      <c r="L19" s="4263">
        <v>56</v>
      </c>
      <c r="M19" s="4263"/>
      <c r="N19" s="4263"/>
      <c r="O19" s="4263">
        <v>33</v>
      </c>
      <c r="P19" s="4265"/>
      <c r="Q19" s="4244"/>
      <c r="R19" s="4314"/>
      <c r="S19" s="4314"/>
    </row>
    <row r="20" spans="1:19" ht="25.5">
      <c r="A20" s="4315" t="s">
        <v>55</v>
      </c>
      <c r="B20" s="2986" t="s">
        <v>869</v>
      </c>
      <c r="C20" s="2695">
        <v>375</v>
      </c>
      <c r="D20" s="4271">
        <v>307</v>
      </c>
      <c r="E20" s="4243">
        <f>D20/C20</f>
        <v>0.8186666666666667</v>
      </c>
      <c r="F20" s="4270">
        <v>5</v>
      </c>
      <c r="G20" s="4271">
        <v>302</v>
      </c>
      <c r="H20" s="4262">
        <v>37</v>
      </c>
      <c r="I20" s="4263">
        <v>4</v>
      </c>
      <c r="J20" s="4263">
        <v>3</v>
      </c>
      <c r="K20" s="4264">
        <v>23</v>
      </c>
      <c r="L20" s="4263">
        <v>146</v>
      </c>
      <c r="M20" s="4263">
        <v>23</v>
      </c>
      <c r="N20" s="4263">
        <v>23</v>
      </c>
      <c r="O20" s="4263">
        <v>43</v>
      </c>
      <c r="P20" s="4265"/>
      <c r="Q20" s="4244"/>
      <c r="R20" s="4314"/>
      <c r="S20" s="4314"/>
    </row>
    <row r="21" spans="1:19" ht="15">
      <c r="A21" s="4315" t="s">
        <v>26</v>
      </c>
      <c r="B21" s="2986" t="s">
        <v>870</v>
      </c>
      <c r="C21" s="2695">
        <v>31</v>
      </c>
      <c r="D21" s="4271"/>
      <c r="E21" s="4243"/>
      <c r="F21" s="4270"/>
      <c r="G21" s="4271">
        <v>26</v>
      </c>
      <c r="H21" s="4262">
        <f>11/4</f>
        <v>2.75</v>
      </c>
      <c r="I21" s="4263"/>
      <c r="J21" s="4263">
        <v>10</v>
      </c>
      <c r="K21" s="4264">
        <f>11/2</f>
        <v>5.5</v>
      </c>
      <c r="L21" s="4263">
        <v>5</v>
      </c>
      <c r="M21" s="4263"/>
      <c r="N21" s="4263">
        <f>11/4</f>
        <v>2.75</v>
      </c>
      <c r="O21" s="4263"/>
      <c r="P21" s="4265"/>
      <c r="Q21" s="4244"/>
      <c r="R21" s="4314"/>
      <c r="S21" s="4314"/>
    </row>
    <row r="22" spans="1:19" ht="25.5">
      <c r="A22" s="4315" t="s">
        <v>26</v>
      </c>
      <c r="B22" s="2986" t="s">
        <v>871</v>
      </c>
      <c r="C22" s="2695">
        <v>519</v>
      </c>
      <c r="D22" s="4271"/>
      <c r="E22" s="4243"/>
      <c r="F22" s="4270"/>
      <c r="G22" s="4271">
        <v>401</v>
      </c>
      <c r="H22" s="4262">
        <v>122</v>
      </c>
      <c r="I22" s="4263">
        <v>13</v>
      </c>
      <c r="J22" s="4263"/>
      <c r="K22" s="4264">
        <v>103</v>
      </c>
      <c r="L22" s="4263">
        <v>100</v>
      </c>
      <c r="M22" s="4263"/>
      <c r="N22" s="4263">
        <v>13</v>
      </c>
      <c r="O22" s="4263">
        <v>50</v>
      </c>
      <c r="P22" s="4265"/>
      <c r="Q22" s="4244"/>
      <c r="R22" s="4314"/>
      <c r="S22" s="4314"/>
    </row>
    <row r="23" spans="1:19" ht="15">
      <c r="A23" s="4315" t="s">
        <v>26</v>
      </c>
      <c r="B23" s="2986" t="s">
        <v>27</v>
      </c>
      <c r="C23" s="2695">
        <v>1547</v>
      </c>
      <c r="D23" s="4271"/>
      <c r="E23" s="4243"/>
      <c r="F23" s="4270"/>
      <c r="G23" s="4271">
        <v>1329</v>
      </c>
      <c r="H23" s="4262">
        <v>294</v>
      </c>
      <c r="I23" s="4263">
        <v>68.5</v>
      </c>
      <c r="J23" s="4263"/>
      <c r="K23" s="4264">
        <v>220</v>
      </c>
      <c r="L23" s="4263">
        <v>329</v>
      </c>
      <c r="M23" s="4263"/>
      <c r="N23" s="4263">
        <v>349</v>
      </c>
      <c r="O23" s="4263">
        <v>68.5</v>
      </c>
      <c r="P23" s="4265"/>
      <c r="Q23" s="4244"/>
      <c r="R23" s="4314"/>
      <c r="S23" s="4314"/>
    </row>
    <row r="24" spans="1:19" ht="15">
      <c r="A24" s="4315" t="s">
        <v>28</v>
      </c>
      <c r="B24" s="2986" t="s">
        <v>29</v>
      </c>
      <c r="C24" s="2695">
        <v>15946</v>
      </c>
      <c r="D24" s="4271">
        <v>6506</v>
      </c>
      <c r="E24" s="4243">
        <v>0.4080020067728584</v>
      </c>
      <c r="F24" s="4270">
        <v>281</v>
      </c>
      <c r="G24" s="4271">
        <v>6225</v>
      </c>
      <c r="H24" s="4262">
        <v>899</v>
      </c>
      <c r="I24" s="4263"/>
      <c r="J24" s="4263"/>
      <c r="K24" s="4264">
        <v>234</v>
      </c>
      <c r="L24" s="4263">
        <v>976</v>
      </c>
      <c r="M24" s="4263">
        <v>2697</v>
      </c>
      <c r="N24" s="4263">
        <v>64</v>
      </c>
      <c r="O24" s="4263">
        <v>895</v>
      </c>
      <c r="P24" s="4265">
        <v>460</v>
      </c>
      <c r="Q24" s="4244"/>
      <c r="R24" s="4314"/>
      <c r="S24" s="4314"/>
    </row>
    <row r="25" spans="1:19" ht="15">
      <c r="A25" s="4315" t="s">
        <v>28</v>
      </c>
      <c r="B25" s="2986" t="s">
        <v>30</v>
      </c>
      <c r="C25" s="2695"/>
      <c r="D25" s="4271"/>
      <c r="E25" s="4243"/>
      <c r="F25" s="4270"/>
      <c r="G25" s="4271"/>
      <c r="H25" s="4262"/>
      <c r="I25" s="4263"/>
      <c r="J25" s="4263"/>
      <c r="K25" s="4264"/>
      <c r="L25" s="4263"/>
      <c r="M25" s="4263"/>
      <c r="N25" s="4263"/>
      <c r="O25" s="4263"/>
      <c r="P25" s="4265"/>
      <c r="Q25" s="4244"/>
      <c r="R25" s="4314"/>
      <c r="S25" s="4314"/>
    </row>
    <row r="26" spans="1:19" ht="15">
      <c r="A26" s="4315" t="s">
        <v>82</v>
      </c>
      <c r="B26" s="2986" t="s">
        <v>872</v>
      </c>
      <c r="C26" s="2695">
        <v>1350</v>
      </c>
      <c r="D26" s="4271">
        <v>682</v>
      </c>
      <c r="E26" s="4243">
        <f aca="true" t="shared" si="1" ref="E26:E32">D26/C26</f>
        <v>0.5051851851851852</v>
      </c>
      <c r="F26" s="4270">
        <v>19</v>
      </c>
      <c r="G26" s="4271">
        <v>663</v>
      </c>
      <c r="H26" s="4262">
        <v>67</v>
      </c>
      <c r="I26" s="4263"/>
      <c r="J26" s="4263"/>
      <c r="K26" s="4264">
        <v>89</v>
      </c>
      <c r="L26" s="4263">
        <v>78</v>
      </c>
      <c r="M26" s="4263">
        <v>114</v>
      </c>
      <c r="N26" s="4263"/>
      <c r="O26" s="4263">
        <v>282</v>
      </c>
      <c r="P26" s="4265">
        <v>33</v>
      </c>
      <c r="Q26" s="4244"/>
      <c r="R26" s="4314"/>
      <c r="S26" s="4314"/>
    </row>
    <row r="27" spans="1:19" ht="15">
      <c r="A27" s="4315" t="s">
        <v>82</v>
      </c>
      <c r="B27" s="2986" t="s">
        <v>873</v>
      </c>
      <c r="C27" s="2695"/>
      <c r="D27" s="4271"/>
      <c r="E27" s="4243"/>
      <c r="F27" s="4270"/>
      <c r="G27" s="4271">
        <v>116</v>
      </c>
      <c r="H27" s="4262"/>
      <c r="I27" s="4263"/>
      <c r="J27" s="4263"/>
      <c r="K27" s="4264"/>
      <c r="L27" s="4263">
        <v>61</v>
      </c>
      <c r="M27" s="4263">
        <v>55</v>
      </c>
      <c r="N27" s="4263"/>
      <c r="O27" s="4263"/>
      <c r="P27" s="4265">
        <v>0</v>
      </c>
      <c r="Q27" s="4244"/>
      <c r="R27" s="4314"/>
      <c r="S27" s="4314"/>
    </row>
    <row r="28" spans="1:19" ht="15">
      <c r="A28" s="4315" t="s">
        <v>31</v>
      </c>
      <c r="B28" s="2986" t="s">
        <v>203</v>
      </c>
      <c r="C28" s="2695"/>
      <c r="D28" s="4271"/>
      <c r="E28" s="4243"/>
      <c r="F28" s="4270"/>
      <c r="G28" s="4271">
        <v>1139</v>
      </c>
      <c r="H28" s="4262"/>
      <c r="I28" s="4263">
        <v>16</v>
      </c>
      <c r="J28" s="4263">
        <v>418</v>
      </c>
      <c r="K28" s="4264">
        <v>8</v>
      </c>
      <c r="L28" s="4263">
        <v>469</v>
      </c>
      <c r="M28" s="4263"/>
      <c r="N28" s="4263"/>
      <c r="O28" s="4263">
        <v>180</v>
      </c>
      <c r="P28" s="4265">
        <v>48</v>
      </c>
      <c r="Q28" s="4244"/>
      <c r="R28" s="4314"/>
      <c r="S28" s="4314"/>
    </row>
    <row r="29" spans="1:19" ht="15">
      <c r="A29" s="4315" t="s">
        <v>31</v>
      </c>
      <c r="B29" s="2986" t="s">
        <v>33</v>
      </c>
      <c r="C29" s="2695"/>
      <c r="D29" s="4271"/>
      <c r="E29" s="4243"/>
      <c r="F29" s="4270"/>
      <c r="G29" s="4271">
        <v>346</v>
      </c>
      <c r="H29" s="4262">
        <v>101</v>
      </c>
      <c r="I29" s="4263">
        <v>5</v>
      </c>
      <c r="J29" s="4263">
        <v>52</v>
      </c>
      <c r="K29" s="4264">
        <v>15</v>
      </c>
      <c r="L29" s="4263">
        <v>150</v>
      </c>
      <c r="M29" s="4263"/>
      <c r="N29" s="4263"/>
      <c r="O29" s="4263">
        <v>23</v>
      </c>
      <c r="P29" s="4265">
        <v>0</v>
      </c>
      <c r="Q29" s="4244"/>
      <c r="R29" s="4314"/>
      <c r="S29" s="4314"/>
    </row>
    <row r="30" spans="1:19" ht="15">
      <c r="A30" s="4315" t="s">
        <v>34</v>
      </c>
      <c r="B30" s="2986" t="s">
        <v>874</v>
      </c>
      <c r="C30" s="2695">
        <v>329</v>
      </c>
      <c r="D30" s="4271">
        <v>242</v>
      </c>
      <c r="E30" s="4243">
        <f t="shared" si="1"/>
        <v>0.7355623100303952</v>
      </c>
      <c r="F30" s="4270">
        <v>7</v>
      </c>
      <c r="G30" s="4271">
        <v>235</v>
      </c>
      <c r="H30" s="4262">
        <v>2</v>
      </c>
      <c r="I30" s="4263">
        <v>1</v>
      </c>
      <c r="J30" s="4263">
        <v>7</v>
      </c>
      <c r="K30" s="4264">
        <v>71</v>
      </c>
      <c r="L30" s="4263">
        <v>70</v>
      </c>
      <c r="M30" s="4263">
        <v>1</v>
      </c>
      <c r="N30" s="4263"/>
      <c r="O30" s="4263">
        <v>46</v>
      </c>
      <c r="P30" s="4265">
        <v>37</v>
      </c>
      <c r="Q30" s="4244"/>
      <c r="R30" s="4314"/>
      <c r="S30" s="4314"/>
    </row>
    <row r="31" spans="1:19" ht="15">
      <c r="A31" s="4315" t="s">
        <v>34</v>
      </c>
      <c r="B31" s="2986" t="s">
        <v>875</v>
      </c>
      <c r="C31" s="2695">
        <v>46</v>
      </c>
      <c r="D31" s="4271">
        <v>41</v>
      </c>
      <c r="E31" s="4243">
        <f t="shared" si="1"/>
        <v>0.8913043478260869</v>
      </c>
      <c r="F31" s="4270">
        <v>0</v>
      </c>
      <c r="G31" s="4271">
        <v>41</v>
      </c>
      <c r="H31" s="4262"/>
      <c r="I31" s="4263"/>
      <c r="J31" s="4263"/>
      <c r="K31" s="4264">
        <v>33</v>
      </c>
      <c r="L31" s="4263">
        <v>3</v>
      </c>
      <c r="M31" s="4263"/>
      <c r="N31" s="4263"/>
      <c r="O31" s="4263">
        <v>5</v>
      </c>
      <c r="P31" s="4265"/>
      <c r="Q31" s="4244"/>
      <c r="R31" s="4314"/>
      <c r="S31" s="4314"/>
    </row>
    <row r="32" spans="1:19" ht="15">
      <c r="A32" s="4315" t="s">
        <v>34</v>
      </c>
      <c r="B32" s="2986" t="s">
        <v>876</v>
      </c>
      <c r="C32" s="2695">
        <v>69</v>
      </c>
      <c r="D32" s="4271">
        <v>35</v>
      </c>
      <c r="E32" s="4243">
        <f t="shared" si="1"/>
        <v>0.5072463768115942</v>
      </c>
      <c r="F32" s="4270">
        <v>1</v>
      </c>
      <c r="G32" s="4271">
        <v>34</v>
      </c>
      <c r="H32" s="4262">
        <v>3</v>
      </c>
      <c r="I32" s="4263"/>
      <c r="J32" s="4263">
        <v>1</v>
      </c>
      <c r="K32" s="4264">
        <v>7</v>
      </c>
      <c r="L32" s="4263">
        <v>4</v>
      </c>
      <c r="M32" s="4263">
        <v>17</v>
      </c>
      <c r="N32" s="4263"/>
      <c r="O32" s="4263">
        <v>2</v>
      </c>
      <c r="P32" s="4265"/>
      <c r="Q32" s="4244"/>
      <c r="R32" s="4314"/>
      <c r="S32" s="4314"/>
    </row>
    <row r="33" spans="1:19" ht="15">
      <c r="A33" s="4315" t="s">
        <v>34</v>
      </c>
      <c r="B33" s="2986" t="s">
        <v>94</v>
      </c>
      <c r="C33" s="2695">
        <v>87</v>
      </c>
      <c r="D33" s="4271">
        <v>39</v>
      </c>
      <c r="E33" s="4243">
        <f>+D33/C33</f>
        <v>0.4482758620689655</v>
      </c>
      <c r="F33" s="4270">
        <v>0</v>
      </c>
      <c r="G33" s="4271">
        <f>+D33-F33</f>
        <v>39</v>
      </c>
      <c r="H33" s="4262">
        <v>8</v>
      </c>
      <c r="I33" s="4263"/>
      <c r="J33" s="4263"/>
      <c r="K33" s="4264">
        <v>12</v>
      </c>
      <c r="L33" s="4263"/>
      <c r="M33" s="4263">
        <v>8</v>
      </c>
      <c r="N33" s="4263"/>
      <c r="O33" s="4263">
        <v>11</v>
      </c>
      <c r="P33" s="4265"/>
      <c r="Q33" s="4244"/>
      <c r="R33" s="4314"/>
      <c r="S33" s="4314"/>
    </row>
    <row r="34" spans="1:19" ht="15">
      <c r="A34" s="4315" t="s">
        <v>34</v>
      </c>
      <c r="B34" s="2986" t="s">
        <v>877</v>
      </c>
      <c r="C34" s="2695">
        <v>465</v>
      </c>
      <c r="D34" s="4271">
        <v>278</v>
      </c>
      <c r="E34" s="4243">
        <v>0.5978</v>
      </c>
      <c r="F34" s="4270">
        <v>5</v>
      </c>
      <c r="G34" s="4271">
        <v>273</v>
      </c>
      <c r="H34" s="4262">
        <v>74</v>
      </c>
      <c r="I34" s="4263"/>
      <c r="J34" s="4263"/>
      <c r="K34" s="4264">
        <v>72</v>
      </c>
      <c r="L34" s="4263"/>
      <c r="M34" s="4263"/>
      <c r="N34" s="4263"/>
      <c r="O34" s="4263">
        <v>72</v>
      </c>
      <c r="P34" s="4265">
        <v>55</v>
      </c>
      <c r="Q34" s="4244"/>
      <c r="R34" s="4314"/>
      <c r="S34" s="4314"/>
    </row>
    <row r="35" spans="1:19" ht="15">
      <c r="A35" s="4315" t="s">
        <v>179</v>
      </c>
      <c r="B35" s="2986" t="s">
        <v>878</v>
      </c>
      <c r="C35" s="2695">
        <v>125</v>
      </c>
      <c r="D35" s="4271">
        <v>121</v>
      </c>
      <c r="E35" s="4243">
        <v>0.848</v>
      </c>
      <c r="F35" s="4270">
        <v>4</v>
      </c>
      <c r="G35" s="4271">
        <v>102</v>
      </c>
      <c r="H35" s="4262"/>
      <c r="I35" s="4263"/>
      <c r="J35" s="4263">
        <v>3</v>
      </c>
      <c r="K35" s="4264">
        <v>47</v>
      </c>
      <c r="L35" s="4263"/>
      <c r="M35" s="4263">
        <v>41</v>
      </c>
      <c r="N35" s="4263">
        <v>11</v>
      </c>
      <c r="O35" s="4263"/>
      <c r="P35" s="4265">
        <v>0</v>
      </c>
      <c r="Q35" s="4244"/>
      <c r="R35" s="4314"/>
      <c r="S35" s="4314"/>
    </row>
    <row r="36" spans="1:19" ht="25.5">
      <c r="A36" s="4315" t="s">
        <v>502</v>
      </c>
      <c r="B36" s="2986" t="s">
        <v>879</v>
      </c>
      <c r="C36" s="2695">
        <v>128</v>
      </c>
      <c r="D36" s="4271">
        <v>83</v>
      </c>
      <c r="E36" s="4243">
        <f>D36/C36</f>
        <v>0.6484375</v>
      </c>
      <c r="F36" s="4270">
        <f>D36-G36</f>
        <v>12</v>
      </c>
      <c r="G36" s="4271">
        <v>71</v>
      </c>
      <c r="H36" s="4262"/>
      <c r="I36" s="4263"/>
      <c r="J36" s="4263"/>
      <c r="K36" s="4264"/>
      <c r="L36" s="4263"/>
      <c r="M36" s="4263"/>
      <c r="N36" s="4263"/>
      <c r="O36" s="4263">
        <v>71</v>
      </c>
      <c r="P36" s="4265"/>
      <c r="Q36" s="4244"/>
      <c r="R36" s="4314"/>
      <c r="S36" s="4314"/>
    </row>
    <row r="37" spans="1:19" ht="15">
      <c r="A37" s="4316" t="s">
        <v>37</v>
      </c>
      <c r="B37" s="2986" t="s">
        <v>324</v>
      </c>
      <c r="C37" s="2695">
        <v>398</v>
      </c>
      <c r="D37" s="4271">
        <v>261</v>
      </c>
      <c r="E37" s="4243">
        <f>+D37/C37</f>
        <v>0.6557788944723618</v>
      </c>
      <c r="F37" s="4270">
        <v>6</v>
      </c>
      <c r="G37" s="4271">
        <v>255</v>
      </c>
      <c r="H37" s="4262">
        <v>56</v>
      </c>
      <c r="I37" s="4263">
        <v>2</v>
      </c>
      <c r="J37" s="4263">
        <v>3</v>
      </c>
      <c r="K37" s="4264">
        <v>84</v>
      </c>
      <c r="L37" s="4263">
        <v>66</v>
      </c>
      <c r="M37" s="4263">
        <v>5</v>
      </c>
      <c r="N37" s="4263">
        <v>4</v>
      </c>
      <c r="O37" s="4263">
        <v>35</v>
      </c>
      <c r="P37" s="4265"/>
      <c r="Q37" s="4244"/>
      <c r="R37" s="4314"/>
      <c r="S37" s="4314"/>
    </row>
    <row r="38" spans="1:19" ht="15">
      <c r="A38" s="4316" t="s">
        <v>37</v>
      </c>
      <c r="B38" s="2986" t="s">
        <v>39</v>
      </c>
      <c r="C38" s="2695">
        <v>79</v>
      </c>
      <c r="D38" s="4271">
        <v>60</v>
      </c>
      <c r="E38" s="4243">
        <f>D38/C38</f>
        <v>0.759493670886076</v>
      </c>
      <c r="F38" s="4270">
        <v>6</v>
      </c>
      <c r="G38" s="4271">
        <v>54</v>
      </c>
      <c r="H38" s="4262">
        <v>5</v>
      </c>
      <c r="I38" s="4263">
        <v>3</v>
      </c>
      <c r="J38" s="4263">
        <v>2</v>
      </c>
      <c r="K38" s="4264">
        <v>2</v>
      </c>
      <c r="L38" s="4263">
        <v>26</v>
      </c>
      <c r="M38" s="4263">
        <v>3</v>
      </c>
      <c r="N38" s="4263">
        <v>7</v>
      </c>
      <c r="O38" s="4263">
        <v>4</v>
      </c>
      <c r="P38" s="4265">
        <v>2</v>
      </c>
      <c r="Q38" s="4244"/>
      <c r="R38" s="4314"/>
      <c r="S38" s="4314"/>
    </row>
    <row r="39" spans="1:19" ht="15">
      <c r="A39" s="4316" t="s">
        <v>37</v>
      </c>
      <c r="B39" s="2986" t="s">
        <v>40</v>
      </c>
      <c r="C39" s="2695">
        <v>65</v>
      </c>
      <c r="D39" s="4271">
        <v>58</v>
      </c>
      <c r="E39" s="4243">
        <f>D39/C39</f>
        <v>0.8923076923076924</v>
      </c>
      <c r="F39" s="4270">
        <v>4</v>
      </c>
      <c r="G39" s="4271">
        <v>54</v>
      </c>
      <c r="H39" s="4262">
        <v>8</v>
      </c>
      <c r="I39" s="4263"/>
      <c r="J39" s="4263">
        <v>1</v>
      </c>
      <c r="K39" s="4264">
        <v>6</v>
      </c>
      <c r="L39" s="4263">
        <v>7</v>
      </c>
      <c r="M39" s="4263">
        <v>5</v>
      </c>
      <c r="N39" s="4263">
        <v>1</v>
      </c>
      <c r="O39" s="4263">
        <v>26</v>
      </c>
      <c r="P39" s="4265"/>
      <c r="Q39" s="4244"/>
      <c r="R39" s="4314"/>
      <c r="S39" s="4314"/>
    </row>
    <row r="40" spans="1:19" ht="15">
      <c r="A40" s="4316" t="s">
        <v>37</v>
      </c>
      <c r="B40" s="2986" t="s">
        <v>880</v>
      </c>
      <c r="C40" s="2695"/>
      <c r="D40" s="4271"/>
      <c r="E40" s="4243"/>
      <c r="F40" s="4270"/>
      <c r="G40" s="4271">
        <v>341</v>
      </c>
      <c r="H40" s="4262">
        <v>39</v>
      </c>
      <c r="I40" s="4263">
        <v>4</v>
      </c>
      <c r="J40" s="4263">
        <v>5</v>
      </c>
      <c r="K40" s="4264">
        <v>78</v>
      </c>
      <c r="L40" s="4263">
        <v>37</v>
      </c>
      <c r="M40" s="4263">
        <v>41</v>
      </c>
      <c r="N40" s="4263">
        <v>60</v>
      </c>
      <c r="O40" s="4263">
        <v>77</v>
      </c>
      <c r="P40" s="4265"/>
      <c r="Q40" s="4244"/>
      <c r="R40" s="4314"/>
      <c r="S40" s="4314"/>
    </row>
    <row r="41" spans="1:19" ht="15.75" thickBot="1">
      <c r="A41" s="4317" t="s">
        <v>292</v>
      </c>
      <c r="B41" s="2987" t="s">
        <v>881</v>
      </c>
      <c r="C41" s="2604"/>
      <c r="D41" s="4278"/>
      <c r="E41" s="4257"/>
      <c r="F41" s="4277"/>
      <c r="G41" s="4278">
        <v>20</v>
      </c>
      <c r="H41" s="4266">
        <v>5</v>
      </c>
      <c r="I41" s="4267"/>
      <c r="J41" s="4267"/>
      <c r="K41" s="4268">
        <v>13</v>
      </c>
      <c r="L41" s="4267"/>
      <c r="M41" s="4267"/>
      <c r="N41" s="4267"/>
      <c r="O41" s="4267">
        <v>2</v>
      </c>
      <c r="P41" s="4269">
        <v>0</v>
      </c>
      <c r="Q41" s="4244"/>
      <c r="R41" s="4314"/>
      <c r="S41" s="4314"/>
    </row>
    <row r="42" spans="1:19" ht="15.75" thickBot="1">
      <c r="A42" s="4318"/>
      <c r="B42" s="4319"/>
      <c r="C42" s="4320"/>
      <c r="D42" s="4320"/>
      <c r="E42" s="4250"/>
      <c r="F42" s="4320"/>
      <c r="G42" s="4320"/>
      <c r="H42" s="4321"/>
      <c r="I42" s="4321"/>
      <c r="J42" s="4321"/>
      <c r="K42" s="4322"/>
      <c r="L42" s="4321"/>
      <c r="M42" s="4321"/>
      <c r="N42" s="4321"/>
      <c r="O42" s="4321"/>
      <c r="P42" s="4321"/>
      <c r="Q42" s="4323"/>
      <c r="R42" s="4324"/>
      <c r="S42" s="4324"/>
    </row>
    <row r="43" spans="1:19" ht="15.75" thickBot="1">
      <c r="A43" s="4325" t="s">
        <v>185</v>
      </c>
      <c r="B43" s="3908" t="s">
        <v>882</v>
      </c>
      <c r="C43" s="4326"/>
      <c r="D43" s="4327"/>
      <c r="E43" s="4328"/>
      <c r="F43" s="4329"/>
      <c r="G43" s="4330">
        <v>3153</v>
      </c>
      <c r="H43" s="4331">
        <v>769</v>
      </c>
      <c r="I43" s="4327">
        <v>408</v>
      </c>
      <c r="J43" s="4327">
        <v>35.5</v>
      </c>
      <c r="K43" s="4332">
        <v>548</v>
      </c>
      <c r="L43" s="4327">
        <v>738</v>
      </c>
      <c r="M43" s="4327"/>
      <c r="N43" s="4327">
        <v>551</v>
      </c>
      <c r="O43" s="4327">
        <v>35.5</v>
      </c>
      <c r="P43" s="4329">
        <v>68</v>
      </c>
      <c r="Q43" s="4333"/>
      <c r="R43" s="4333"/>
      <c r="S43" s="4333"/>
    </row>
    <row r="44" spans="1:19" ht="15.75" thickBot="1">
      <c r="A44" s="4318"/>
      <c r="B44" s="4319"/>
      <c r="C44" s="4320"/>
      <c r="D44" s="4320"/>
      <c r="E44" s="4250"/>
      <c r="F44" s="4320"/>
      <c r="G44" s="4320"/>
      <c r="H44" s="4321"/>
      <c r="I44" s="4321"/>
      <c r="J44" s="4321"/>
      <c r="K44" s="4322"/>
      <c r="L44" s="4321"/>
      <c r="M44" s="4321"/>
      <c r="N44" s="4321"/>
      <c r="O44" s="4321"/>
      <c r="P44" s="4321"/>
      <c r="Q44" s="4323"/>
      <c r="R44" s="4324"/>
      <c r="S44" s="4324"/>
    </row>
    <row r="45" spans="1:19" ht="15.75" thickBot="1">
      <c r="A45" s="4318" t="s">
        <v>41</v>
      </c>
      <c r="B45" s="4334"/>
      <c r="C45" s="4320"/>
      <c r="D45" s="4320"/>
      <c r="E45" s="4250"/>
      <c r="F45" s="4320"/>
      <c r="G45" s="4335" t="s">
        <v>42</v>
      </c>
      <c r="H45" s="4336" t="s">
        <v>11</v>
      </c>
      <c r="I45" s="4337" t="s">
        <v>12</v>
      </c>
      <c r="J45" s="4337" t="s">
        <v>13</v>
      </c>
      <c r="K45" s="4338" t="s">
        <v>14</v>
      </c>
      <c r="L45" s="4337" t="s">
        <v>15</v>
      </c>
      <c r="M45" s="4337" t="s">
        <v>16</v>
      </c>
      <c r="N45" s="4339" t="s">
        <v>17</v>
      </c>
      <c r="O45" s="4337" t="s">
        <v>18</v>
      </c>
      <c r="P45" s="4340" t="s">
        <v>19</v>
      </c>
      <c r="Q45" s="4341"/>
      <c r="R45" s="4324"/>
      <c r="S45" s="4324"/>
    </row>
    <row r="46" spans="1:19" ht="15.75" thickBot="1">
      <c r="A46" s="4318"/>
      <c r="B46" s="4319" t="s">
        <v>212</v>
      </c>
      <c r="C46" s="4320"/>
      <c r="D46" s="4320"/>
      <c r="E46" s="4250"/>
      <c r="F46" s="4320"/>
      <c r="G46" s="4342">
        <f aca="true" t="shared" si="2" ref="G46:P46">SUM(G5:G42)</f>
        <v>14200</v>
      </c>
      <c r="H46" s="4343">
        <f t="shared" si="2"/>
        <v>2270.75</v>
      </c>
      <c r="I46" s="4344">
        <f t="shared" si="2"/>
        <v>200.5</v>
      </c>
      <c r="J46" s="4344">
        <f t="shared" si="2"/>
        <v>607.5</v>
      </c>
      <c r="K46" s="4345">
        <f t="shared" si="2"/>
        <v>1394.5</v>
      </c>
      <c r="L46" s="4344">
        <f t="shared" si="2"/>
        <v>3251</v>
      </c>
      <c r="M46" s="4344">
        <f t="shared" si="2"/>
        <v>3244</v>
      </c>
      <c r="N46" s="4344">
        <f t="shared" si="2"/>
        <v>550.75</v>
      </c>
      <c r="O46" s="4344">
        <f t="shared" si="2"/>
        <v>2040</v>
      </c>
      <c r="P46" s="4346">
        <f t="shared" si="2"/>
        <v>641</v>
      </c>
      <c r="Q46" s="4323"/>
      <c r="R46" s="4324"/>
      <c r="S46" s="4324"/>
    </row>
    <row r="47" spans="1:19" ht="15.75" thickBot="1">
      <c r="A47" s="4318"/>
      <c r="B47" s="4319"/>
      <c r="C47" s="4320"/>
      <c r="D47" s="4320"/>
      <c r="E47" s="4250"/>
      <c r="F47" s="4320"/>
      <c r="G47" s="4320"/>
      <c r="H47" s="4291">
        <f>H46/$G46</f>
        <v>0.1599119718309859</v>
      </c>
      <c r="I47" s="4292">
        <f aca="true" t="shared" si="3" ref="I47:P47">I46/$G46</f>
        <v>0.014119718309859156</v>
      </c>
      <c r="J47" s="4292">
        <f t="shared" si="3"/>
        <v>0.04278169014084507</v>
      </c>
      <c r="K47" s="4300">
        <f t="shared" si="3"/>
        <v>0.09820422535211268</v>
      </c>
      <c r="L47" s="4292">
        <f t="shared" si="3"/>
        <v>0.228943661971831</v>
      </c>
      <c r="M47" s="4292">
        <f t="shared" si="3"/>
        <v>0.2284507042253521</v>
      </c>
      <c r="N47" s="4292">
        <f t="shared" si="3"/>
        <v>0.03878521126760563</v>
      </c>
      <c r="O47" s="4292">
        <f t="shared" si="3"/>
        <v>0.14366197183098592</v>
      </c>
      <c r="P47" s="4293">
        <f t="shared" si="3"/>
        <v>0.045140845070422535</v>
      </c>
      <c r="Q47" s="4323"/>
      <c r="R47" s="4347"/>
      <c r="S47" s="4324"/>
    </row>
    <row r="48" spans="1:19" ht="15.75" thickBot="1">
      <c r="A48" s="4318"/>
      <c r="B48" s="4319"/>
      <c r="C48" s="4320"/>
      <c r="D48" s="4320"/>
      <c r="E48" s="4250"/>
      <c r="F48" s="4320"/>
      <c r="G48" s="4320"/>
      <c r="H48" s="4321"/>
      <c r="I48" s="4321"/>
      <c r="J48" s="4321"/>
      <c r="K48" s="4322"/>
      <c r="L48" s="4321"/>
      <c r="M48" s="4321"/>
      <c r="N48" s="4321"/>
      <c r="O48" s="4321"/>
      <c r="P48" s="4321"/>
      <c r="Q48" s="4323"/>
      <c r="R48" s="4314"/>
      <c r="S48" s="4314"/>
    </row>
    <row r="49" spans="1:19" ht="15.75" thickBot="1">
      <c r="A49" s="4318"/>
      <c r="B49" s="4319" t="s">
        <v>213</v>
      </c>
      <c r="C49" s="4320"/>
      <c r="D49" s="4320"/>
      <c r="E49" s="4250"/>
      <c r="F49" s="4320"/>
      <c r="G49" s="4342">
        <f>G43+G46</f>
        <v>17353</v>
      </c>
      <c r="H49" s="4343">
        <f aca="true" t="shared" si="4" ref="H49:P49">H43+H46</f>
        <v>3039.75</v>
      </c>
      <c r="I49" s="4344">
        <f t="shared" si="4"/>
        <v>608.5</v>
      </c>
      <c r="J49" s="4344">
        <f t="shared" si="4"/>
        <v>643</v>
      </c>
      <c r="K49" s="4345">
        <f t="shared" si="4"/>
        <v>1942.5</v>
      </c>
      <c r="L49" s="4344">
        <f t="shared" si="4"/>
        <v>3989</v>
      </c>
      <c r="M49" s="4344">
        <f>M43+M46</f>
        <v>3244</v>
      </c>
      <c r="N49" s="4344">
        <f t="shared" si="4"/>
        <v>1101.75</v>
      </c>
      <c r="O49" s="4344">
        <f t="shared" si="4"/>
        <v>2075.5</v>
      </c>
      <c r="P49" s="4346">
        <f t="shared" si="4"/>
        <v>709</v>
      </c>
      <c r="Q49" s="4323"/>
      <c r="R49" s="4314"/>
      <c r="S49" s="4314"/>
    </row>
    <row r="50" spans="1:19" ht="15.75" thickBot="1">
      <c r="A50" s="4318"/>
      <c r="B50" s="4319"/>
      <c r="C50" s="4320"/>
      <c r="D50" s="4320"/>
      <c r="E50" s="4250"/>
      <c r="F50" s="4320"/>
      <c r="G50" s="4320"/>
      <c r="H50" s="4291">
        <f>H49/$G49</f>
        <v>0.17517144009681324</v>
      </c>
      <c r="I50" s="4292">
        <f aca="true" t="shared" si="5" ref="I50:P50">I49/$G49</f>
        <v>0.03506598282717686</v>
      </c>
      <c r="J50" s="4292">
        <f t="shared" si="5"/>
        <v>0.03705411168097735</v>
      </c>
      <c r="K50" s="4300">
        <f t="shared" si="5"/>
        <v>0.11194029850746269</v>
      </c>
      <c r="L50" s="4292">
        <f t="shared" si="5"/>
        <v>0.22987379703797614</v>
      </c>
      <c r="M50" s="4292">
        <f t="shared" si="5"/>
        <v>0.18694173918054516</v>
      </c>
      <c r="N50" s="4292">
        <f t="shared" si="5"/>
        <v>0.06349046274419409</v>
      </c>
      <c r="O50" s="4292">
        <f t="shared" si="5"/>
        <v>0.11960467930617184</v>
      </c>
      <c r="P50" s="4293">
        <f t="shared" si="5"/>
        <v>0.04085748861868265</v>
      </c>
      <c r="Q50" s="4323"/>
      <c r="R50" s="4347"/>
      <c r="S50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 topLeftCell="A1">
      <selection activeCell="S31" sqref="A23:S31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883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884</v>
      </c>
      <c r="C5" s="4275">
        <v>90</v>
      </c>
      <c r="D5" s="4276">
        <v>58</v>
      </c>
      <c r="E5" s="4255">
        <f>D5/C5</f>
        <v>0.6444444444444445</v>
      </c>
      <c r="F5" s="4275">
        <f>D5-G5</f>
        <v>7</v>
      </c>
      <c r="G5" s="4276">
        <v>51</v>
      </c>
      <c r="H5" s="4258"/>
      <c r="I5" s="4259"/>
      <c r="J5" s="4259"/>
      <c r="K5" s="4260">
        <v>5</v>
      </c>
      <c r="L5" s="4259">
        <v>5</v>
      </c>
      <c r="M5" s="4259">
        <v>35</v>
      </c>
      <c r="N5" s="4259">
        <v>6</v>
      </c>
      <c r="O5" s="4259"/>
      <c r="P5" s="4261"/>
      <c r="Q5" s="4244"/>
      <c r="R5" s="4314"/>
      <c r="S5" s="4314"/>
    </row>
    <row r="6" spans="1:19" ht="15">
      <c r="A6" s="4315" t="s">
        <v>20</v>
      </c>
      <c r="B6" s="4242" t="s">
        <v>885</v>
      </c>
      <c r="C6" s="4270">
        <v>142</v>
      </c>
      <c r="D6" s="4271">
        <v>56</v>
      </c>
      <c r="E6" s="4243">
        <f>D6/C6</f>
        <v>0.39436619718309857</v>
      </c>
      <c r="F6" s="4270">
        <f>D6-G6</f>
        <v>4</v>
      </c>
      <c r="G6" s="4271">
        <v>52</v>
      </c>
      <c r="H6" s="4262"/>
      <c r="I6" s="4263"/>
      <c r="J6" s="4263"/>
      <c r="K6" s="4264">
        <v>2</v>
      </c>
      <c r="L6" s="4263">
        <v>4</v>
      </c>
      <c r="M6" s="4263">
        <v>29</v>
      </c>
      <c r="N6" s="4263">
        <v>17</v>
      </c>
      <c r="O6" s="4263"/>
      <c r="P6" s="4265"/>
      <c r="Q6" s="4244"/>
      <c r="R6" s="4314"/>
      <c r="S6" s="4314"/>
    </row>
    <row r="7" spans="1:19" ht="15">
      <c r="A7" s="4315" t="s">
        <v>23</v>
      </c>
      <c r="B7" s="4242" t="s">
        <v>886</v>
      </c>
      <c r="C7" s="4270">
        <v>72</v>
      </c>
      <c r="D7" s="4271">
        <v>68</v>
      </c>
      <c r="E7" s="4243">
        <f>D7/C7</f>
        <v>0.9444444444444444</v>
      </c>
      <c r="F7" s="4270">
        <v>1</v>
      </c>
      <c r="G7" s="4271">
        <v>67</v>
      </c>
      <c r="H7" s="4262">
        <v>17</v>
      </c>
      <c r="I7" s="4263">
        <v>3</v>
      </c>
      <c r="J7" s="4263">
        <v>6.5</v>
      </c>
      <c r="K7" s="4264">
        <v>20</v>
      </c>
      <c r="L7" s="4263">
        <v>14</v>
      </c>
      <c r="M7" s="4263"/>
      <c r="N7" s="4263"/>
      <c r="O7" s="4263">
        <v>6.5</v>
      </c>
      <c r="P7" s="4265"/>
      <c r="Q7" s="4244"/>
      <c r="R7" s="4314"/>
      <c r="S7" s="4314"/>
    </row>
    <row r="8" spans="1:19" ht="15">
      <c r="A8" s="4315" t="s">
        <v>26</v>
      </c>
      <c r="B8" s="4242" t="s">
        <v>27</v>
      </c>
      <c r="C8" s="4270">
        <v>459</v>
      </c>
      <c r="D8" s="4271"/>
      <c r="E8" s="4243"/>
      <c r="F8" s="4270"/>
      <c r="G8" s="4271">
        <v>387</v>
      </c>
      <c r="H8" s="4262">
        <v>134</v>
      </c>
      <c r="I8" s="4263"/>
      <c r="J8" s="4263"/>
      <c r="K8" s="4264">
        <v>142</v>
      </c>
      <c r="L8" s="4263"/>
      <c r="M8" s="4263"/>
      <c r="N8" s="4263">
        <v>111</v>
      </c>
      <c r="O8" s="4263"/>
      <c r="P8" s="4265"/>
      <c r="Q8" s="4244"/>
      <c r="R8" s="4314"/>
      <c r="S8" s="4314"/>
    </row>
    <row r="9" spans="1:19" ht="15">
      <c r="A9" s="4315" t="s">
        <v>28</v>
      </c>
      <c r="B9" s="4242" t="s">
        <v>29</v>
      </c>
      <c r="C9" s="4270">
        <v>3152</v>
      </c>
      <c r="D9" s="4271">
        <v>1262</v>
      </c>
      <c r="E9" s="4243">
        <v>0.4003807106598985</v>
      </c>
      <c r="F9" s="4270">
        <v>76</v>
      </c>
      <c r="G9" s="4271">
        <v>1186</v>
      </c>
      <c r="H9" s="4262">
        <v>101</v>
      </c>
      <c r="I9" s="4263"/>
      <c r="J9" s="4263"/>
      <c r="K9" s="4264">
        <v>73</v>
      </c>
      <c r="L9" s="4263">
        <v>63</v>
      </c>
      <c r="M9" s="4263">
        <v>528</v>
      </c>
      <c r="N9" s="4263">
        <v>29</v>
      </c>
      <c r="O9" s="4263">
        <v>355</v>
      </c>
      <c r="P9" s="4265">
        <v>37</v>
      </c>
      <c r="Q9" s="4244"/>
      <c r="R9" s="4314"/>
      <c r="S9" s="4314"/>
    </row>
    <row r="10" spans="1:19" ht="15">
      <c r="A10" s="4315" t="s">
        <v>28</v>
      </c>
      <c r="B10" s="4242" t="s">
        <v>30</v>
      </c>
      <c r="C10" s="4270"/>
      <c r="D10" s="4271"/>
      <c r="E10" s="4243"/>
      <c r="F10" s="4270"/>
      <c r="G10" s="4271"/>
      <c r="H10" s="4262"/>
      <c r="I10" s="4263"/>
      <c r="J10" s="4263"/>
      <c r="K10" s="4264"/>
      <c r="L10" s="4263"/>
      <c r="M10" s="4263"/>
      <c r="N10" s="4263"/>
      <c r="O10" s="4263"/>
      <c r="P10" s="4265"/>
      <c r="Q10" s="4244"/>
      <c r="R10" s="4314"/>
      <c r="S10" s="4314"/>
    </row>
    <row r="11" spans="1:19" ht="15">
      <c r="A11" s="4315" t="s">
        <v>31</v>
      </c>
      <c r="B11" s="4242" t="s">
        <v>203</v>
      </c>
      <c r="C11" s="4348"/>
      <c r="D11" s="4348"/>
      <c r="E11" s="4349"/>
      <c r="F11" s="4348"/>
      <c r="G11" s="4350">
        <v>118</v>
      </c>
      <c r="H11" s="4351"/>
      <c r="I11" s="4352"/>
      <c r="J11" s="4352">
        <v>68</v>
      </c>
      <c r="K11" s="4353">
        <v>1</v>
      </c>
      <c r="L11" s="4352">
        <v>43</v>
      </c>
      <c r="M11" s="4352"/>
      <c r="N11" s="4352"/>
      <c r="O11" s="4352">
        <v>6</v>
      </c>
      <c r="P11" s="4354">
        <v>0</v>
      </c>
      <c r="Q11" s="4333"/>
      <c r="R11" s="4333"/>
      <c r="S11" s="4333"/>
    </row>
    <row r="12" spans="1:19" ht="15">
      <c r="A12" s="4315" t="s">
        <v>31</v>
      </c>
      <c r="B12" s="4242" t="s">
        <v>348</v>
      </c>
      <c r="C12" s="4348"/>
      <c r="D12" s="4348"/>
      <c r="E12" s="4349"/>
      <c r="F12" s="4348"/>
      <c r="G12" s="4350">
        <v>120</v>
      </c>
      <c r="H12" s="4351">
        <v>54</v>
      </c>
      <c r="I12" s="4352">
        <v>1</v>
      </c>
      <c r="J12" s="4352"/>
      <c r="K12" s="4353">
        <v>19</v>
      </c>
      <c r="L12" s="4352">
        <v>16</v>
      </c>
      <c r="M12" s="4352"/>
      <c r="N12" s="4352"/>
      <c r="O12" s="4352">
        <v>30</v>
      </c>
      <c r="P12" s="4354">
        <v>0</v>
      </c>
      <c r="Q12" s="4333"/>
      <c r="R12" s="4333"/>
      <c r="S12" s="4333"/>
    </row>
    <row r="13" spans="1:19" ht="15">
      <c r="A13" s="4315" t="s">
        <v>34</v>
      </c>
      <c r="B13" s="4242" t="s">
        <v>887</v>
      </c>
      <c r="C13" s="4270">
        <v>54</v>
      </c>
      <c r="D13" s="4271">
        <v>46</v>
      </c>
      <c r="E13" s="4243">
        <f>D13/C13</f>
        <v>0.8518518518518519</v>
      </c>
      <c r="F13" s="4270">
        <v>3</v>
      </c>
      <c r="G13" s="4271">
        <v>43</v>
      </c>
      <c r="H13" s="4262"/>
      <c r="I13" s="4263"/>
      <c r="J13" s="4263">
        <v>1</v>
      </c>
      <c r="K13" s="4264">
        <v>4</v>
      </c>
      <c r="L13" s="4263">
        <v>15</v>
      </c>
      <c r="M13" s="4263"/>
      <c r="N13" s="4263"/>
      <c r="O13" s="4263">
        <v>20</v>
      </c>
      <c r="P13" s="4265">
        <v>3</v>
      </c>
      <c r="Q13" s="4244"/>
      <c r="R13" s="4314"/>
      <c r="S13" s="4314"/>
    </row>
    <row r="14" spans="1:19" ht="15">
      <c r="A14" s="4316" t="s">
        <v>37</v>
      </c>
      <c r="B14" s="4242" t="s">
        <v>324</v>
      </c>
      <c r="C14" s="4270">
        <v>597</v>
      </c>
      <c r="D14" s="4271">
        <v>427</v>
      </c>
      <c r="E14" s="4243">
        <f>+D14/C14</f>
        <v>0.7152428810720268</v>
      </c>
      <c r="F14" s="4270">
        <v>23</v>
      </c>
      <c r="G14" s="4271">
        <v>404</v>
      </c>
      <c r="H14" s="4262">
        <v>24</v>
      </c>
      <c r="I14" s="4263">
        <v>1</v>
      </c>
      <c r="J14" s="4263">
        <v>5</v>
      </c>
      <c r="K14" s="4264">
        <v>217</v>
      </c>
      <c r="L14" s="4263">
        <v>109</v>
      </c>
      <c r="M14" s="4263">
        <v>9</v>
      </c>
      <c r="N14" s="4263">
        <v>14</v>
      </c>
      <c r="O14" s="4263">
        <v>25</v>
      </c>
      <c r="P14" s="4265"/>
      <c r="Q14" s="4244"/>
      <c r="R14" s="4314"/>
      <c r="S14" s="4314"/>
    </row>
    <row r="15" spans="1:19" ht="26.25" thickBot="1">
      <c r="A15" s="4317" t="s">
        <v>37</v>
      </c>
      <c r="B15" s="4256" t="s">
        <v>62</v>
      </c>
      <c r="C15" s="4277">
        <v>63</v>
      </c>
      <c r="D15" s="4278">
        <v>55</v>
      </c>
      <c r="E15" s="4257">
        <f>D15/C15</f>
        <v>0.873015873015873</v>
      </c>
      <c r="F15" s="4277">
        <v>0</v>
      </c>
      <c r="G15" s="4278">
        <v>55</v>
      </c>
      <c r="H15" s="4266">
        <v>3</v>
      </c>
      <c r="I15" s="4267">
        <v>1</v>
      </c>
      <c r="J15" s="4267">
        <v>2</v>
      </c>
      <c r="K15" s="4268">
        <v>3</v>
      </c>
      <c r="L15" s="4267">
        <v>20</v>
      </c>
      <c r="M15" s="4267">
        <v>2</v>
      </c>
      <c r="N15" s="4267">
        <v>13</v>
      </c>
      <c r="O15" s="4267">
        <v>7</v>
      </c>
      <c r="P15" s="4269">
        <v>4</v>
      </c>
      <c r="Q15" s="4244"/>
      <c r="R15" s="4314"/>
      <c r="S15" s="4314"/>
    </row>
    <row r="16" spans="1:19" ht="15.75" thickBot="1">
      <c r="A16" s="4318"/>
      <c r="B16" s="4319"/>
      <c r="C16" s="4320"/>
      <c r="D16" s="4320"/>
      <c r="E16" s="4250"/>
      <c r="F16" s="4320"/>
      <c r="G16" s="4320"/>
      <c r="H16" s="4321"/>
      <c r="I16" s="4321"/>
      <c r="J16" s="4321"/>
      <c r="K16" s="4322"/>
      <c r="L16" s="4321"/>
      <c r="M16" s="4321"/>
      <c r="N16" s="4321"/>
      <c r="O16" s="4321"/>
      <c r="P16" s="4321"/>
      <c r="Q16" s="4323"/>
      <c r="R16" s="4314"/>
      <c r="S16" s="4314"/>
    </row>
    <row r="17" spans="1:19" ht="15.75" thickBot="1">
      <c r="A17" s="4318" t="s">
        <v>41</v>
      </c>
      <c r="B17" s="4334"/>
      <c r="C17" s="4320"/>
      <c r="D17" s="4320"/>
      <c r="E17" s="4250"/>
      <c r="F17" s="4320"/>
      <c r="G17" s="4335" t="s">
        <v>42</v>
      </c>
      <c r="H17" s="4336" t="s">
        <v>11</v>
      </c>
      <c r="I17" s="4337" t="s">
        <v>12</v>
      </c>
      <c r="J17" s="4337" t="s">
        <v>13</v>
      </c>
      <c r="K17" s="4338" t="s">
        <v>14</v>
      </c>
      <c r="L17" s="4337" t="s">
        <v>15</v>
      </c>
      <c r="M17" s="4337" t="s">
        <v>16</v>
      </c>
      <c r="N17" s="4339" t="s">
        <v>17</v>
      </c>
      <c r="O17" s="4337" t="s">
        <v>18</v>
      </c>
      <c r="P17" s="4340" t="s">
        <v>19</v>
      </c>
      <c r="Q17" s="4341"/>
      <c r="R17" s="4324"/>
      <c r="S17" s="4324"/>
    </row>
    <row r="18" spans="1:19" ht="15.75" thickBot="1">
      <c r="A18" s="4318"/>
      <c r="B18" s="4319"/>
      <c r="C18" s="4320"/>
      <c r="D18" s="4320"/>
      <c r="E18" s="4250"/>
      <c r="F18" s="4320"/>
      <c r="G18" s="4342">
        <f>SUM(G5:G15)</f>
        <v>2483</v>
      </c>
      <c r="H18" s="4343">
        <f>SUM(H5:H15)</f>
        <v>333</v>
      </c>
      <c r="I18" s="4344">
        <f aca="true" t="shared" si="0" ref="I18:P18">SUM(I5:I15)</f>
        <v>6</v>
      </c>
      <c r="J18" s="4344">
        <f t="shared" si="0"/>
        <v>82.5</v>
      </c>
      <c r="K18" s="4345">
        <f t="shared" si="0"/>
        <v>486</v>
      </c>
      <c r="L18" s="4344">
        <f t="shared" si="0"/>
        <v>289</v>
      </c>
      <c r="M18" s="4344">
        <f t="shared" si="0"/>
        <v>603</v>
      </c>
      <c r="N18" s="4344">
        <f t="shared" si="0"/>
        <v>190</v>
      </c>
      <c r="O18" s="4344">
        <f t="shared" si="0"/>
        <v>449.5</v>
      </c>
      <c r="P18" s="4346">
        <f t="shared" si="0"/>
        <v>44</v>
      </c>
      <c r="Q18" s="4323"/>
      <c r="R18" s="4324"/>
      <c r="S18" s="4324"/>
    </row>
    <row r="19" spans="1:19" ht="15.75" thickBot="1">
      <c r="A19" s="4318"/>
      <c r="B19" s="4319"/>
      <c r="C19" s="4320"/>
      <c r="D19" s="4320"/>
      <c r="E19" s="4250"/>
      <c r="F19" s="4320"/>
      <c r="G19" s="4320"/>
      <c r="H19" s="4291">
        <f>H18/$G18</f>
        <v>0.13411196133709222</v>
      </c>
      <c r="I19" s="4292">
        <f aca="true" t="shared" si="1" ref="I19:P19">I18/$G18</f>
        <v>0.0024164317358034634</v>
      </c>
      <c r="J19" s="4292">
        <f t="shared" si="1"/>
        <v>0.03322593636729762</v>
      </c>
      <c r="K19" s="4300">
        <f t="shared" si="1"/>
        <v>0.19573097060008054</v>
      </c>
      <c r="L19" s="4292">
        <f t="shared" si="1"/>
        <v>0.11639146194120016</v>
      </c>
      <c r="M19" s="4292">
        <f t="shared" si="1"/>
        <v>0.24285138944824808</v>
      </c>
      <c r="N19" s="4292">
        <f t="shared" si="1"/>
        <v>0.07652033830044301</v>
      </c>
      <c r="O19" s="4292">
        <f t="shared" si="1"/>
        <v>0.1810310108739428</v>
      </c>
      <c r="P19" s="4293">
        <f t="shared" si="1"/>
        <v>0.017720499395892066</v>
      </c>
      <c r="Q19" s="4323"/>
      <c r="R19" s="4347"/>
      <c r="S19" s="4324"/>
    </row>
    <row r="20" spans="1:19" ht="15">
      <c r="A20" s="50"/>
      <c r="B20" s="51"/>
      <c r="C20" s="90"/>
      <c r="D20" s="90"/>
      <c r="E20" s="52"/>
      <c r="F20" s="90"/>
      <c r="G20" s="90"/>
      <c r="H20" s="92"/>
      <c r="I20" s="92"/>
      <c r="J20" s="92"/>
      <c r="K20" s="93"/>
      <c r="L20" s="92"/>
      <c r="M20" s="92"/>
      <c r="N20" s="92"/>
      <c r="O20" s="92"/>
      <c r="P20" s="92"/>
      <c r="Q20" s="54"/>
      <c r="R20" s="35"/>
      <c r="S20" s="35"/>
    </row>
    <row r="21" spans="1:19" ht="15">
      <c r="A21" s="11"/>
      <c r="B21" s="11"/>
      <c r="C21" s="94"/>
      <c r="D21" s="94"/>
      <c r="E21" s="11"/>
      <c r="F21" s="94"/>
      <c r="G21" s="94"/>
      <c r="H21" s="95"/>
      <c r="I21" s="95"/>
      <c r="J21" s="95"/>
      <c r="K21" s="96"/>
      <c r="L21" s="95"/>
      <c r="M21" s="95"/>
      <c r="N21" s="95"/>
      <c r="O21" s="95"/>
      <c r="P21" s="95"/>
      <c r="Q21" s="11"/>
      <c r="R21" s="11"/>
      <c r="S21" s="11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888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4" t="s">
        <v>3</v>
      </c>
      <c r="C3" s="4659" t="s">
        <v>4</v>
      </c>
      <c r="D3" s="4659" t="s">
        <v>5</v>
      </c>
      <c r="E3" s="4661" t="s">
        <v>6</v>
      </c>
      <c r="F3" s="4644" t="s">
        <v>7</v>
      </c>
      <c r="G3" s="4659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58"/>
      <c r="C4" s="4660"/>
      <c r="D4" s="4660"/>
      <c r="E4" s="4662"/>
      <c r="F4" s="4663"/>
      <c r="G4" s="4664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25.5">
      <c r="A5" s="4313" t="s">
        <v>20</v>
      </c>
      <c r="B5" s="4254" t="s">
        <v>889</v>
      </c>
      <c r="C5" s="4275">
        <v>85</v>
      </c>
      <c r="D5" s="4276">
        <v>75</v>
      </c>
      <c r="E5" s="4255">
        <f>D5/C5</f>
        <v>0.8823529411764706</v>
      </c>
      <c r="F5" s="4275">
        <v>3</v>
      </c>
      <c r="G5" s="4276">
        <v>72</v>
      </c>
      <c r="H5" s="4258">
        <v>10</v>
      </c>
      <c r="I5" s="4259">
        <v>3</v>
      </c>
      <c r="J5" s="4259">
        <v>1</v>
      </c>
      <c r="K5" s="4260">
        <v>9</v>
      </c>
      <c r="L5" s="4259">
        <v>18</v>
      </c>
      <c r="M5" s="4259">
        <v>7</v>
      </c>
      <c r="N5" s="4259">
        <v>1</v>
      </c>
      <c r="O5" s="4259">
        <v>18</v>
      </c>
      <c r="P5" s="4261">
        <v>5</v>
      </c>
      <c r="Q5" s="4244"/>
      <c r="R5" s="4314"/>
      <c r="S5" s="4314"/>
    </row>
    <row r="6" spans="1:19" ht="15">
      <c r="A6" s="4315" t="s">
        <v>20</v>
      </c>
      <c r="B6" s="4242" t="s">
        <v>890</v>
      </c>
      <c r="C6" s="4270">
        <v>191</v>
      </c>
      <c r="D6" s="4271">
        <v>85</v>
      </c>
      <c r="E6" s="4243">
        <f>D6/C6</f>
        <v>0.44502617801047123</v>
      </c>
      <c r="F6" s="4270">
        <f>D6-G6</f>
        <v>18</v>
      </c>
      <c r="G6" s="4271">
        <v>67</v>
      </c>
      <c r="H6" s="4262"/>
      <c r="I6" s="4263"/>
      <c r="J6" s="4263"/>
      <c r="K6" s="4264"/>
      <c r="L6" s="4263"/>
      <c r="M6" s="4263">
        <v>67</v>
      </c>
      <c r="N6" s="4263"/>
      <c r="O6" s="4263"/>
      <c r="P6" s="4265"/>
      <c r="Q6" s="4244"/>
      <c r="R6" s="4314"/>
      <c r="S6" s="4314"/>
    </row>
    <row r="7" spans="1:19" ht="15">
      <c r="A7" s="4315" t="s">
        <v>20</v>
      </c>
      <c r="B7" s="4242" t="s">
        <v>891</v>
      </c>
      <c r="C7" s="4270">
        <v>144</v>
      </c>
      <c r="D7" s="4271">
        <v>87</v>
      </c>
      <c r="E7" s="4243">
        <f>D7/C7</f>
        <v>0.6041666666666666</v>
      </c>
      <c r="F7" s="4270">
        <f>D7-G7</f>
        <v>13</v>
      </c>
      <c r="G7" s="4271">
        <v>74</v>
      </c>
      <c r="H7" s="4262"/>
      <c r="I7" s="4263"/>
      <c r="J7" s="4263"/>
      <c r="K7" s="4264"/>
      <c r="L7" s="4263"/>
      <c r="M7" s="4263">
        <v>74</v>
      </c>
      <c r="N7" s="4263"/>
      <c r="O7" s="4263"/>
      <c r="P7" s="4265"/>
      <c r="Q7" s="4244"/>
      <c r="R7" s="4314"/>
      <c r="S7" s="4314"/>
    </row>
    <row r="8" spans="1:19" ht="15">
      <c r="A8" s="4315" t="s">
        <v>20</v>
      </c>
      <c r="B8" s="4242" t="s">
        <v>892</v>
      </c>
      <c r="C8" s="4270">
        <v>47</v>
      </c>
      <c r="D8" s="4271">
        <v>40</v>
      </c>
      <c r="E8" s="4243">
        <f>D8/C8</f>
        <v>0.851063829787234</v>
      </c>
      <c r="F8" s="4270">
        <f>D8-G8</f>
        <v>7</v>
      </c>
      <c r="G8" s="4271">
        <v>33</v>
      </c>
      <c r="H8" s="4262"/>
      <c r="I8" s="4263"/>
      <c r="J8" s="4263"/>
      <c r="K8" s="4264"/>
      <c r="L8" s="4263"/>
      <c r="M8" s="4263">
        <v>33</v>
      </c>
      <c r="N8" s="4263"/>
      <c r="O8" s="4263"/>
      <c r="P8" s="4265"/>
      <c r="Q8" s="4244"/>
      <c r="R8" s="4314"/>
      <c r="S8" s="4314"/>
    </row>
    <row r="9" spans="1:19" ht="25.5">
      <c r="A9" s="4315" t="s">
        <v>65</v>
      </c>
      <c r="B9" s="4242" t="s">
        <v>893</v>
      </c>
      <c r="C9" s="4270">
        <v>134</v>
      </c>
      <c r="D9" s="4271">
        <v>83</v>
      </c>
      <c r="E9" s="4243">
        <v>0.6194029850746269</v>
      </c>
      <c r="F9" s="4270">
        <v>2</v>
      </c>
      <c r="G9" s="4271">
        <v>78</v>
      </c>
      <c r="H9" s="4262">
        <v>11</v>
      </c>
      <c r="I9" s="4263">
        <v>4</v>
      </c>
      <c r="J9" s="4263">
        <v>2</v>
      </c>
      <c r="K9" s="4264">
        <v>45</v>
      </c>
      <c r="L9" s="4263">
        <v>1</v>
      </c>
      <c r="M9" s="4263">
        <v>1</v>
      </c>
      <c r="N9" s="4263">
        <v>11</v>
      </c>
      <c r="O9" s="4263">
        <v>3</v>
      </c>
      <c r="P9" s="4265"/>
      <c r="Q9" s="4244"/>
      <c r="R9" s="4314"/>
      <c r="S9" s="4314"/>
    </row>
    <row r="10" spans="1:19" ht="25.5">
      <c r="A10" s="4315" t="s">
        <v>65</v>
      </c>
      <c r="B10" s="4242" t="s">
        <v>894</v>
      </c>
      <c r="C10" s="4270">
        <v>107</v>
      </c>
      <c r="D10" s="4271">
        <v>85</v>
      </c>
      <c r="E10" s="4243">
        <v>0.794392523364486</v>
      </c>
      <c r="F10" s="4270">
        <v>3</v>
      </c>
      <c r="G10" s="4271">
        <v>81</v>
      </c>
      <c r="H10" s="4262">
        <v>36</v>
      </c>
      <c r="I10" s="4263">
        <v>3</v>
      </c>
      <c r="J10" s="4263">
        <v>1</v>
      </c>
      <c r="K10" s="4264">
        <v>20</v>
      </c>
      <c r="L10" s="4263">
        <v>7</v>
      </c>
      <c r="M10" s="4263">
        <v>2</v>
      </c>
      <c r="N10" s="4263">
        <v>6</v>
      </c>
      <c r="O10" s="4263">
        <v>6</v>
      </c>
      <c r="P10" s="4265"/>
      <c r="Q10" s="4244"/>
      <c r="R10" s="4314"/>
      <c r="S10" s="4314"/>
    </row>
    <row r="11" spans="1:19" ht="15">
      <c r="A11" s="4315" t="s">
        <v>23</v>
      </c>
      <c r="B11" s="4242" t="s">
        <v>895</v>
      </c>
      <c r="C11" s="4270">
        <v>412</v>
      </c>
      <c r="D11" s="4271">
        <v>306</v>
      </c>
      <c r="E11" s="4243">
        <f aca="true" t="shared" si="0" ref="E11:E23">D11/C11</f>
        <v>0.7427184466019418</v>
      </c>
      <c r="F11" s="4270">
        <v>7</v>
      </c>
      <c r="G11" s="4271">
        <v>299</v>
      </c>
      <c r="H11" s="4262">
        <v>25</v>
      </c>
      <c r="I11" s="4263">
        <v>23</v>
      </c>
      <c r="J11" s="4263">
        <v>20.5</v>
      </c>
      <c r="K11" s="4264">
        <v>49</v>
      </c>
      <c r="L11" s="4263">
        <v>161</v>
      </c>
      <c r="M11" s="4263"/>
      <c r="N11" s="4263"/>
      <c r="O11" s="4263">
        <v>20.5</v>
      </c>
      <c r="P11" s="4265"/>
      <c r="Q11" s="4244"/>
      <c r="R11" s="4314"/>
      <c r="S11" s="4314"/>
    </row>
    <row r="12" spans="1:19" ht="15">
      <c r="A12" s="4315" t="s">
        <v>23</v>
      </c>
      <c r="B12" s="4242" t="s">
        <v>896</v>
      </c>
      <c r="C12" s="4270">
        <v>174</v>
      </c>
      <c r="D12" s="4271">
        <v>155</v>
      </c>
      <c r="E12" s="4243">
        <f t="shared" si="0"/>
        <v>0.8908045977011494</v>
      </c>
      <c r="F12" s="4270">
        <v>8</v>
      </c>
      <c r="G12" s="4271">
        <v>147</v>
      </c>
      <c r="H12" s="4262">
        <v>46</v>
      </c>
      <c r="I12" s="4263">
        <v>9</v>
      </c>
      <c r="J12" s="4263">
        <v>4.5</v>
      </c>
      <c r="K12" s="4264">
        <v>29</v>
      </c>
      <c r="L12" s="4263">
        <v>54</v>
      </c>
      <c r="M12" s="4263"/>
      <c r="N12" s="4263"/>
      <c r="O12" s="4263">
        <v>4.5</v>
      </c>
      <c r="P12" s="4265"/>
      <c r="Q12" s="4244"/>
      <c r="R12" s="4314"/>
      <c r="S12" s="4314"/>
    </row>
    <row r="13" spans="1:19" ht="25.5">
      <c r="A13" s="4315" t="s">
        <v>23</v>
      </c>
      <c r="B13" s="4242" t="s">
        <v>897</v>
      </c>
      <c r="C13" s="4270">
        <v>89</v>
      </c>
      <c r="D13" s="4271">
        <v>80</v>
      </c>
      <c r="E13" s="4243">
        <f t="shared" si="0"/>
        <v>0.898876404494382</v>
      </c>
      <c r="F13" s="4270">
        <v>9</v>
      </c>
      <c r="G13" s="4271">
        <v>71</v>
      </c>
      <c r="H13" s="4262">
        <v>22</v>
      </c>
      <c r="I13" s="4263">
        <v>1</v>
      </c>
      <c r="J13" s="4263">
        <v>2.5</v>
      </c>
      <c r="K13" s="4264">
        <v>10</v>
      </c>
      <c r="L13" s="4263">
        <v>33</v>
      </c>
      <c r="M13" s="4263"/>
      <c r="N13" s="4263"/>
      <c r="O13" s="4263">
        <v>2.5</v>
      </c>
      <c r="P13" s="4265"/>
      <c r="Q13" s="4244"/>
      <c r="R13" s="4314"/>
      <c r="S13" s="4314"/>
    </row>
    <row r="14" spans="1:19" ht="15">
      <c r="A14" s="4315" t="s">
        <v>23</v>
      </c>
      <c r="B14" s="4242" t="s">
        <v>898</v>
      </c>
      <c r="C14" s="4270">
        <v>59</v>
      </c>
      <c r="D14" s="4271">
        <v>51</v>
      </c>
      <c r="E14" s="4243">
        <f t="shared" si="0"/>
        <v>0.864406779661017</v>
      </c>
      <c r="F14" s="4270"/>
      <c r="G14" s="4271">
        <v>51</v>
      </c>
      <c r="H14" s="4262">
        <v>20</v>
      </c>
      <c r="I14" s="4263"/>
      <c r="J14" s="4263">
        <v>1</v>
      </c>
      <c r="K14" s="4264">
        <v>9</v>
      </c>
      <c r="L14" s="4263">
        <v>20</v>
      </c>
      <c r="M14" s="4263"/>
      <c r="N14" s="4263"/>
      <c r="O14" s="4263">
        <v>1</v>
      </c>
      <c r="P14" s="4265"/>
      <c r="Q14" s="4244"/>
      <c r="R14" s="4314"/>
      <c r="S14" s="4314"/>
    </row>
    <row r="15" spans="1:19" ht="15">
      <c r="A15" s="4315" t="s">
        <v>23</v>
      </c>
      <c r="B15" s="4242" t="s">
        <v>899</v>
      </c>
      <c r="C15" s="4270">
        <v>107</v>
      </c>
      <c r="D15" s="4271">
        <v>91</v>
      </c>
      <c r="E15" s="4243">
        <f t="shared" si="0"/>
        <v>0.8504672897196262</v>
      </c>
      <c r="F15" s="4270">
        <v>3</v>
      </c>
      <c r="G15" s="4271">
        <v>88</v>
      </c>
      <c r="H15" s="4262">
        <v>10</v>
      </c>
      <c r="I15" s="4263">
        <v>4</v>
      </c>
      <c r="J15" s="4263">
        <v>2.5</v>
      </c>
      <c r="K15" s="4264">
        <v>32</v>
      </c>
      <c r="L15" s="4263">
        <v>37</v>
      </c>
      <c r="M15" s="4263"/>
      <c r="N15" s="4263"/>
      <c r="O15" s="4263">
        <v>2.5</v>
      </c>
      <c r="P15" s="4265"/>
      <c r="Q15" s="4244"/>
      <c r="R15" s="4314"/>
      <c r="S15" s="4314"/>
    </row>
    <row r="16" spans="1:19" ht="15">
      <c r="A16" s="4315" t="s">
        <v>23</v>
      </c>
      <c r="B16" s="4242" t="s">
        <v>900</v>
      </c>
      <c r="C16" s="4270">
        <v>81</v>
      </c>
      <c r="D16" s="4271">
        <v>74</v>
      </c>
      <c r="E16" s="4243">
        <f t="shared" si="0"/>
        <v>0.9135802469135802</v>
      </c>
      <c r="F16" s="4270">
        <v>9</v>
      </c>
      <c r="G16" s="4271">
        <v>65</v>
      </c>
      <c r="H16" s="4262">
        <v>19</v>
      </c>
      <c r="I16" s="4263">
        <v>2</v>
      </c>
      <c r="J16" s="4263">
        <v>1</v>
      </c>
      <c r="K16" s="4264">
        <v>15</v>
      </c>
      <c r="L16" s="4263">
        <v>27</v>
      </c>
      <c r="M16" s="4263"/>
      <c r="N16" s="4263"/>
      <c r="O16" s="4263">
        <v>1</v>
      </c>
      <c r="P16" s="4265"/>
      <c r="Q16" s="4244"/>
      <c r="R16" s="4314"/>
      <c r="S16" s="4314"/>
    </row>
    <row r="17" spans="1:19" ht="15">
      <c r="A17" s="4315" t="s">
        <v>55</v>
      </c>
      <c r="B17" s="4242" t="s">
        <v>901</v>
      </c>
      <c r="C17" s="4270">
        <v>177</v>
      </c>
      <c r="D17" s="4271">
        <v>146</v>
      </c>
      <c r="E17" s="4243">
        <f t="shared" si="0"/>
        <v>0.8248587570621468</v>
      </c>
      <c r="F17" s="4270">
        <v>12</v>
      </c>
      <c r="G17" s="4271">
        <v>134</v>
      </c>
      <c r="H17" s="4262">
        <v>55</v>
      </c>
      <c r="I17" s="4263"/>
      <c r="J17" s="4263"/>
      <c r="K17" s="4264"/>
      <c r="L17" s="4263">
        <v>26</v>
      </c>
      <c r="M17" s="4263">
        <v>27</v>
      </c>
      <c r="N17" s="4263">
        <v>26</v>
      </c>
      <c r="O17" s="4263"/>
      <c r="P17" s="4265"/>
      <c r="Q17" s="4244"/>
      <c r="R17" s="4314"/>
      <c r="S17" s="4314"/>
    </row>
    <row r="18" spans="1:19" ht="15">
      <c r="A18" s="4315" t="s">
        <v>55</v>
      </c>
      <c r="B18" s="4242" t="s">
        <v>902</v>
      </c>
      <c r="C18" s="4270">
        <v>294</v>
      </c>
      <c r="D18" s="4271">
        <v>262</v>
      </c>
      <c r="E18" s="4243">
        <f t="shared" si="0"/>
        <v>0.891156462585034</v>
      </c>
      <c r="F18" s="4270">
        <v>19</v>
      </c>
      <c r="G18" s="4271">
        <v>243</v>
      </c>
      <c r="H18" s="4262">
        <v>41</v>
      </c>
      <c r="I18" s="4263"/>
      <c r="J18" s="4263"/>
      <c r="K18" s="4264">
        <v>141</v>
      </c>
      <c r="L18" s="4263">
        <v>61</v>
      </c>
      <c r="M18" s="4263"/>
      <c r="N18" s="4263"/>
      <c r="O18" s="4263"/>
      <c r="P18" s="4265"/>
      <c r="Q18" s="4244"/>
      <c r="R18" s="4314"/>
      <c r="S18" s="4314"/>
    </row>
    <row r="19" spans="1:19" ht="15">
      <c r="A19" s="4315" t="s">
        <v>55</v>
      </c>
      <c r="B19" s="4242" t="s">
        <v>903</v>
      </c>
      <c r="C19" s="4270">
        <v>774</v>
      </c>
      <c r="D19" s="4271">
        <v>625</v>
      </c>
      <c r="E19" s="4243">
        <f t="shared" si="0"/>
        <v>0.8074935400516796</v>
      </c>
      <c r="F19" s="4270">
        <v>29</v>
      </c>
      <c r="G19" s="4271">
        <v>596</v>
      </c>
      <c r="H19" s="4262">
        <v>124</v>
      </c>
      <c r="I19" s="4263"/>
      <c r="J19" s="4263"/>
      <c r="K19" s="4264">
        <v>273</v>
      </c>
      <c r="L19" s="4263">
        <v>199</v>
      </c>
      <c r="M19" s="4263"/>
      <c r="N19" s="4263"/>
      <c r="O19" s="4263"/>
      <c r="P19" s="4265"/>
      <c r="Q19" s="4244"/>
      <c r="R19" s="4314"/>
      <c r="S19" s="4314"/>
    </row>
    <row r="20" spans="1:19" ht="25.5">
      <c r="A20" s="4315" t="s">
        <v>55</v>
      </c>
      <c r="B20" s="4242" t="s">
        <v>904</v>
      </c>
      <c r="C20" s="4270">
        <v>531</v>
      </c>
      <c r="D20" s="4271">
        <v>392</v>
      </c>
      <c r="E20" s="4243">
        <f t="shared" si="0"/>
        <v>0.7382297551789078</v>
      </c>
      <c r="F20" s="4270">
        <v>5</v>
      </c>
      <c r="G20" s="4271">
        <v>387</v>
      </c>
      <c r="H20" s="4262">
        <v>40</v>
      </c>
      <c r="I20" s="4263"/>
      <c r="J20" s="4263"/>
      <c r="K20" s="4264">
        <v>58</v>
      </c>
      <c r="L20" s="4263">
        <v>144</v>
      </c>
      <c r="M20" s="4263">
        <v>58</v>
      </c>
      <c r="N20" s="4263"/>
      <c r="O20" s="4263">
        <v>87</v>
      </c>
      <c r="P20" s="4265"/>
      <c r="Q20" s="4244"/>
      <c r="R20" s="4314"/>
      <c r="S20" s="4314"/>
    </row>
    <row r="21" spans="1:19" ht="25.5">
      <c r="A21" s="4315" t="s">
        <v>55</v>
      </c>
      <c r="B21" s="4242" t="s">
        <v>905</v>
      </c>
      <c r="C21" s="4270">
        <v>112</v>
      </c>
      <c r="D21" s="4271">
        <v>96</v>
      </c>
      <c r="E21" s="4243">
        <f t="shared" si="0"/>
        <v>0.8571428571428571</v>
      </c>
      <c r="F21" s="4270">
        <v>1</v>
      </c>
      <c r="G21" s="4271">
        <v>95</v>
      </c>
      <c r="H21" s="4262">
        <v>10</v>
      </c>
      <c r="I21" s="4263"/>
      <c r="J21" s="4263">
        <v>3</v>
      </c>
      <c r="K21" s="4264">
        <v>21</v>
      </c>
      <c r="L21" s="4263">
        <v>25</v>
      </c>
      <c r="M21" s="4263"/>
      <c r="N21" s="4263"/>
      <c r="O21" s="4263">
        <v>36</v>
      </c>
      <c r="P21" s="4265"/>
      <c r="Q21" s="4244"/>
      <c r="R21" s="4314"/>
      <c r="S21" s="4314"/>
    </row>
    <row r="22" spans="1:19" ht="15">
      <c r="A22" s="4315" t="s">
        <v>55</v>
      </c>
      <c r="B22" s="4242" t="s">
        <v>906</v>
      </c>
      <c r="C22" s="4270">
        <v>165</v>
      </c>
      <c r="D22" s="4271">
        <v>134</v>
      </c>
      <c r="E22" s="4243">
        <f t="shared" si="0"/>
        <v>0.8121212121212121</v>
      </c>
      <c r="F22" s="4270">
        <v>5</v>
      </c>
      <c r="G22" s="4271">
        <v>129</v>
      </c>
      <c r="H22" s="4262">
        <v>21</v>
      </c>
      <c r="I22" s="4263"/>
      <c r="J22" s="4263"/>
      <c r="K22" s="4264">
        <v>33</v>
      </c>
      <c r="L22" s="4263">
        <v>14</v>
      </c>
      <c r="M22" s="4263"/>
      <c r="N22" s="4263">
        <v>61</v>
      </c>
      <c r="O22" s="4263"/>
      <c r="P22" s="4265"/>
      <c r="Q22" s="4244"/>
      <c r="R22" s="4314"/>
      <c r="S22" s="4314"/>
    </row>
    <row r="23" spans="1:19" ht="15">
      <c r="A23" s="4315" t="s">
        <v>55</v>
      </c>
      <c r="B23" s="4242" t="s">
        <v>907</v>
      </c>
      <c r="C23" s="4270">
        <v>513</v>
      </c>
      <c r="D23" s="4271">
        <v>455</v>
      </c>
      <c r="E23" s="4243">
        <f t="shared" si="0"/>
        <v>0.8869395711500975</v>
      </c>
      <c r="F23" s="4270">
        <v>21</v>
      </c>
      <c r="G23" s="4271">
        <v>434</v>
      </c>
      <c r="H23" s="4262"/>
      <c r="I23" s="4263"/>
      <c r="J23" s="4263"/>
      <c r="K23" s="4264">
        <v>252</v>
      </c>
      <c r="L23" s="4263">
        <v>182</v>
      </c>
      <c r="M23" s="4263"/>
      <c r="N23" s="4263"/>
      <c r="O23" s="4263"/>
      <c r="P23" s="4265"/>
      <c r="Q23" s="4244"/>
      <c r="R23" s="4314"/>
      <c r="S23" s="4314"/>
    </row>
    <row r="24" spans="1:19" ht="15">
      <c r="A24" s="4315" t="s">
        <v>26</v>
      </c>
      <c r="B24" s="4242" t="s">
        <v>908</v>
      </c>
      <c r="C24" s="4270">
        <v>324</v>
      </c>
      <c r="D24" s="4271"/>
      <c r="E24" s="4243"/>
      <c r="F24" s="4270"/>
      <c r="G24" s="4271">
        <v>241</v>
      </c>
      <c r="H24" s="4262"/>
      <c r="I24" s="4263"/>
      <c r="J24" s="4263"/>
      <c r="K24" s="4264">
        <v>149</v>
      </c>
      <c r="L24" s="4263"/>
      <c r="M24" s="4263"/>
      <c r="N24" s="4263">
        <v>92</v>
      </c>
      <c r="O24" s="4263"/>
      <c r="P24" s="4265"/>
      <c r="Q24" s="4244"/>
      <c r="R24" s="4314"/>
      <c r="S24" s="4314"/>
    </row>
    <row r="25" spans="1:19" ht="15">
      <c r="A25" s="4315" t="s">
        <v>26</v>
      </c>
      <c r="B25" s="4242" t="s">
        <v>909</v>
      </c>
      <c r="C25" s="4270">
        <v>1393</v>
      </c>
      <c r="D25" s="4271"/>
      <c r="E25" s="4243"/>
      <c r="F25" s="4270"/>
      <c r="G25" s="4271">
        <v>1033</v>
      </c>
      <c r="H25" s="4262">
        <v>447</v>
      </c>
      <c r="I25" s="4263">
        <v>29</v>
      </c>
      <c r="J25" s="4263"/>
      <c r="K25" s="4264">
        <v>298</v>
      </c>
      <c r="L25" s="4263">
        <v>144</v>
      </c>
      <c r="M25" s="4263"/>
      <c r="N25" s="4263"/>
      <c r="O25" s="4263">
        <v>115</v>
      </c>
      <c r="P25" s="4265"/>
      <c r="Q25" s="4244"/>
      <c r="R25" s="4314"/>
      <c r="S25" s="4314"/>
    </row>
    <row r="26" spans="1:19" ht="15">
      <c r="A26" s="4315" t="s">
        <v>26</v>
      </c>
      <c r="B26" s="4242" t="s">
        <v>157</v>
      </c>
      <c r="C26" s="4270">
        <v>3610</v>
      </c>
      <c r="D26" s="4271"/>
      <c r="E26" s="4243"/>
      <c r="F26" s="4270"/>
      <c r="G26" s="4271">
        <v>3027</v>
      </c>
      <c r="H26" s="4262">
        <v>216</v>
      </c>
      <c r="I26" s="4263">
        <v>82.5</v>
      </c>
      <c r="J26" s="4263"/>
      <c r="K26" s="4264">
        <v>997</v>
      </c>
      <c r="L26" s="4263">
        <v>339</v>
      </c>
      <c r="M26" s="4263"/>
      <c r="N26" s="4263">
        <v>839</v>
      </c>
      <c r="O26" s="4263">
        <v>192.5</v>
      </c>
      <c r="P26" s="4265">
        <v>361</v>
      </c>
      <c r="Q26" s="4244"/>
      <c r="R26" s="4314"/>
      <c r="S26" s="4314"/>
    </row>
    <row r="27" spans="1:19" ht="25.5">
      <c r="A27" s="4315" t="s">
        <v>26</v>
      </c>
      <c r="B27" s="4242" t="s">
        <v>910</v>
      </c>
      <c r="C27" s="4270">
        <v>272</v>
      </c>
      <c r="D27" s="4271">
        <v>187</v>
      </c>
      <c r="E27" s="4243">
        <f>D27/C27</f>
        <v>0.6875</v>
      </c>
      <c r="F27" s="4270">
        <f>D27-G27</f>
        <v>7</v>
      </c>
      <c r="G27" s="4271">
        <v>180</v>
      </c>
      <c r="H27" s="4262">
        <v>60</v>
      </c>
      <c r="I27" s="4263"/>
      <c r="J27" s="4263"/>
      <c r="K27" s="4264"/>
      <c r="L27" s="4263"/>
      <c r="M27" s="4263"/>
      <c r="N27" s="4263"/>
      <c r="O27" s="4263">
        <v>57</v>
      </c>
      <c r="P27" s="4265">
        <v>63</v>
      </c>
      <c r="Q27" s="4244"/>
      <c r="R27" s="4314"/>
      <c r="S27" s="4314"/>
    </row>
    <row r="28" spans="1:19" ht="25.5">
      <c r="A28" s="4315" t="s">
        <v>26</v>
      </c>
      <c r="B28" s="4242" t="s">
        <v>911</v>
      </c>
      <c r="C28" s="4270"/>
      <c r="D28" s="4271"/>
      <c r="E28" s="4243"/>
      <c r="F28" s="4270"/>
      <c r="G28" s="4271">
        <v>219</v>
      </c>
      <c r="H28" s="4262">
        <v>37</v>
      </c>
      <c r="I28" s="4263">
        <v>14.599999999999909</v>
      </c>
      <c r="J28" s="4263"/>
      <c r="K28" s="4264">
        <v>29</v>
      </c>
      <c r="L28" s="4263">
        <v>80</v>
      </c>
      <c r="M28" s="4263"/>
      <c r="N28" s="4263">
        <v>0</v>
      </c>
      <c r="O28" s="4263">
        <v>58.399999999999636</v>
      </c>
      <c r="P28" s="4265">
        <v>0</v>
      </c>
      <c r="Q28" s="4244"/>
      <c r="R28" s="4314"/>
      <c r="S28" s="4314"/>
    </row>
    <row r="29" spans="1:19" ht="15">
      <c r="A29" s="4315" t="s">
        <v>26</v>
      </c>
      <c r="B29" s="4242" t="s">
        <v>912</v>
      </c>
      <c r="C29" s="4270"/>
      <c r="D29" s="4271"/>
      <c r="E29" s="4243"/>
      <c r="F29" s="4270"/>
      <c r="G29" s="4271">
        <v>255</v>
      </c>
      <c r="H29" s="4262"/>
      <c r="I29" s="4263"/>
      <c r="J29" s="4263"/>
      <c r="K29" s="4264">
        <v>128</v>
      </c>
      <c r="L29" s="4263"/>
      <c r="M29" s="4263"/>
      <c r="N29" s="4263">
        <v>127</v>
      </c>
      <c r="O29" s="4263"/>
      <c r="P29" s="4265">
        <v>0</v>
      </c>
      <c r="Q29" s="4244"/>
      <c r="R29" s="4314"/>
      <c r="S29" s="4314"/>
    </row>
    <row r="30" spans="1:19" ht="15">
      <c r="A30" s="4315" t="s">
        <v>26</v>
      </c>
      <c r="B30" s="4242" t="s">
        <v>913</v>
      </c>
      <c r="C30" s="4270"/>
      <c r="D30" s="4271"/>
      <c r="E30" s="4243"/>
      <c r="F30" s="4270"/>
      <c r="G30" s="4271">
        <v>304</v>
      </c>
      <c r="H30" s="4262"/>
      <c r="I30" s="4263"/>
      <c r="J30" s="4263"/>
      <c r="K30" s="4264">
        <v>144</v>
      </c>
      <c r="L30" s="4263">
        <v>33</v>
      </c>
      <c r="M30" s="4263"/>
      <c r="N30" s="4263">
        <v>94</v>
      </c>
      <c r="O30" s="4263"/>
      <c r="P30" s="4265">
        <v>33</v>
      </c>
      <c r="Q30" s="4244"/>
      <c r="R30" s="4314"/>
      <c r="S30" s="4314"/>
    </row>
    <row r="31" spans="1:19" ht="15">
      <c r="A31" s="4315" t="s">
        <v>28</v>
      </c>
      <c r="B31" s="4242" t="s">
        <v>29</v>
      </c>
      <c r="C31" s="4270">
        <v>38316</v>
      </c>
      <c r="D31" s="4271">
        <v>12629</v>
      </c>
      <c r="E31" s="4243">
        <v>0.32960121098235723</v>
      </c>
      <c r="F31" s="4270">
        <v>678</v>
      </c>
      <c r="G31" s="4271">
        <v>11951</v>
      </c>
      <c r="H31" s="4262">
        <v>1493</v>
      </c>
      <c r="I31" s="4263"/>
      <c r="J31" s="4263"/>
      <c r="K31" s="4264">
        <v>953</v>
      </c>
      <c r="L31" s="4263">
        <v>478</v>
      </c>
      <c r="M31" s="4263">
        <v>4107</v>
      </c>
      <c r="N31" s="4263">
        <v>467</v>
      </c>
      <c r="O31" s="4263">
        <v>3586</v>
      </c>
      <c r="P31" s="4265">
        <v>867</v>
      </c>
      <c r="Q31" s="4244"/>
      <c r="R31" s="4314"/>
      <c r="S31" s="4314"/>
    </row>
    <row r="32" spans="1:19" ht="15">
      <c r="A32" s="4315" t="s">
        <v>28</v>
      </c>
      <c r="B32" s="4242" t="s">
        <v>30</v>
      </c>
      <c r="C32" s="4270"/>
      <c r="D32" s="4271"/>
      <c r="E32" s="4243"/>
      <c r="F32" s="4270"/>
      <c r="G32" s="4271"/>
      <c r="H32" s="4262"/>
      <c r="I32" s="4263"/>
      <c r="J32" s="4263"/>
      <c r="K32" s="4264"/>
      <c r="L32" s="4263"/>
      <c r="M32" s="4263"/>
      <c r="N32" s="4263"/>
      <c r="O32" s="4263"/>
      <c r="P32" s="4265"/>
      <c r="Q32" s="4244"/>
      <c r="R32" s="4314"/>
      <c r="S32" s="4314"/>
    </row>
    <row r="33" spans="1:19" ht="15">
      <c r="A33" s="4315" t="s">
        <v>82</v>
      </c>
      <c r="B33" s="4242" t="s">
        <v>914</v>
      </c>
      <c r="C33" s="4270">
        <v>3210</v>
      </c>
      <c r="D33" s="4271">
        <v>991</v>
      </c>
      <c r="E33" s="4243">
        <f>D33/C33</f>
        <v>0.3087227414330218</v>
      </c>
      <c r="F33" s="4270">
        <f>D33-G33</f>
        <v>36</v>
      </c>
      <c r="G33" s="4271">
        <v>955</v>
      </c>
      <c r="H33" s="4262">
        <v>210</v>
      </c>
      <c r="I33" s="4263"/>
      <c r="J33" s="4263"/>
      <c r="K33" s="4264">
        <v>255</v>
      </c>
      <c r="L33" s="4263"/>
      <c r="M33" s="4263">
        <v>258</v>
      </c>
      <c r="N33" s="4263"/>
      <c r="O33" s="4263">
        <v>232</v>
      </c>
      <c r="P33" s="4265"/>
      <c r="Q33" s="4244"/>
      <c r="R33" s="4314"/>
      <c r="S33" s="4314"/>
    </row>
    <row r="34" spans="1:19" ht="15">
      <c r="A34" s="4315" t="s">
        <v>82</v>
      </c>
      <c r="B34" s="4242" t="s">
        <v>915</v>
      </c>
      <c r="C34" s="4270">
        <v>1937</v>
      </c>
      <c r="D34" s="4271"/>
      <c r="E34" s="4243"/>
      <c r="F34" s="4270"/>
      <c r="G34" s="4271">
        <v>587</v>
      </c>
      <c r="H34" s="4262"/>
      <c r="I34" s="4263"/>
      <c r="J34" s="4263"/>
      <c r="K34" s="4264"/>
      <c r="L34" s="4263"/>
      <c r="M34" s="4263">
        <v>272</v>
      </c>
      <c r="N34" s="4263"/>
      <c r="O34" s="4263">
        <v>315</v>
      </c>
      <c r="P34" s="4265"/>
      <c r="Q34" s="4244"/>
      <c r="R34" s="4314"/>
      <c r="S34" s="4314"/>
    </row>
    <row r="35" spans="1:19" ht="15">
      <c r="A35" s="4315" t="s">
        <v>82</v>
      </c>
      <c r="B35" s="4242" t="s">
        <v>916</v>
      </c>
      <c r="C35" s="4270">
        <v>1374</v>
      </c>
      <c r="D35" s="4271">
        <v>426</v>
      </c>
      <c r="E35" s="4243">
        <f>D35/C35</f>
        <v>0.31004366812227074</v>
      </c>
      <c r="F35" s="4270">
        <f>D35-G35</f>
        <v>8</v>
      </c>
      <c r="G35" s="4271">
        <v>418</v>
      </c>
      <c r="H35" s="4262">
        <v>87</v>
      </c>
      <c r="I35" s="4263"/>
      <c r="J35" s="4263"/>
      <c r="K35" s="4264">
        <v>126</v>
      </c>
      <c r="L35" s="4263"/>
      <c r="M35" s="4263">
        <v>109</v>
      </c>
      <c r="N35" s="4263"/>
      <c r="O35" s="4263">
        <v>96</v>
      </c>
      <c r="P35" s="4265"/>
      <c r="Q35" s="4244"/>
      <c r="R35" s="4314"/>
      <c r="S35" s="4314"/>
    </row>
    <row r="36" spans="1:19" ht="15">
      <c r="A36" s="4315" t="s">
        <v>82</v>
      </c>
      <c r="B36" s="4242" t="s">
        <v>917</v>
      </c>
      <c r="C36" s="4270">
        <v>138</v>
      </c>
      <c r="D36" s="4271">
        <v>30</v>
      </c>
      <c r="E36" s="4243">
        <f>D36/C36</f>
        <v>0.21739130434782608</v>
      </c>
      <c r="F36" s="4270">
        <v>0</v>
      </c>
      <c r="G36" s="4271">
        <v>30</v>
      </c>
      <c r="H36" s="4262">
        <v>8</v>
      </c>
      <c r="I36" s="4263"/>
      <c r="J36" s="4263"/>
      <c r="K36" s="4264">
        <v>19</v>
      </c>
      <c r="L36" s="4263"/>
      <c r="M36" s="4263">
        <v>3</v>
      </c>
      <c r="N36" s="4263"/>
      <c r="O36" s="4263"/>
      <c r="P36" s="4265"/>
      <c r="Q36" s="4244"/>
      <c r="R36" s="4314"/>
      <c r="S36" s="4314"/>
    </row>
    <row r="37" spans="1:19" ht="15">
      <c r="A37" s="4315" t="s">
        <v>82</v>
      </c>
      <c r="B37" s="4242" t="s">
        <v>918</v>
      </c>
      <c r="C37" s="4270">
        <v>164</v>
      </c>
      <c r="D37" s="4271"/>
      <c r="E37" s="4243"/>
      <c r="F37" s="4270"/>
      <c r="G37" s="4271">
        <v>98</v>
      </c>
      <c r="H37" s="4262">
        <v>54</v>
      </c>
      <c r="I37" s="4263">
        <v>17</v>
      </c>
      <c r="J37" s="4263"/>
      <c r="K37" s="4264">
        <v>11</v>
      </c>
      <c r="L37" s="4263"/>
      <c r="M37" s="4263">
        <v>16</v>
      </c>
      <c r="N37" s="4263"/>
      <c r="O37" s="4263"/>
      <c r="P37" s="4265"/>
      <c r="Q37" s="4244"/>
      <c r="R37" s="4314"/>
      <c r="S37" s="4314"/>
    </row>
    <row r="38" spans="1:19" ht="15">
      <c r="A38" s="4315" t="s">
        <v>82</v>
      </c>
      <c r="B38" s="4242" t="s">
        <v>919</v>
      </c>
      <c r="C38" s="4270"/>
      <c r="D38" s="4271"/>
      <c r="E38" s="4243"/>
      <c r="F38" s="4270"/>
      <c r="G38" s="4271">
        <v>54</v>
      </c>
      <c r="H38" s="4262">
        <v>4</v>
      </c>
      <c r="I38" s="4263">
        <v>1</v>
      </c>
      <c r="J38" s="4263"/>
      <c r="K38" s="4264">
        <v>5</v>
      </c>
      <c r="L38" s="4263">
        <v>1</v>
      </c>
      <c r="M38" s="4263">
        <v>16</v>
      </c>
      <c r="N38" s="4263"/>
      <c r="O38" s="4263">
        <v>25</v>
      </c>
      <c r="P38" s="4265">
        <v>2</v>
      </c>
      <c r="Q38" s="4244"/>
      <c r="R38" s="4314"/>
      <c r="S38" s="4314"/>
    </row>
    <row r="39" spans="1:19" ht="15">
      <c r="A39" s="4315" t="s">
        <v>82</v>
      </c>
      <c r="B39" s="4242" t="s">
        <v>920</v>
      </c>
      <c r="C39" s="4270"/>
      <c r="D39" s="4271"/>
      <c r="E39" s="4243"/>
      <c r="F39" s="4270"/>
      <c r="G39" s="4271">
        <v>540</v>
      </c>
      <c r="H39" s="4262">
        <v>128</v>
      </c>
      <c r="I39" s="4263"/>
      <c r="J39" s="4263"/>
      <c r="K39" s="4264">
        <v>271</v>
      </c>
      <c r="L39" s="4263"/>
      <c r="M39" s="4263">
        <v>44</v>
      </c>
      <c r="N39" s="4263"/>
      <c r="O39" s="4263">
        <v>97</v>
      </c>
      <c r="P39" s="4265"/>
      <c r="Q39" s="4244"/>
      <c r="R39" s="4314"/>
      <c r="S39" s="4314"/>
    </row>
    <row r="40" spans="1:19" ht="15">
      <c r="A40" s="4315" t="s">
        <v>82</v>
      </c>
      <c r="B40" s="4242" t="s">
        <v>921</v>
      </c>
      <c r="C40" s="4270"/>
      <c r="D40" s="4271"/>
      <c r="E40" s="4243"/>
      <c r="F40" s="4270"/>
      <c r="G40" s="4271">
        <v>89</v>
      </c>
      <c r="H40" s="4262"/>
      <c r="I40" s="4263"/>
      <c r="J40" s="4263"/>
      <c r="K40" s="4264"/>
      <c r="L40" s="4263"/>
      <c r="M40" s="4263"/>
      <c r="N40" s="4263"/>
      <c r="O40" s="4263">
        <v>89</v>
      </c>
      <c r="P40" s="4265"/>
      <c r="Q40" s="4244"/>
      <c r="R40" s="4314"/>
      <c r="S40" s="4314"/>
    </row>
    <row r="41" spans="1:19" ht="15">
      <c r="A41" s="4315" t="s">
        <v>82</v>
      </c>
      <c r="B41" s="4242" t="s">
        <v>922</v>
      </c>
      <c r="C41" s="4270"/>
      <c r="D41" s="4271"/>
      <c r="E41" s="4243"/>
      <c r="F41" s="4270"/>
      <c r="G41" s="4271">
        <v>40</v>
      </c>
      <c r="H41" s="4262"/>
      <c r="I41" s="4263"/>
      <c r="J41" s="4263"/>
      <c r="K41" s="4264"/>
      <c r="L41" s="4263"/>
      <c r="M41" s="4263"/>
      <c r="N41" s="4263"/>
      <c r="O41" s="4263">
        <v>40</v>
      </c>
      <c r="P41" s="4265"/>
      <c r="Q41" s="4244"/>
      <c r="R41" s="4314"/>
      <c r="S41" s="4314"/>
    </row>
    <row r="42" spans="1:19" ht="15">
      <c r="A42" s="4315" t="s">
        <v>82</v>
      </c>
      <c r="B42" s="4242" t="s">
        <v>923</v>
      </c>
      <c r="C42" s="4270"/>
      <c r="D42" s="4271"/>
      <c r="E42" s="4243"/>
      <c r="F42" s="4270"/>
      <c r="G42" s="4271">
        <v>67</v>
      </c>
      <c r="H42" s="4262"/>
      <c r="I42" s="4263"/>
      <c r="J42" s="4263"/>
      <c r="K42" s="4264"/>
      <c r="L42" s="4263"/>
      <c r="M42" s="4263"/>
      <c r="N42" s="4263"/>
      <c r="O42" s="4263">
        <v>67</v>
      </c>
      <c r="P42" s="4265"/>
      <c r="Q42" s="4244"/>
      <c r="R42" s="4314"/>
      <c r="S42" s="4314"/>
    </row>
    <row r="43" spans="1:19" ht="15">
      <c r="A43" s="4315" t="s">
        <v>82</v>
      </c>
      <c r="B43" s="4242" t="s">
        <v>924</v>
      </c>
      <c r="C43" s="4270"/>
      <c r="D43" s="4271"/>
      <c r="E43" s="4243"/>
      <c r="F43" s="4270"/>
      <c r="G43" s="4271">
        <v>64</v>
      </c>
      <c r="H43" s="4262"/>
      <c r="I43" s="4263"/>
      <c r="J43" s="4263"/>
      <c r="K43" s="4264">
        <v>36</v>
      </c>
      <c r="L43" s="4263"/>
      <c r="M43" s="4263"/>
      <c r="N43" s="4263"/>
      <c r="O43" s="4263">
        <v>28</v>
      </c>
      <c r="P43" s="4265"/>
      <c r="Q43" s="4244"/>
      <c r="R43" s="4314"/>
      <c r="S43" s="4314"/>
    </row>
    <row r="44" spans="1:19" ht="15">
      <c r="A44" s="4315" t="s">
        <v>82</v>
      </c>
      <c r="B44" s="4242" t="s">
        <v>925</v>
      </c>
      <c r="C44" s="4270"/>
      <c r="D44" s="4271"/>
      <c r="E44" s="4243"/>
      <c r="F44" s="4270"/>
      <c r="G44" s="4271">
        <v>368.9999999999927</v>
      </c>
      <c r="H44" s="4262"/>
      <c r="I44" s="4263"/>
      <c r="J44" s="4263"/>
      <c r="K44" s="4264"/>
      <c r="L44" s="4263"/>
      <c r="M44" s="4263">
        <v>157</v>
      </c>
      <c r="N44" s="4263"/>
      <c r="O44" s="4263">
        <v>211.99999999999272</v>
      </c>
      <c r="P44" s="4265"/>
      <c r="Q44" s="4244"/>
      <c r="R44" s="4314"/>
      <c r="S44" s="4314"/>
    </row>
    <row r="45" spans="1:19" ht="15.75" thickBot="1">
      <c r="A45" s="4355" t="s">
        <v>82</v>
      </c>
      <c r="B45" s="4256" t="s">
        <v>926</v>
      </c>
      <c r="C45" s="4277"/>
      <c r="D45" s="4278"/>
      <c r="E45" s="4257"/>
      <c r="F45" s="4277"/>
      <c r="G45" s="4278">
        <v>487</v>
      </c>
      <c r="H45" s="4266">
        <v>136</v>
      </c>
      <c r="I45" s="4267"/>
      <c r="J45" s="4267"/>
      <c r="K45" s="4268"/>
      <c r="L45" s="4267"/>
      <c r="M45" s="4267">
        <v>113</v>
      </c>
      <c r="N45" s="4267">
        <v>121</v>
      </c>
      <c r="O45" s="4267">
        <v>117</v>
      </c>
      <c r="P45" s="4269"/>
      <c r="Q45" s="4244"/>
      <c r="R45" s="4314"/>
      <c r="S45" s="4314"/>
    </row>
    <row r="46" spans="1:19" ht="26.25">
      <c r="A46" s="4643" t="s">
        <v>888</v>
      </c>
      <c r="B46" s="4643"/>
      <c r="C46" s="4643"/>
      <c r="D46" s="4643"/>
      <c r="E46" s="4643"/>
      <c r="F46" s="4643"/>
      <c r="G46" s="4643"/>
      <c r="H46" s="4643"/>
      <c r="I46" s="4643"/>
      <c r="J46" s="4643"/>
      <c r="K46" s="4643"/>
      <c r="L46" s="4643"/>
      <c r="M46" s="4643"/>
      <c r="N46" s="4643"/>
      <c r="O46" s="4643"/>
      <c r="P46" s="4643"/>
      <c r="Q46" s="4301"/>
      <c r="R46" s="4301"/>
      <c r="S46" s="4301"/>
    </row>
    <row r="47" spans="1:19" ht="27" thickBot="1">
      <c r="A47" s="4302"/>
      <c r="B47" s="4303"/>
      <c r="C47" s="4304"/>
      <c r="D47" s="4304"/>
      <c r="E47" s="4304"/>
      <c r="F47" s="4304"/>
      <c r="G47" s="4304"/>
      <c r="H47" s="4305"/>
      <c r="I47" s="4305"/>
      <c r="J47" s="4305"/>
      <c r="K47" s="4306"/>
      <c r="L47" s="4305"/>
      <c r="M47" s="4305"/>
      <c r="N47" s="4305"/>
      <c r="O47" s="4305"/>
      <c r="P47" s="4305"/>
      <c r="Q47" s="4304"/>
      <c r="R47" s="4301"/>
      <c r="S47" s="4301"/>
    </row>
    <row r="48" spans="1:19" ht="46.5" thickBot="1" thickTop="1">
      <c r="A48" s="4644" t="s">
        <v>2</v>
      </c>
      <c r="B48" s="4644" t="s">
        <v>3</v>
      </c>
      <c r="C48" s="4659" t="s">
        <v>4</v>
      </c>
      <c r="D48" s="4659" t="s">
        <v>5</v>
      </c>
      <c r="E48" s="4661" t="s">
        <v>6</v>
      </c>
      <c r="F48" s="4644" t="s">
        <v>7</v>
      </c>
      <c r="G48" s="4659" t="s">
        <v>8</v>
      </c>
      <c r="H48" s="4654" t="s">
        <v>9</v>
      </c>
      <c r="I48" s="4655"/>
      <c r="J48" s="4655"/>
      <c r="K48" s="4655"/>
      <c r="L48" s="4655"/>
      <c r="M48" s="4655"/>
      <c r="N48" s="4655"/>
      <c r="O48" s="4655"/>
      <c r="P48" s="4656"/>
      <c r="Q48" s="4304"/>
      <c r="R48" s="4307"/>
      <c r="S48" s="4224" t="s">
        <v>10</v>
      </c>
    </row>
    <row r="49" spans="1:17" ht="15.75" thickBot="1">
      <c r="A49" s="4658"/>
      <c r="B49" s="4658"/>
      <c r="C49" s="4660"/>
      <c r="D49" s="4660"/>
      <c r="E49" s="4662"/>
      <c r="F49" s="4663"/>
      <c r="G49" s="4664"/>
      <c r="H49" s="4308" t="s">
        <v>11</v>
      </c>
      <c r="I49" s="4309" t="s">
        <v>12</v>
      </c>
      <c r="J49" s="4309" t="s">
        <v>13</v>
      </c>
      <c r="K49" s="4310" t="s">
        <v>14</v>
      </c>
      <c r="L49" s="4309" t="s">
        <v>15</v>
      </c>
      <c r="M49" s="4309" t="s">
        <v>16</v>
      </c>
      <c r="N49" s="4311" t="s">
        <v>17</v>
      </c>
      <c r="O49" s="4309" t="s">
        <v>18</v>
      </c>
      <c r="P49" s="4312" t="s">
        <v>19</v>
      </c>
      <c r="Q49" s="4304"/>
    </row>
    <row r="50" spans="1:19" ht="15">
      <c r="A50" s="4315" t="s">
        <v>31</v>
      </c>
      <c r="B50" s="4242" t="s">
        <v>203</v>
      </c>
      <c r="C50" s="4270"/>
      <c r="D50" s="4271"/>
      <c r="E50" s="4243"/>
      <c r="F50" s="4270"/>
      <c r="G50" s="4271">
        <v>4134</v>
      </c>
      <c r="H50" s="4262">
        <v>52</v>
      </c>
      <c r="I50" s="4263">
        <v>34</v>
      </c>
      <c r="J50" s="4263">
        <v>1281</v>
      </c>
      <c r="K50" s="4264"/>
      <c r="L50" s="4263">
        <v>1668</v>
      </c>
      <c r="M50" s="4263"/>
      <c r="N50" s="4263"/>
      <c r="O50" s="4263">
        <v>783</v>
      </c>
      <c r="P50" s="4265">
        <v>316</v>
      </c>
      <c r="Q50" s="4244"/>
      <c r="R50" s="4314"/>
      <c r="S50" s="4314"/>
    </row>
    <row r="51" spans="1:19" ht="15">
      <c r="A51" s="4315" t="s">
        <v>31</v>
      </c>
      <c r="B51" s="4242" t="s">
        <v>33</v>
      </c>
      <c r="C51" s="4270"/>
      <c r="D51" s="4271"/>
      <c r="E51" s="4243"/>
      <c r="F51" s="4270"/>
      <c r="G51" s="4271">
        <v>384</v>
      </c>
      <c r="H51" s="4262">
        <v>33</v>
      </c>
      <c r="I51" s="4263">
        <v>6</v>
      </c>
      <c r="J51" s="4263"/>
      <c r="K51" s="4264">
        <v>21</v>
      </c>
      <c r="L51" s="4263">
        <v>295</v>
      </c>
      <c r="M51" s="4263"/>
      <c r="N51" s="4263"/>
      <c r="O51" s="4263">
        <v>29</v>
      </c>
      <c r="P51" s="4265">
        <v>0</v>
      </c>
      <c r="Q51" s="4244"/>
      <c r="R51" s="4314"/>
      <c r="S51" s="4314"/>
    </row>
    <row r="52" spans="1:19" ht="15">
      <c r="A52" s="4315" t="s">
        <v>34</v>
      </c>
      <c r="B52" s="4242" t="s">
        <v>927</v>
      </c>
      <c r="C52" s="4270">
        <v>406</v>
      </c>
      <c r="D52" s="4271">
        <v>252</v>
      </c>
      <c r="E52" s="4243">
        <f aca="true" t="shared" si="1" ref="E52:E60">D52/C52</f>
        <v>0.6206896551724138</v>
      </c>
      <c r="F52" s="4270">
        <v>4</v>
      </c>
      <c r="G52" s="4271">
        <v>248</v>
      </c>
      <c r="H52" s="4262">
        <v>9</v>
      </c>
      <c r="I52" s="4263">
        <v>11</v>
      </c>
      <c r="J52" s="4263">
        <v>5</v>
      </c>
      <c r="K52" s="4264">
        <v>6</v>
      </c>
      <c r="L52" s="4263">
        <v>92</v>
      </c>
      <c r="M52" s="4263">
        <v>1</v>
      </c>
      <c r="N52" s="4263"/>
      <c r="O52" s="4263">
        <v>101</v>
      </c>
      <c r="P52" s="4265">
        <v>23</v>
      </c>
      <c r="Q52" s="4244"/>
      <c r="R52" s="4314"/>
      <c r="S52" s="4314"/>
    </row>
    <row r="53" spans="1:19" ht="15">
      <c r="A53" s="4315" t="s">
        <v>34</v>
      </c>
      <c r="B53" s="4242" t="s">
        <v>928</v>
      </c>
      <c r="C53" s="4270">
        <v>152</v>
      </c>
      <c r="D53" s="4271">
        <v>122</v>
      </c>
      <c r="E53" s="4243">
        <f t="shared" si="1"/>
        <v>0.8026315789473685</v>
      </c>
      <c r="F53" s="4270">
        <v>2</v>
      </c>
      <c r="G53" s="4271">
        <v>120</v>
      </c>
      <c r="H53" s="4262"/>
      <c r="I53" s="4263">
        <v>8</v>
      </c>
      <c r="J53" s="4263">
        <v>7</v>
      </c>
      <c r="K53" s="4264">
        <v>15</v>
      </c>
      <c r="L53" s="4263">
        <v>39</v>
      </c>
      <c r="M53" s="4263">
        <v>1</v>
      </c>
      <c r="N53" s="4263"/>
      <c r="O53" s="4263">
        <v>33</v>
      </c>
      <c r="P53" s="4265">
        <v>17</v>
      </c>
      <c r="Q53" s="4244"/>
      <c r="R53" s="4314"/>
      <c r="S53" s="4314"/>
    </row>
    <row r="54" spans="1:19" ht="15">
      <c r="A54" s="4315" t="s">
        <v>34</v>
      </c>
      <c r="B54" s="4242" t="s">
        <v>929</v>
      </c>
      <c r="C54" s="4270">
        <v>78</v>
      </c>
      <c r="D54" s="4271">
        <v>62</v>
      </c>
      <c r="E54" s="4243">
        <f t="shared" si="1"/>
        <v>0.7948717948717948</v>
      </c>
      <c r="F54" s="4270">
        <v>0</v>
      </c>
      <c r="G54" s="4271">
        <v>62</v>
      </c>
      <c r="H54" s="4262">
        <v>6</v>
      </c>
      <c r="I54" s="4263"/>
      <c r="J54" s="4263">
        <v>4</v>
      </c>
      <c r="K54" s="4264">
        <v>12</v>
      </c>
      <c r="L54" s="4263">
        <v>18</v>
      </c>
      <c r="M54" s="4263"/>
      <c r="N54" s="4263">
        <v>1</v>
      </c>
      <c r="O54" s="4263">
        <v>19</v>
      </c>
      <c r="P54" s="4265">
        <v>2</v>
      </c>
      <c r="Q54" s="4244"/>
      <c r="R54" s="4314"/>
      <c r="S54" s="4314"/>
    </row>
    <row r="55" spans="1:19" ht="15">
      <c r="A55" s="4315" t="s">
        <v>34</v>
      </c>
      <c r="B55" s="4242" t="s">
        <v>930</v>
      </c>
      <c r="C55" s="4270">
        <v>183</v>
      </c>
      <c r="D55" s="4271">
        <v>170</v>
      </c>
      <c r="E55" s="4243">
        <f t="shared" si="1"/>
        <v>0.9289617486338798</v>
      </c>
      <c r="F55" s="4270">
        <v>1</v>
      </c>
      <c r="G55" s="4271">
        <v>169</v>
      </c>
      <c r="H55" s="4262">
        <v>2</v>
      </c>
      <c r="I55" s="4263">
        <v>6</v>
      </c>
      <c r="J55" s="4263">
        <v>4</v>
      </c>
      <c r="K55" s="4264">
        <v>19</v>
      </c>
      <c r="L55" s="4263">
        <v>40</v>
      </c>
      <c r="M55" s="4263"/>
      <c r="N55" s="4263"/>
      <c r="O55" s="4263">
        <v>81</v>
      </c>
      <c r="P55" s="4265">
        <v>17</v>
      </c>
      <c r="Q55" s="4244"/>
      <c r="R55" s="4314"/>
      <c r="S55" s="4314"/>
    </row>
    <row r="56" spans="1:19" ht="15">
      <c r="A56" s="4315" t="s">
        <v>34</v>
      </c>
      <c r="B56" s="4242" t="s">
        <v>931</v>
      </c>
      <c r="C56" s="4270">
        <v>171</v>
      </c>
      <c r="D56" s="4271">
        <v>123</v>
      </c>
      <c r="E56" s="4243">
        <f t="shared" si="1"/>
        <v>0.7192982456140351</v>
      </c>
      <c r="F56" s="4270">
        <v>4</v>
      </c>
      <c r="G56" s="4271">
        <v>119</v>
      </c>
      <c r="H56" s="4262">
        <v>12</v>
      </c>
      <c r="I56" s="4263">
        <v>2</v>
      </c>
      <c r="J56" s="4263">
        <v>3</v>
      </c>
      <c r="K56" s="4264">
        <v>51</v>
      </c>
      <c r="L56" s="4263">
        <v>6</v>
      </c>
      <c r="M56" s="4263">
        <v>35</v>
      </c>
      <c r="N56" s="4263">
        <v>2</v>
      </c>
      <c r="O56" s="4263">
        <v>3</v>
      </c>
      <c r="P56" s="4265">
        <v>5</v>
      </c>
      <c r="Q56" s="4244"/>
      <c r="R56" s="4314"/>
      <c r="S56" s="4314"/>
    </row>
    <row r="57" spans="1:19" ht="15">
      <c r="A57" s="4315" t="s">
        <v>34</v>
      </c>
      <c r="B57" s="4242" t="s">
        <v>932</v>
      </c>
      <c r="C57" s="4270">
        <v>52</v>
      </c>
      <c r="D57" s="4271">
        <v>47</v>
      </c>
      <c r="E57" s="4243">
        <f t="shared" si="1"/>
        <v>0.9038461538461539</v>
      </c>
      <c r="F57" s="4270">
        <v>2</v>
      </c>
      <c r="G57" s="4271">
        <v>45</v>
      </c>
      <c r="H57" s="4262">
        <v>1</v>
      </c>
      <c r="I57" s="4263"/>
      <c r="J57" s="4263">
        <v>4</v>
      </c>
      <c r="K57" s="4264">
        <v>16</v>
      </c>
      <c r="L57" s="4263">
        <v>1</v>
      </c>
      <c r="M57" s="4263"/>
      <c r="N57" s="4263">
        <v>2</v>
      </c>
      <c r="O57" s="4263">
        <v>17</v>
      </c>
      <c r="P57" s="4265">
        <v>4</v>
      </c>
      <c r="Q57" s="4244"/>
      <c r="R57" s="4314"/>
      <c r="S57" s="4314"/>
    </row>
    <row r="58" spans="1:19" ht="15">
      <c r="A58" s="4315" t="s">
        <v>34</v>
      </c>
      <c r="B58" s="4242" t="s">
        <v>933</v>
      </c>
      <c r="C58" s="4270">
        <v>111</v>
      </c>
      <c r="D58" s="4271">
        <v>102</v>
      </c>
      <c r="E58" s="4243">
        <f t="shared" si="1"/>
        <v>0.918918918918919</v>
      </c>
      <c r="F58" s="4270">
        <v>2</v>
      </c>
      <c r="G58" s="4271">
        <v>100</v>
      </c>
      <c r="H58" s="4262">
        <v>1</v>
      </c>
      <c r="I58" s="4263">
        <v>1</v>
      </c>
      <c r="J58" s="4263">
        <v>7</v>
      </c>
      <c r="K58" s="4264">
        <v>26</v>
      </c>
      <c r="L58" s="4263">
        <v>31</v>
      </c>
      <c r="M58" s="4263"/>
      <c r="N58" s="4263">
        <v>1</v>
      </c>
      <c r="O58" s="4263">
        <v>29</v>
      </c>
      <c r="P58" s="4265">
        <v>4</v>
      </c>
      <c r="Q58" s="4244"/>
      <c r="R58" s="4314"/>
      <c r="S58" s="4314"/>
    </row>
    <row r="59" spans="1:19" ht="25.5">
      <c r="A59" s="4315" t="s">
        <v>34</v>
      </c>
      <c r="B59" s="4242" t="s">
        <v>934</v>
      </c>
      <c r="C59" s="4270">
        <v>183</v>
      </c>
      <c r="D59" s="4271">
        <v>145</v>
      </c>
      <c r="E59" s="4243">
        <f t="shared" si="1"/>
        <v>0.7923497267759563</v>
      </c>
      <c r="F59" s="4270">
        <v>1</v>
      </c>
      <c r="G59" s="4271">
        <v>144</v>
      </c>
      <c r="H59" s="4262">
        <v>3</v>
      </c>
      <c r="I59" s="4263">
        <v>1</v>
      </c>
      <c r="J59" s="4263">
        <v>2</v>
      </c>
      <c r="K59" s="4264">
        <v>10</v>
      </c>
      <c r="L59" s="4263">
        <v>79</v>
      </c>
      <c r="M59" s="4263">
        <v>6</v>
      </c>
      <c r="N59" s="4263"/>
      <c r="O59" s="4263">
        <v>39</v>
      </c>
      <c r="P59" s="4265">
        <v>4</v>
      </c>
      <c r="Q59" s="4244"/>
      <c r="R59" s="4314"/>
      <c r="S59" s="4314"/>
    </row>
    <row r="60" spans="1:19" ht="15">
      <c r="A60" s="4315" t="s">
        <v>34</v>
      </c>
      <c r="B60" s="4242" t="s">
        <v>935</v>
      </c>
      <c r="C60" s="4270">
        <v>312</v>
      </c>
      <c r="D60" s="4271">
        <v>250</v>
      </c>
      <c r="E60" s="4243">
        <f t="shared" si="1"/>
        <v>0.8012820512820513</v>
      </c>
      <c r="F60" s="4270">
        <v>7</v>
      </c>
      <c r="G60" s="4271">
        <v>243</v>
      </c>
      <c r="H60" s="4262">
        <v>4</v>
      </c>
      <c r="I60" s="4263">
        <v>9</v>
      </c>
      <c r="J60" s="4263">
        <v>8</v>
      </c>
      <c r="K60" s="4264">
        <v>38</v>
      </c>
      <c r="L60" s="4263">
        <v>56</v>
      </c>
      <c r="M60" s="4263">
        <v>1</v>
      </c>
      <c r="N60" s="4263"/>
      <c r="O60" s="4263">
        <v>103</v>
      </c>
      <c r="P60" s="4265">
        <v>24</v>
      </c>
      <c r="Q60" s="4244"/>
      <c r="R60" s="4314"/>
      <c r="S60" s="4314"/>
    </row>
    <row r="61" spans="1:19" ht="25.5">
      <c r="A61" s="4315" t="s">
        <v>34</v>
      </c>
      <c r="B61" s="4242" t="s">
        <v>936</v>
      </c>
      <c r="C61" s="4270">
        <v>69</v>
      </c>
      <c r="D61" s="4271">
        <v>58</v>
      </c>
      <c r="E61" s="4243">
        <f>+D61/C61</f>
        <v>0.8405797101449275</v>
      </c>
      <c r="F61" s="4270">
        <v>2</v>
      </c>
      <c r="G61" s="4271">
        <f>+D61-F61</f>
        <v>56</v>
      </c>
      <c r="H61" s="4262">
        <v>6</v>
      </c>
      <c r="I61" s="4263"/>
      <c r="J61" s="4263"/>
      <c r="K61" s="4264">
        <v>37</v>
      </c>
      <c r="L61" s="4263"/>
      <c r="M61" s="4263">
        <v>6</v>
      </c>
      <c r="N61" s="4263"/>
      <c r="O61" s="4263">
        <v>7</v>
      </c>
      <c r="P61" s="4265"/>
      <c r="Q61" s="4244"/>
      <c r="R61" s="4314"/>
      <c r="S61" s="4314"/>
    </row>
    <row r="62" spans="1:19" ht="15">
      <c r="A62" s="4315" t="s">
        <v>34</v>
      </c>
      <c r="B62" s="4242" t="s">
        <v>94</v>
      </c>
      <c r="C62" s="4270">
        <v>380</v>
      </c>
      <c r="D62" s="4271">
        <v>173</v>
      </c>
      <c r="E62" s="4243">
        <f>+D62/C62</f>
        <v>0.45526315789473687</v>
      </c>
      <c r="F62" s="4270">
        <v>1</v>
      </c>
      <c r="G62" s="4271">
        <f>+D62-F62</f>
        <v>172</v>
      </c>
      <c r="H62" s="4262">
        <v>16</v>
      </c>
      <c r="I62" s="4263"/>
      <c r="J62" s="4263"/>
      <c r="K62" s="4264">
        <v>61</v>
      </c>
      <c r="L62" s="4263"/>
      <c r="M62" s="4263">
        <v>67</v>
      </c>
      <c r="N62" s="4263"/>
      <c r="O62" s="4263">
        <v>28</v>
      </c>
      <c r="P62" s="4265"/>
      <c r="Q62" s="4244"/>
      <c r="R62" s="4314"/>
      <c r="S62" s="4314"/>
    </row>
    <row r="63" spans="1:19" ht="25.5">
      <c r="A63" s="4315" t="s">
        <v>34</v>
      </c>
      <c r="B63" s="4242" t="s">
        <v>937</v>
      </c>
      <c r="C63" s="4270"/>
      <c r="D63" s="4271"/>
      <c r="E63" s="4243"/>
      <c r="F63" s="4270"/>
      <c r="G63" s="4271">
        <v>97</v>
      </c>
      <c r="H63" s="4262"/>
      <c r="I63" s="4263"/>
      <c r="J63" s="4263"/>
      <c r="K63" s="4264"/>
      <c r="L63" s="4263"/>
      <c r="M63" s="4263">
        <v>47</v>
      </c>
      <c r="N63" s="4263"/>
      <c r="O63" s="4263">
        <v>50</v>
      </c>
      <c r="P63" s="4265"/>
      <c r="Q63" s="4244"/>
      <c r="R63" s="4314"/>
      <c r="S63" s="4314"/>
    </row>
    <row r="64" spans="1:19" ht="15">
      <c r="A64" s="4315" t="s">
        <v>34</v>
      </c>
      <c r="B64" s="4242" t="s">
        <v>938</v>
      </c>
      <c r="C64" s="4270">
        <v>1284</v>
      </c>
      <c r="D64" s="4271">
        <v>809</v>
      </c>
      <c r="E64" s="4243" t="s">
        <v>939</v>
      </c>
      <c r="F64" s="4270">
        <v>20</v>
      </c>
      <c r="G64" s="4271">
        <v>789</v>
      </c>
      <c r="H64" s="4262">
        <v>58</v>
      </c>
      <c r="I64" s="4263"/>
      <c r="J64" s="4263"/>
      <c r="K64" s="4264">
        <v>306</v>
      </c>
      <c r="L64" s="4263"/>
      <c r="M64" s="4263"/>
      <c r="N64" s="4263"/>
      <c r="O64" s="4263">
        <v>124</v>
      </c>
      <c r="P64" s="4265">
        <v>301</v>
      </c>
      <c r="Q64" s="4244"/>
      <c r="R64" s="4314"/>
      <c r="S64" s="4314"/>
    </row>
    <row r="65" spans="1:19" ht="25.5">
      <c r="A65" s="4315" t="s">
        <v>60</v>
      </c>
      <c r="B65" s="4242" t="s">
        <v>940</v>
      </c>
      <c r="C65" s="4270"/>
      <c r="D65" s="4271"/>
      <c r="E65" s="4243"/>
      <c r="F65" s="4270"/>
      <c r="G65" s="4271">
        <v>52</v>
      </c>
      <c r="H65" s="4262">
        <v>17</v>
      </c>
      <c r="I65" s="4263"/>
      <c r="J65" s="4263"/>
      <c r="K65" s="4264"/>
      <c r="L65" s="4263">
        <v>8</v>
      </c>
      <c r="M65" s="4263">
        <v>10</v>
      </c>
      <c r="N65" s="4263"/>
      <c r="O65" s="4263">
        <v>16</v>
      </c>
      <c r="P65" s="4265">
        <v>1</v>
      </c>
      <c r="Q65" s="4244"/>
      <c r="R65" s="4314"/>
      <c r="S65" s="4314"/>
    </row>
    <row r="66" spans="1:19" ht="15">
      <c r="A66" s="4315" t="s">
        <v>179</v>
      </c>
      <c r="B66" s="4242" t="s">
        <v>941</v>
      </c>
      <c r="C66" s="4270">
        <v>140</v>
      </c>
      <c r="D66" s="4271">
        <v>134</v>
      </c>
      <c r="E66" s="4243">
        <v>0.7571428571428571</v>
      </c>
      <c r="F66" s="4270">
        <v>6</v>
      </c>
      <c r="G66" s="4271">
        <v>100</v>
      </c>
      <c r="H66" s="4262">
        <v>14</v>
      </c>
      <c r="I66" s="4263"/>
      <c r="J66" s="4263"/>
      <c r="K66" s="4264">
        <v>14</v>
      </c>
      <c r="L66" s="4263">
        <v>6</v>
      </c>
      <c r="M66" s="4263">
        <v>48</v>
      </c>
      <c r="N66" s="4263"/>
      <c r="O66" s="4263"/>
      <c r="P66" s="4265">
        <v>18</v>
      </c>
      <c r="Q66" s="4244"/>
      <c r="R66" s="4314"/>
      <c r="S66" s="4314"/>
    </row>
    <row r="67" spans="1:19" ht="25.5">
      <c r="A67" s="4315" t="s">
        <v>181</v>
      </c>
      <c r="B67" s="4242" t="s">
        <v>942</v>
      </c>
      <c r="C67" s="4270">
        <v>399</v>
      </c>
      <c r="D67" s="4271">
        <v>338</v>
      </c>
      <c r="E67" s="4243">
        <f>D67/C67</f>
        <v>0.8471177944862155</v>
      </c>
      <c r="F67" s="4270">
        <v>3</v>
      </c>
      <c r="G67" s="4271">
        <v>335</v>
      </c>
      <c r="H67" s="4262">
        <v>42</v>
      </c>
      <c r="I67" s="4263"/>
      <c r="J67" s="4263"/>
      <c r="K67" s="4264">
        <v>47</v>
      </c>
      <c r="L67" s="4263">
        <v>22</v>
      </c>
      <c r="M67" s="4263"/>
      <c r="N67" s="4263">
        <v>53</v>
      </c>
      <c r="O67" s="4263">
        <v>171</v>
      </c>
      <c r="P67" s="4265"/>
      <c r="Q67" s="4244"/>
      <c r="R67" s="4314"/>
      <c r="S67" s="4314"/>
    </row>
    <row r="68" spans="1:19" ht="15">
      <c r="A68" s="4315" t="s">
        <v>693</v>
      </c>
      <c r="B68" s="4242" t="s">
        <v>943</v>
      </c>
      <c r="C68" s="4270"/>
      <c r="D68" s="4271"/>
      <c r="E68" s="4243"/>
      <c r="F68" s="4270"/>
      <c r="G68" s="4271">
        <v>25</v>
      </c>
      <c r="H68" s="4262">
        <v>19</v>
      </c>
      <c r="I68" s="4263"/>
      <c r="J68" s="4263"/>
      <c r="K68" s="4264">
        <v>4</v>
      </c>
      <c r="L68" s="4263"/>
      <c r="M68" s="4263"/>
      <c r="N68" s="4263"/>
      <c r="O68" s="4263">
        <v>2</v>
      </c>
      <c r="P68" s="4265">
        <v>0</v>
      </c>
      <c r="Q68" s="4244"/>
      <c r="R68" s="4314"/>
      <c r="S68" s="4314"/>
    </row>
    <row r="69" spans="1:19" ht="25.5">
      <c r="A69" s="4315" t="s">
        <v>37</v>
      </c>
      <c r="B69" s="4242" t="s">
        <v>183</v>
      </c>
      <c r="C69" s="4270">
        <v>166</v>
      </c>
      <c r="D69" s="4271">
        <v>113</v>
      </c>
      <c r="E69" s="4243"/>
      <c r="F69" s="4270">
        <v>2</v>
      </c>
      <c r="G69" s="4271">
        <v>111</v>
      </c>
      <c r="H69" s="4262">
        <v>13</v>
      </c>
      <c r="I69" s="4263"/>
      <c r="J69" s="4263"/>
      <c r="K69" s="4264">
        <v>10</v>
      </c>
      <c r="L69" s="4263">
        <v>5</v>
      </c>
      <c r="M69" s="4263">
        <v>8</v>
      </c>
      <c r="N69" s="4263">
        <v>15</v>
      </c>
      <c r="O69" s="4263">
        <v>60</v>
      </c>
      <c r="P69" s="4265"/>
      <c r="Q69" s="4244"/>
      <c r="R69" s="4314"/>
      <c r="S69" s="4314"/>
    </row>
    <row r="70" spans="1:19" ht="15">
      <c r="A70" s="4315" t="s">
        <v>37</v>
      </c>
      <c r="B70" s="4242" t="s">
        <v>95</v>
      </c>
      <c r="C70" s="4270">
        <v>736</v>
      </c>
      <c r="D70" s="4271">
        <v>494</v>
      </c>
      <c r="E70" s="4243">
        <f>+D70/C70</f>
        <v>0.6711956521739131</v>
      </c>
      <c r="F70" s="4270">
        <v>16</v>
      </c>
      <c r="G70" s="4271">
        <v>478</v>
      </c>
      <c r="H70" s="4262">
        <v>78</v>
      </c>
      <c r="I70" s="4263">
        <v>9</v>
      </c>
      <c r="J70" s="4263">
        <v>4</v>
      </c>
      <c r="K70" s="4264">
        <v>115</v>
      </c>
      <c r="L70" s="4263">
        <v>133</v>
      </c>
      <c r="M70" s="4263">
        <v>6</v>
      </c>
      <c r="N70" s="4263">
        <v>14</v>
      </c>
      <c r="O70" s="4263">
        <v>119</v>
      </c>
      <c r="P70" s="4265"/>
      <c r="Q70" s="4244"/>
      <c r="R70" s="4314"/>
      <c r="S70" s="4314"/>
    </row>
    <row r="71" spans="1:19" ht="15">
      <c r="A71" s="4315" t="s">
        <v>37</v>
      </c>
      <c r="B71" s="4242" t="s">
        <v>40</v>
      </c>
      <c r="C71" s="4270">
        <v>137</v>
      </c>
      <c r="D71" s="4271">
        <v>95</v>
      </c>
      <c r="E71" s="4243">
        <f>D71/C71</f>
        <v>0.6934306569343066</v>
      </c>
      <c r="F71" s="4270">
        <v>0</v>
      </c>
      <c r="G71" s="4271">
        <v>95</v>
      </c>
      <c r="H71" s="4262">
        <v>35</v>
      </c>
      <c r="I71" s="4263">
        <v>2</v>
      </c>
      <c r="J71" s="4263">
        <v>2</v>
      </c>
      <c r="K71" s="4264">
        <v>6</v>
      </c>
      <c r="L71" s="4263">
        <v>8</v>
      </c>
      <c r="M71" s="4263">
        <v>3</v>
      </c>
      <c r="N71" s="4263">
        <v>10</v>
      </c>
      <c r="O71" s="4263">
        <v>29</v>
      </c>
      <c r="P71" s="4265"/>
      <c r="Q71" s="4244"/>
      <c r="R71" s="4314"/>
      <c r="S71" s="4314"/>
    </row>
    <row r="72" spans="1:19" ht="15">
      <c r="A72" s="4315" t="s">
        <v>37</v>
      </c>
      <c r="B72" s="4242" t="s">
        <v>39</v>
      </c>
      <c r="C72" s="4270">
        <v>149</v>
      </c>
      <c r="D72" s="4271">
        <v>119</v>
      </c>
      <c r="E72" s="4243">
        <f>D72/C72</f>
        <v>0.7986577181208053</v>
      </c>
      <c r="F72" s="4270">
        <v>5</v>
      </c>
      <c r="G72" s="4271">
        <v>114</v>
      </c>
      <c r="H72" s="4262">
        <v>10</v>
      </c>
      <c r="I72" s="4263">
        <v>5</v>
      </c>
      <c r="J72" s="4263">
        <v>4</v>
      </c>
      <c r="K72" s="4264">
        <v>19</v>
      </c>
      <c r="L72" s="4263">
        <v>27</v>
      </c>
      <c r="M72" s="4263">
        <v>4</v>
      </c>
      <c r="N72" s="4263">
        <v>28</v>
      </c>
      <c r="O72" s="4263">
        <v>4</v>
      </c>
      <c r="P72" s="4265">
        <v>13</v>
      </c>
      <c r="Q72" s="4244"/>
      <c r="R72" s="4314"/>
      <c r="S72" s="4314"/>
    </row>
    <row r="73" spans="1:19" ht="15.75" thickBot="1">
      <c r="A73" s="4355" t="s">
        <v>37</v>
      </c>
      <c r="B73" s="4256" t="s">
        <v>944</v>
      </c>
      <c r="C73" s="4277"/>
      <c r="D73" s="4278"/>
      <c r="E73" s="4257"/>
      <c r="F73" s="4277"/>
      <c r="G73" s="4278">
        <v>473</v>
      </c>
      <c r="H73" s="4266">
        <v>128</v>
      </c>
      <c r="I73" s="4267">
        <v>9</v>
      </c>
      <c r="J73" s="4267">
        <v>11</v>
      </c>
      <c r="K73" s="4268">
        <v>83</v>
      </c>
      <c r="L73" s="4267">
        <v>40</v>
      </c>
      <c r="M73" s="4267">
        <v>28</v>
      </c>
      <c r="N73" s="4267">
        <v>108</v>
      </c>
      <c r="O73" s="4267">
        <v>66</v>
      </c>
      <c r="P73" s="4269">
        <v>0</v>
      </c>
      <c r="Q73" s="4244"/>
      <c r="R73" s="4314"/>
      <c r="S73" s="4314"/>
    </row>
    <row r="74" spans="1:19" ht="15.75" thickBot="1">
      <c r="A74" s="4318"/>
      <c r="B74" s="4319"/>
      <c r="C74" s="4320"/>
      <c r="D74" s="4320"/>
      <c r="E74" s="4250"/>
      <c r="F74" s="4320"/>
      <c r="G74" s="4320"/>
      <c r="H74" s="4321"/>
      <c r="I74" s="4321"/>
      <c r="J74" s="4321"/>
      <c r="K74" s="4322"/>
      <c r="L74" s="4321"/>
      <c r="M74" s="4321"/>
      <c r="N74" s="4321"/>
      <c r="O74" s="4321"/>
      <c r="P74" s="4321"/>
      <c r="Q74" s="4323"/>
      <c r="R74" s="4324"/>
      <c r="S74" s="4324"/>
    </row>
    <row r="75" spans="1:19" ht="15.75" thickBot="1">
      <c r="A75" s="4325" t="s">
        <v>185</v>
      </c>
      <c r="B75" s="2481" t="s">
        <v>945</v>
      </c>
      <c r="C75" s="4356"/>
      <c r="D75" s="4356"/>
      <c r="E75" s="4357"/>
      <c r="F75" s="4356"/>
      <c r="G75" s="4358">
        <v>4606</v>
      </c>
      <c r="H75" s="4359">
        <v>980</v>
      </c>
      <c r="I75" s="4360">
        <v>353</v>
      </c>
      <c r="J75" s="4360">
        <v>149</v>
      </c>
      <c r="K75" s="4361">
        <v>1149</v>
      </c>
      <c r="L75" s="4360">
        <v>737</v>
      </c>
      <c r="M75" s="4360"/>
      <c r="N75" s="4360">
        <v>1040</v>
      </c>
      <c r="O75" s="4360">
        <v>149</v>
      </c>
      <c r="P75" s="4362">
        <v>49</v>
      </c>
      <c r="Q75" s="4363"/>
      <c r="R75" s="4363"/>
      <c r="S75" s="4363"/>
    </row>
    <row r="76" spans="1:19" ht="15.75" thickBot="1">
      <c r="A76" s="4325" t="s">
        <v>187</v>
      </c>
      <c r="B76" s="2481" t="s">
        <v>946</v>
      </c>
      <c r="C76" s="4356"/>
      <c r="D76" s="4356"/>
      <c r="E76" s="4357"/>
      <c r="F76" s="4356"/>
      <c r="G76" s="4358">
        <v>3335</v>
      </c>
      <c r="H76" s="4359">
        <v>754</v>
      </c>
      <c r="I76" s="4360">
        <v>389</v>
      </c>
      <c r="J76" s="4360">
        <v>225</v>
      </c>
      <c r="K76" s="4361">
        <v>830</v>
      </c>
      <c r="L76" s="4360">
        <v>397</v>
      </c>
      <c r="M76" s="4360"/>
      <c r="N76" s="4360">
        <v>740</v>
      </c>
      <c r="O76" s="4360"/>
      <c r="P76" s="4362">
        <v>0</v>
      </c>
      <c r="Q76" s="4363"/>
      <c r="R76" s="4363"/>
      <c r="S76" s="4363"/>
    </row>
    <row r="77" spans="1:19" ht="15">
      <c r="A77" s="4318"/>
      <c r="B77" s="4319"/>
      <c r="C77" s="4320"/>
      <c r="D77" s="4320"/>
      <c r="E77" s="4250"/>
      <c r="F77" s="4320"/>
      <c r="G77" s="4320"/>
      <c r="H77" s="4321"/>
      <c r="I77" s="4321"/>
      <c r="J77" s="4321"/>
      <c r="K77" s="4322"/>
      <c r="L77" s="4321"/>
      <c r="M77" s="4321"/>
      <c r="N77" s="4321"/>
      <c r="O77" s="4321"/>
      <c r="P77" s="4321"/>
      <c r="Q77" s="4323"/>
      <c r="R77" s="4324"/>
      <c r="S77" s="4324"/>
    </row>
    <row r="78" spans="1:19" ht="15">
      <c r="A78" s="4318"/>
      <c r="B78" s="4319"/>
      <c r="C78" s="4320"/>
      <c r="D78" s="4320"/>
      <c r="E78" s="4250"/>
      <c r="F78" s="4320"/>
      <c r="G78" s="4320"/>
      <c r="H78" s="4321"/>
      <c r="I78" s="4321"/>
      <c r="J78" s="4321"/>
      <c r="K78" s="4322"/>
      <c r="L78" s="4321"/>
      <c r="M78" s="4321"/>
      <c r="N78" s="4321"/>
      <c r="O78" s="4321"/>
      <c r="P78" s="4321"/>
      <c r="Q78" s="4323"/>
      <c r="R78" s="4324"/>
      <c r="S78" s="4324"/>
    </row>
    <row r="79" spans="1:19" ht="15.75" thickBot="1">
      <c r="A79" s="4318"/>
      <c r="B79" s="4319"/>
      <c r="C79" s="4320"/>
      <c r="D79" s="4320"/>
      <c r="E79" s="4250"/>
      <c r="F79" s="4320"/>
      <c r="G79" s="4320"/>
      <c r="H79" s="4321"/>
      <c r="I79" s="4321"/>
      <c r="J79" s="4321"/>
      <c r="K79" s="4322"/>
      <c r="L79" s="4321"/>
      <c r="M79" s="4321"/>
      <c r="N79" s="4321"/>
      <c r="O79" s="4321"/>
      <c r="P79" s="4321"/>
      <c r="Q79" s="4323"/>
      <c r="R79" s="4324"/>
      <c r="S79" s="4324"/>
    </row>
    <row r="80" spans="1:19" ht="15.75" thickBot="1">
      <c r="A80" s="4318" t="s">
        <v>41</v>
      </c>
      <c r="B80" s="4334"/>
      <c r="C80" s="4320"/>
      <c r="D80" s="4320"/>
      <c r="E80" s="4250"/>
      <c r="F80" s="4320"/>
      <c r="G80" s="4335" t="s">
        <v>42</v>
      </c>
      <c r="H80" s="4336" t="s">
        <v>11</v>
      </c>
      <c r="I80" s="4337" t="s">
        <v>12</v>
      </c>
      <c r="J80" s="4337" t="s">
        <v>13</v>
      </c>
      <c r="K80" s="4338" t="s">
        <v>14</v>
      </c>
      <c r="L80" s="4337" t="s">
        <v>15</v>
      </c>
      <c r="M80" s="4337" t="s">
        <v>16</v>
      </c>
      <c r="N80" s="4339" t="s">
        <v>17</v>
      </c>
      <c r="O80" s="4337" t="s">
        <v>18</v>
      </c>
      <c r="P80" s="4340" t="s">
        <v>19</v>
      </c>
      <c r="Q80" s="4341"/>
      <c r="R80" s="4324"/>
      <c r="S80" s="4324"/>
    </row>
    <row r="81" spans="1:19" ht="15.75" thickBot="1">
      <c r="A81" s="4318"/>
      <c r="B81" s="4319" t="s">
        <v>189</v>
      </c>
      <c r="C81" s="4320"/>
      <c r="D81" s="4320"/>
      <c r="E81" s="4250"/>
      <c r="F81" s="4320"/>
      <c r="G81" s="4342">
        <f>SUM(G5:G73)</f>
        <v>32816.99999999999</v>
      </c>
      <c r="H81" s="4343">
        <f aca="true" t="shared" si="2" ref="H81:P81">SUM(H5:H73)</f>
        <v>3929</v>
      </c>
      <c r="I81" s="4344">
        <f t="shared" si="2"/>
        <v>296.0999999999999</v>
      </c>
      <c r="J81" s="4344">
        <f t="shared" si="2"/>
        <v>1385</v>
      </c>
      <c r="K81" s="4345">
        <f t="shared" si="2"/>
        <v>5333</v>
      </c>
      <c r="L81" s="4344">
        <f t="shared" si="2"/>
        <v>4658</v>
      </c>
      <c r="M81" s="4344">
        <f t="shared" si="2"/>
        <v>5635</v>
      </c>
      <c r="N81" s="4344">
        <f t="shared" si="2"/>
        <v>2079</v>
      </c>
      <c r="O81" s="4344">
        <f t="shared" si="2"/>
        <v>7421.899999999992</v>
      </c>
      <c r="P81" s="4346">
        <f t="shared" si="2"/>
        <v>2080</v>
      </c>
      <c r="Q81" s="4323"/>
      <c r="R81" s="4324"/>
      <c r="S81" s="4324"/>
    </row>
    <row r="82" spans="1:19" ht="15.75" thickBot="1">
      <c r="A82" s="4318"/>
      <c r="B82" s="4319"/>
      <c r="C82" s="4320"/>
      <c r="D82" s="4320"/>
      <c r="E82" s="4250"/>
      <c r="F82" s="4320"/>
      <c r="G82" s="4320"/>
      <c r="H82" s="4291">
        <f aca="true" t="shared" si="3" ref="H82:P82">H81/$G81</f>
        <v>0.11972453301642444</v>
      </c>
      <c r="I82" s="4292">
        <f t="shared" si="3"/>
        <v>0.009022762592558735</v>
      </c>
      <c r="J82" s="4292">
        <f t="shared" si="3"/>
        <v>0.042203735868604694</v>
      </c>
      <c r="K82" s="4300">
        <f t="shared" si="3"/>
        <v>0.1625072371027212</v>
      </c>
      <c r="L82" s="4292">
        <f t="shared" si="3"/>
        <v>0.14193862936892468</v>
      </c>
      <c r="M82" s="4292">
        <f t="shared" si="3"/>
        <v>0.17170978456287903</v>
      </c>
      <c r="N82" s="4292">
        <f t="shared" si="3"/>
        <v>0.06335131182009326</v>
      </c>
      <c r="O82" s="4292">
        <f t="shared" si="3"/>
        <v>0.22616022183624324</v>
      </c>
      <c r="P82" s="4293">
        <f t="shared" si="3"/>
        <v>0.06338178383155073</v>
      </c>
      <c r="Q82" s="4323"/>
      <c r="R82" s="4347"/>
      <c r="S82" s="4324"/>
    </row>
    <row r="83" spans="1:19" ht="15.75" thickBot="1">
      <c r="A83" s="4318"/>
      <c r="B83" s="4319"/>
      <c r="C83" s="4320"/>
      <c r="D83" s="4320"/>
      <c r="E83" s="4250"/>
      <c r="F83" s="4320"/>
      <c r="G83" s="4320"/>
      <c r="H83" s="4321"/>
      <c r="I83" s="4321"/>
      <c r="J83" s="4321"/>
      <c r="K83" s="4322"/>
      <c r="L83" s="4321"/>
      <c r="M83" s="4321"/>
      <c r="N83" s="4321"/>
      <c r="O83" s="4321"/>
      <c r="P83" s="4321"/>
      <c r="Q83" s="4323"/>
      <c r="R83" s="4324"/>
      <c r="S83" s="4324"/>
    </row>
    <row r="84" spans="1:19" ht="15.75" thickBot="1">
      <c r="A84" s="4318"/>
      <c r="B84" s="4319" t="s">
        <v>190</v>
      </c>
      <c r="C84" s="4320"/>
      <c r="D84" s="4320"/>
      <c r="E84" s="4250"/>
      <c r="F84" s="4320"/>
      <c r="G84" s="4342">
        <f>G81+G75+G76</f>
        <v>40757.99999999999</v>
      </c>
      <c r="H84" s="4343">
        <f aca="true" t="shared" si="4" ref="H84:P84">H81+H75+H76</f>
        <v>5663</v>
      </c>
      <c r="I84" s="4344">
        <f>I81+I75+I76</f>
        <v>1038.1</v>
      </c>
      <c r="J84" s="4344">
        <f t="shared" si="4"/>
        <v>1759</v>
      </c>
      <c r="K84" s="4345">
        <f t="shared" si="4"/>
        <v>7312</v>
      </c>
      <c r="L84" s="4344">
        <f t="shared" si="4"/>
        <v>5792</v>
      </c>
      <c r="M84" s="4344">
        <f>M81+M75+M76</f>
        <v>5635</v>
      </c>
      <c r="N84" s="4344">
        <f t="shared" si="4"/>
        <v>3859</v>
      </c>
      <c r="O84" s="4344">
        <f t="shared" si="4"/>
        <v>7570.899999999992</v>
      </c>
      <c r="P84" s="4346">
        <f t="shared" si="4"/>
        <v>2129</v>
      </c>
      <c r="Q84" s="4323"/>
      <c r="R84" s="4324"/>
      <c r="S84" s="4324"/>
    </row>
    <row r="85" spans="1:19" ht="15.75" thickBot="1">
      <c r="A85" s="4318"/>
      <c r="B85" s="4319"/>
      <c r="C85" s="4320"/>
      <c r="D85" s="4320"/>
      <c r="E85" s="4250"/>
      <c r="F85" s="4320"/>
      <c r="G85" s="4320"/>
      <c r="H85" s="4291">
        <f>H84/$G84</f>
        <v>0.13894204818685904</v>
      </c>
      <c r="I85" s="4292">
        <f aca="true" t="shared" si="5" ref="I85:P85">I84/$G84</f>
        <v>0.025469846410520636</v>
      </c>
      <c r="J85" s="4292">
        <f t="shared" si="5"/>
        <v>0.043157171598213855</v>
      </c>
      <c r="K85" s="4300">
        <f t="shared" si="5"/>
        <v>0.17940036311889693</v>
      </c>
      <c r="L85" s="4292">
        <f t="shared" si="5"/>
        <v>0.1421070710044654</v>
      </c>
      <c r="M85" s="4292">
        <f t="shared" si="5"/>
        <v>0.13825506649001426</v>
      </c>
      <c r="N85" s="4292">
        <f t="shared" si="5"/>
        <v>0.0946807988615732</v>
      </c>
      <c r="O85" s="4292">
        <f t="shared" si="5"/>
        <v>0.1857524903086509</v>
      </c>
      <c r="P85" s="4293">
        <f t="shared" si="5"/>
        <v>0.05223514402080574</v>
      </c>
      <c r="Q85" s="4323"/>
      <c r="R85" s="4347"/>
      <c r="S85" s="4324"/>
    </row>
  </sheetData>
  <mergeCells count="18">
    <mergeCell ref="A46:P46"/>
    <mergeCell ref="A48:A49"/>
    <mergeCell ref="B48:B49"/>
    <mergeCell ref="C48:C49"/>
    <mergeCell ref="D48:D49"/>
    <mergeCell ref="E48:E49"/>
    <mergeCell ref="F48:F49"/>
    <mergeCell ref="G48:G49"/>
    <mergeCell ref="H48:P48"/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48" location="'Les départements'!A1" display="Retour aux départements"/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947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64"/>
      <c r="D2" s="4364"/>
      <c r="E2" s="4364"/>
      <c r="F2" s="4364"/>
      <c r="G2" s="436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4254" t="s">
        <v>948</v>
      </c>
      <c r="C5" s="4275">
        <v>88</v>
      </c>
      <c r="D5" s="4276">
        <v>37</v>
      </c>
      <c r="E5" s="4255">
        <f aca="true" t="shared" si="0" ref="E5:E10">D5/C5</f>
        <v>0.42045454545454547</v>
      </c>
      <c r="F5" s="4275">
        <f>D5-G5</f>
        <v>0</v>
      </c>
      <c r="G5" s="4276">
        <v>37</v>
      </c>
      <c r="H5" s="4258"/>
      <c r="I5" s="4259"/>
      <c r="J5" s="4259"/>
      <c r="K5" s="4260"/>
      <c r="L5" s="4259">
        <v>4</v>
      </c>
      <c r="M5" s="4259">
        <v>33</v>
      </c>
      <c r="N5" s="4259"/>
      <c r="O5" s="4259"/>
      <c r="P5" s="4261"/>
      <c r="Q5" s="4244"/>
      <c r="R5" s="4314"/>
      <c r="S5" s="4314"/>
    </row>
    <row r="6" spans="1:19" ht="15">
      <c r="A6" s="4315" t="s">
        <v>20</v>
      </c>
      <c r="B6" s="4242" t="s">
        <v>949</v>
      </c>
      <c r="C6" s="4270">
        <v>52</v>
      </c>
      <c r="D6" s="4271">
        <v>20</v>
      </c>
      <c r="E6" s="4243">
        <f t="shared" si="0"/>
        <v>0.38461538461538464</v>
      </c>
      <c r="F6" s="4270">
        <f>D6-G6</f>
        <v>1</v>
      </c>
      <c r="G6" s="4271">
        <v>19</v>
      </c>
      <c r="H6" s="4262"/>
      <c r="I6" s="4263"/>
      <c r="J6" s="4263"/>
      <c r="K6" s="4264"/>
      <c r="L6" s="4263">
        <v>5</v>
      </c>
      <c r="M6" s="4263">
        <v>14</v>
      </c>
      <c r="N6" s="4263"/>
      <c r="O6" s="4263"/>
      <c r="P6" s="4265"/>
      <c r="Q6" s="4244"/>
      <c r="R6" s="4314"/>
      <c r="S6" s="4314"/>
    </row>
    <row r="7" spans="1:19" ht="15">
      <c r="A7" s="4315" t="s">
        <v>23</v>
      </c>
      <c r="B7" s="4242" t="s">
        <v>950</v>
      </c>
      <c r="C7" s="4270">
        <v>158</v>
      </c>
      <c r="D7" s="4271">
        <v>133</v>
      </c>
      <c r="E7" s="4243">
        <f t="shared" si="0"/>
        <v>0.8417721518987342</v>
      </c>
      <c r="F7" s="4270">
        <v>4</v>
      </c>
      <c r="G7" s="4271">
        <v>129</v>
      </c>
      <c r="H7" s="4262">
        <v>51</v>
      </c>
      <c r="I7" s="4263">
        <v>8</v>
      </c>
      <c r="J7" s="4263">
        <v>9</v>
      </c>
      <c r="K7" s="4264">
        <v>40</v>
      </c>
      <c r="L7" s="4263">
        <v>12</v>
      </c>
      <c r="M7" s="4263"/>
      <c r="N7" s="4263"/>
      <c r="O7" s="4263">
        <v>9</v>
      </c>
      <c r="P7" s="4265"/>
      <c r="Q7" s="4244"/>
      <c r="R7" s="4314"/>
      <c r="S7" s="4314"/>
    </row>
    <row r="8" spans="1:19" ht="15">
      <c r="A8" s="4315" t="s">
        <v>23</v>
      </c>
      <c r="B8" s="4242" t="s">
        <v>951</v>
      </c>
      <c r="C8" s="4270">
        <v>77</v>
      </c>
      <c r="D8" s="4271">
        <v>61</v>
      </c>
      <c r="E8" s="4243">
        <f t="shared" si="0"/>
        <v>0.7922077922077922</v>
      </c>
      <c r="F8" s="4270">
        <v>4</v>
      </c>
      <c r="G8" s="4271">
        <v>57</v>
      </c>
      <c r="H8" s="4262">
        <v>5</v>
      </c>
      <c r="I8" s="4263">
        <v>5</v>
      </c>
      <c r="J8" s="4263">
        <v>14.5</v>
      </c>
      <c r="K8" s="4264">
        <v>8</v>
      </c>
      <c r="L8" s="4263">
        <v>10</v>
      </c>
      <c r="M8" s="4263"/>
      <c r="N8" s="4263"/>
      <c r="O8" s="4263">
        <v>14.5</v>
      </c>
      <c r="P8" s="4265"/>
      <c r="Q8" s="4244"/>
      <c r="R8" s="4314"/>
      <c r="S8" s="4314"/>
    </row>
    <row r="9" spans="1:19" ht="15">
      <c r="A9" s="4315" t="s">
        <v>23</v>
      </c>
      <c r="B9" s="4242" t="s">
        <v>952</v>
      </c>
      <c r="C9" s="4270">
        <v>133</v>
      </c>
      <c r="D9" s="4271">
        <v>79</v>
      </c>
      <c r="E9" s="4243">
        <f t="shared" si="0"/>
        <v>0.5939849624060151</v>
      </c>
      <c r="F9" s="4270">
        <v>0</v>
      </c>
      <c r="G9" s="4271">
        <v>79</v>
      </c>
      <c r="H9" s="4262">
        <v>17</v>
      </c>
      <c r="I9" s="4263">
        <v>6</v>
      </c>
      <c r="J9" s="4263">
        <v>12</v>
      </c>
      <c r="K9" s="4264">
        <v>11</v>
      </c>
      <c r="L9" s="4263">
        <v>21</v>
      </c>
      <c r="M9" s="4263"/>
      <c r="N9" s="4263"/>
      <c r="O9" s="4263">
        <v>12</v>
      </c>
      <c r="P9" s="4265"/>
      <c r="Q9" s="4244"/>
      <c r="R9" s="4314"/>
      <c r="S9" s="4314"/>
    </row>
    <row r="10" spans="1:19" ht="15">
      <c r="A10" s="4315" t="s">
        <v>55</v>
      </c>
      <c r="B10" s="4242" t="s">
        <v>953</v>
      </c>
      <c r="C10" s="4270">
        <v>216</v>
      </c>
      <c r="D10" s="4271">
        <v>180</v>
      </c>
      <c r="E10" s="4243">
        <f t="shared" si="0"/>
        <v>0.8333333333333334</v>
      </c>
      <c r="F10" s="4270">
        <v>16</v>
      </c>
      <c r="G10" s="4271">
        <v>164</v>
      </c>
      <c r="H10" s="4262"/>
      <c r="I10" s="4263"/>
      <c r="J10" s="4263"/>
      <c r="K10" s="4264">
        <v>63</v>
      </c>
      <c r="L10" s="4263">
        <v>101</v>
      </c>
      <c r="M10" s="4263"/>
      <c r="N10" s="4263"/>
      <c r="O10" s="4263"/>
      <c r="P10" s="4265"/>
      <c r="Q10" s="4244"/>
      <c r="R10" s="4314"/>
      <c r="S10" s="4314"/>
    </row>
    <row r="11" spans="1:19" ht="15">
      <c r="A11" s="4315" t="s">
        <v>26</v>
      </c>
      <c r="B11" s="4242" t="s">
        <v>27</v>
      </c>
      <c r="C11" s="4270">
        <v>1079</v>
      </c>
      <c r="D11" s="4271"/>
      <c r="E11" s="4243"/>
      <c r="F11" s="4270"/>
      <c r="G11" s="4271">
        <v>919</v>
      </c>
      <c r="H11" s="4262"/>
      <c r="I11" s="4263">
        <v>63</v>
      </c>
      <c r="J11" s="4263"/>
      <c r="K11" s="4264">
        <v>245</v>
      </c>
      <c r="L11" s="4263">
        <v>355</v>
      </c>
      <c r="M11" s="4263"/>
      <c r="N11" s="4263">
        <v>249</v>
      </c>
      <c r="O11" s="4263">
        <v>7</v>
      </c>
      <c r="P11" s="4265"/>
      <c r="Q11" s="4244"/>
      <c r="R11" s="4314"/>
      <c r="S11" s="4314"/>
    </row>
    <row r="12" spans="1:19" ht="15">
      <c r="A12" s="4315" t="s">
        <v>28</v>
      </c>
      <c r="B12" s="4242" t="s">
        <v>29</v>
      </c>
      <c r="C12" s="4270">
        <v>12794</v>
      </c>
      <c r="D12" s="4271">
        <v>4113</v>
      </c>
      <c r="E12" s="4243">
        <v>0.3214788181960294</v>
      </c>
      <c r="F12" s="4270">
        <v>245</v>
      </c>
      <c r="G12" s="4271">
        <v>3868</v>
      </c>
      <c r="H12" s="4262">
        <v>494</v>
      </c>
      <c r="I12" s="4263"/>
      <c r="J12" s="4263"/>
      <c r="K12" s="4264">
        <v>231</v>
      </c>
      <c r="L12" s="4263">
        <v>588</v>
      </c>
      <c r="M12" s="4263">
        <v>1687</v>
      </c>
      <c r="N12" s="4263">
        <v>161</v>
      </c>
      <c r="O12" s="4263">
        <v>525</v>
      </c>
      <c r="P12" s="4265">
        <v>182</v>
      </c>
      <c r="Q12" s="4244"/>
      <c r="R12" s="4314"/>
      <c r="S12" s="4314"/>
    </row>
    <row r="13" spans="1:19" ht="15">
      <c r="A13" s="4315" t="s">
        <v>28</v>
      </c>
      <c r="B13" s="4242" t="s">
        <v>30</v>
      </c>
      <c r="C13" s="4270"/>
      <c r="D13" s="4271"/>
      <c r="E13" s="4243"/>
      <c r="F13" s="4270"/>
      <c r="G13" s="4271"/>
      <c r="H13" s="4262"/>
      <c r="I13" s="4263"/>
      <c r="J13" s="4263"/>
      <c r="K13" s="4264"/>
      <c r="L13" s="4263"/>
      <c r="M13" s="4263"/>
      <c r="N13" s="4263"/>
      <c r="O13" s="4263"/>
      <c r="P13" s="4265"/>
      <c r="Q13" s="4244"/>
      <c r="R13" s="4314"/>
      <c r="S13" s="4314"/>
    </row>
    <row r="14" spans="1:19" ht="15">
      <c r="A14" s="4315" t="s">
        <v>82</v>
      </c>
      <c r="B14" s="4242" t="s">
        <v>954</v>
      </c>
      <c r="C14" s="4270">
        <v>764</v>
      </c>
      <c r="D14" s="4271">
        <v>274</v>
      </c>
      <c r="E14" s="4243">
        <f>D14/C14</f>
        <v>0.3586387434554974</v>
      </c>
      <c r="F14" s="4270">
        <v>5</v>
      </c>
      <c r="G14" s="4271">
        <v>269</v>
      </c>
      <c r="H14" s="4262"/>
      <c r="I14" s="4263"/>
      <c r="J14" s="4263"/>
      <c r="K14" s="4264">
        <v>56.5</v>
      </c>
      <c r="L14" s="4263"/>
      <c r="M14" s="4263">
        <v>56.5</v>
      </c>
      <c r="N14" s="4263"/>
      <c r="O14" s="4263">
        <v>156</v>
      </c>
      <c r="P14" s="4265"/>
      <c r="Q14" s="4244"/>
      <c r="R14" s="4314"/>
      <c r="S14" s="4314"/>
    </row>
    <row r="15" spans="1:19" ht="15">
      <c r="A15" s="4315" t="s">
        <v>31</v>
      </c>
      <c r="B15" s="4242" t="s">
        <v>32</v>
      </c>
      <c r="C15" s="4270"/>
      <c r="D15" s="4271"/>
      <c r="E15" s="4243"/>
      <c r="F15" s="4270"/>
      <c r="G15" s="4271">
        <v>432</v>
      </c>
      <c r="H15" s="4262"/>
      <c r="I15" s="4263">
        <v>6</v>
      </c>
      <c r="J15" s="4263">
        <v>159</v>
      </c>
      <c r="K15" s="4264"/>
      <c r="L15" s="4263">
        <v>180</v>
      </c>
      <c r="M15" s="4263"/>
      <c r="N15" s="4263"/>
      <c r="O15" s="4263">
        <v>37</v>
      </c>
      <c r="P15" s="4265">
        <v>50</v>
      </c>
      <c r="Q15" s="4244"/>
      <c r="R15" s="4314"/>
      <c r="S15" s="4314"/>
    </row>
    <row r="16" spans="1:19" ht="15">
      <c r="A16" s="4315" t="s">
        <v>31</v>
      </c>
      <c r="B16" s="4242" t="s">
        <v>33</v>
      </c>
      <c r="C16" s="4270"/>
      <c r="D16" s="4271"/>
      <c r="E16" s="4243"/>
      <c r="F16" s="4270"/>
      <c r="G16" s="4271">
        <v>207</v>
      </c>
      <c r="H16" s="4262"/>
      <c r="I16" s="4263">
        <v>5</v>
      </c>
      <c r="J16" s="4263"/>
      <c r="K16" s="4264">
        <v>14</v>
      </c>
      <c r="L16" s="4263">
        <v>125</v>
      </c>
      <c r="M16" s="4263"/>
      <c r="N16" s="4263"/>
      <c r="O16" s="4263">
        <v>63</v>
      </c>
      <c r="P16" s="4265">
        <v>0</v>
      </c>
      <c r="Q16" s="4244"/>
      <c r="R16" s="4314"/>
      <c r="S16" s="4314"/>
    </row>
    <row r="17" spans="1:19" ht="15">
      <c r="A17" s="4315" t="s">
        <v>34</v>
      </c>
      <c r="B17" s="4242" t="s">
        <v>955</v>
      </c>
      <c r="C17" s="4270">
        <v>40</v>
      </c>
      <c r="D17" s="4271">
        <v>34</v>
      </c>
      <c r="E17" s="4243">
        <f>D17/C17</f>
        <v>0.85</v>
      </c>
      <c r="F17" s="4270">
        <v>1</v>
      </c>
      <c r="G17" s="4271">
        <v>33</v>
      </c>
      <c r="H17" s="4262"/>
      <c r="I17" s="4263"/>
      <c r="J17" s="4263">
        <v>2</v>
      </c>
      <c r="K17" s="4264">
        <v>6</v>
      </c>
      <c r="L17" s="4263">
        <v>14</v>
      </c>
      <c r="M17" s="4263"/>
      <c r="N17" s="4263"/>
      <c r="O17" s="4263">
        <v>10</v>
      </c>
      <c r="P17" s="4265">
        <v>1</v>
      </c>
      <c r="Q17" s="4244"/>
      <c r="R17" s="4314"/>
      <c r="S17" s="4314"/>
    </row>
    <row r="18" spans="1:19" ht="15">
      <c r="A18" s="4315" t="s">
        <v>34</v>
      </c>
      <c r="B18" s="4242" t="s">
        <v>956</v>
      </c>
      <c r="C18" s="4270">
        <v>301</v>
      </c>
      <c r="D18" s="4271">
        <v>226</v>
      </c>
      <c r="E18" s="4243">
        <f>D18/C18</f>
        <v>0.7508305647840532</v>
      </c>
      <c r="F18" s="4270">
        <v>4</v>
      </c>
      <c r="G18" s="4271">
        <v>222</v>
      </c>
      <c r="H18" s="4262">
        <v>2</v>
      </c>
      <c r="I18" s="4263">
        <v>2</v>
      </c>
      <c r="J18" s="4263">
        <v>2</v>
      </c>
      <c r="K18" s="4264">
        <v>18</v>
      </c>
      <c r="L18" s="4263">
        <v>104</v>
      </c>
      <c r="M18" s="4263">
        <v>2</v>
      </c>
      <c r="N18" s="4263">
        <v>1</v>
      </c>
      <c r="O18" s="4263">
        <v>84</v>
      </c>
      <c r="P18" s="4265">
        <v>7</v>
      </c>
      <c r="Q18" s="4244"/>
      <c r="R18" s="4314"/>
      <c r="S18" s="4314"/>
    </row>
    <row r="19" spans="1:19" ht="15">
      <c r="A19" s="4315" t="s">
        <v>34</v>
      </c>
      <c r="B19" s="4242" t="s">
        <v>957</v>
      </c>
      <c r="C19" s="4270">
        <v>55</v>
      </c>
      <c r="D19" s="4271">
        <v>52</v>
      </c>
      <c r="E19" s="4243">
        <f>D19/C19</f>
        <v>0.9454545454545454</v>
      </c>
      <c r="F19" s="4270">
        <v>0</v>
      </c>
      <c r="G19" s="4271">
        <v>52</v>
      </c>
      <c r="H19" s="4262"/>
      <c r="I19" s="4263"/>
      <c r="J19" s="4263"/>
      <c r="K19" s="4264">
        <v>4</v>
      </c>
      <c r="L19" s="4263">
        <v>20</v>
      </c>
      <c r="M19" s="4263">
        <v>1</v>
      </c>
      <c r="N19" s="4263"/>
      <c r="O19" s="4263">
        <v>17</v>
      </c>
      <c r="P19" s="4265">
        <v>10</v>
      </c>
      <c r="Q19" s="4244"/>
      <c r="R19" s="4314"/>
      <c r="S19" s="4314"/>
    </row>
    <row r="20" spans="1:19" ht="15">
      <c r="A20" s="4315" t="s">
        <v>34</v>
      </c>
      <c r="B20" s="4242" t="s">
        <v>958</v>
      </c>
      <c r="C20" s="4270">
        <v>72</v>
      </c>
      <c r="D20" s="4271">
        <v>56</v>
      </c>
      <c r="E20" s="4243">
        <f>D20/C20</f>
        <v>0.7777777777777778</v>
      </c>
      <c r="F20" s="4270">
        <v>2</v>
      </c>
      <c r="G20" s="4271">
        <v>54</v>
      </c>
      <c r="H20" s="4262"/>
      <c r="I20" s="4263"/>
      <c r="J20" s="4263">
        <v>1</v>
      </c>
      <c r="K20" s="4264">
        <v>38</v>
      </c>
      <c r="L20" s="4263">
        <v>2</v>
      </c>
      <c r="M20" s="4263">
        <v>7</v>
      </c>
      <c r="N20" s="4263">
        <v>3</v>
      </c>
      <c r="O20" s="4263">
        <v>1</v>
      </c>
      <c r="P20" s="4265">
        <v>2</v>
      </c>
      <c r="Q20" s="4244"/>
      <c r="R20" s="4314"/>
      <c r="S20" s="4314"/>
    </row>
    <row r="21" spans="1:19" ht="15">
      <c r="A21" s="4315" t="s">
        <v>34</v>
      </c>
      <c r="B21" s="4242" t="s">
        <v>94</v>
      </c>
      <c r="C21" s="4270">
        <v>148</v>
      </c>
      <c r="D21" s="4271">
        <v>57</v>
      </c>
      <c r="E21" s="4243">
        <f>+D21/C21</f>
        <v>0.38513513513513514</v>
      </c>
      <c r="F21" s="4270">
        <v>2</v>
      </c>
      <c r="G21" s="4271">
        <f>+D21-F21</f>
        <v>55</v>
      </c>
      <c r="H21" s="4262">
        <v>1</v>
      </c>
      <c r="I21" s="4263"/>
      <c r="J21" s="4263"/>
      <c r="K21" s="4264">
        <v>12</v>
      </c>
      <c r="L21" s="4263"/>
      <c r="M21" s="4263">
        <v>34</v>
      </c>
      <c r="N21" s="4263"/>
      <c r="O21" s="4263">
        <v>8</v>
      </c>
      <c r="P21" s="4265"/>
      <c r="Q21" s="4244"/>
      <c r="R21" s="4314"/>
      <c r="S21" s="4314"/>
    </row>
    <row r="22" spans="1:19" ht="15">
      <c r="A22" s="4315" t="s">
        <v>37</v>
      </c>
      <c r="B22" s="4242" t="s">
        <v>324</v>
      </c>
      <c r="C22" s="4270">
        <v>402</v>
      </c>
      <c r="D22" s="4271">
        <v>306</v>
      </c>
      <c r="E22" s="4243">
        <f>+D22/C22</f>
        <v>0.7611940298507462</v>
      </c>
      <c r="F22" s="4270">
        <v>8</v>
      </c>
      <c r="G22" s="4271">
        <v>298</v>
      </c>
      <c r="H22" s="4262">
        <v>20</v>
      </c>
      <c r="I22" s="4263">
        <v>1</v>
      </c>
      <c r="J22" s="4263">
        <v>7</v>
      </c>
      <c r="K22" s="4264">
        <v>131</v>
      </c>
      <c r="L22" s="4263">
        <v>93</v>
      </c>
      <c r="M22" s="4263">
        <v>5</v>
      </c>
      <c r="N22" s="4263">
        <v>4</v>
      </c>
      <c r="O22" s="4263">
        <v>37</v>
      </c>
      <c r="P22" s="4265"/>
      <c r="Q22" s="4244"/>
      <c r="R22" s="4314"/>
      <c r="S22" s="4314"/>
    </row>
    <row r="23" spans="1:19" ht="15">
      <c r="A23" s="4315" t="s">
        <v>37</v>
      </c>
      <c r="B23" s="4242" t="s">
        <v>39</v>
      </c>
      <c r="C23" s="4270">
        <v>58</v>
      </c>
      <c r="D23" s="4271">
        <v>54</v>
      </c>
      <c r="E23" s="4243">
        <f>D23/C23</f>
        <v>0.9310344827586207</v>
      </c>
      <c r="F23" s="4270">
        <v>4</v>
      </c>
      <c r="G23" s="4271">
        <v>50</v>
      </c>
      <c r="H23" s="4262">
        <v>1</v>
      </c>
      <c r="I23" s="4263">
        <v>3</v>
      </c>
      <c r="J23" s="4263"/>
      <c r="K23" s="4264">
        <v>23</v>
      </c>
      <c r="L23" s="4263">
        <v>13</v>
      </c>
      <c r="M23" s="4263">
        <v>2</v>
      </c>
      <c r="N23" s="4263">
        <v>1</v>
      </c>
      <c r="O23" s="4263">
        <v>1</v>
      </c>
      <c r="P23" s="4265">
        <v>6</v>
      </c>
      <c r="Q23" s="4244"/>
      <c r="R23" s="4314"/>
      <c r="S23" s="4314"/>
    </row>
    <row r="24" spans="1:19" ht="15.75" thickBot="1">
      <c r="A24" s="4355" t="s">
        <v>37</v>
      </c>
      <c r="B24" s="4256" t="s">
        <v>40</v>
      </c>
      <c r="C24" s="4277">
        <v>52</v>
      </c>
      <c r="D24" s="4278">
        <v>42</v>
      </c>
      <c r="E24" s="4257">
        <f>D24/C24</f>
        <v>0.8076923076923077</v>
      </c>
      <c r="F24" s="4277">
        <v>2</v>
      </c>
      <c r="G24" s="4278">
        <v>40</v>
      </c>
      <c r="H24" s="4266">
        <v>7</v>
      </c>
      <c r="I24" s="4267">
        <v>2</v>
      </c>
      <c r="J24" s="4267"/>
      <c r="K24" s="4268">
        <v>12</v>
      </c>
      <c r="L24" s="4267">
        <v>4</v>
      </c>
      <c r="M24" s="4267">
        <v>4</v>
      </c>
      <c r="N24" s="4267">
        <v>3</v>
      </c>
      <c r="O24" s="4267">
        <v>8</v>
      </c>
      <c r="P24" s="4269"/>
      <c r="Q24" s="4244"/>
      <c r="R24" s="4314"/>
      <c r="S24" s="4314"/>
    </row>
    <row r="25" spans="1:19" ht="15">
      <c r="A25" s="4318"/>
      <c r="B25" s="4319"/>
      <c r="C25" s="4370"/>
      <c r="D25" s="4370"/>
      <c r="E25" s="2191"/>
      <c r="F25" s="4370"/>
      <c r="G25" s="4370"/>
      <c r="H25" s="4321"/>
      <c r="I25" s="4321"/>
      <c r="J25" s="4321"/>
      <c r="K25" s="4322"/>
      <c r="L25" s="4321"/>
      <c r="M25" s="4321"/>
      <c r="N25" s="4321"/>
      <c r="O25" s="4321"/>
      <c r="P25" s="4321"/>
      <c r="Q25" s="4323"/>
      <c r="R25" s="4324"/>
      <c r="S25" s="4324"/>
    </row>
    <row r="26" spans="1:19" ht="15">
      <c r="A26" s="4318"/>
      <c r="B26" s="4319"/>
      <c r="C26" s="4370"/>
      <c r="D26" s="4370"/>
      <c r="E26" s="2191"/>
      <c r="F26" s="4370"/>
      <c r="G26" s="4370"/>
      <c r="H26" s="4321"/>
      <c r="I26" s="4321"/>
      <c r="J26" s="4321"/>
      <c r="K26" s="4322"/>
      <c r="L26" s="4321"/>
      <c r="M26" s="4321"/>
      <c r="N26" s="4321"/>
      <c r="O26" s="4321"/>
      <c r="P26" s="4321"/>
      <c r="Q26" s="4323"/>
      <c r="R26" s="4324"/>
      <c r="S26" s="4324"/>
    </row>
    <row r="27" spans="1:19" ht="15.75" thickBot="1">
      <c r="A27" s="4318"/>
      <c r="B27" s="4319"/>
      <c r="C27" s="4370"/>
      <c r="D27" s="4370"/>
      <c r="E27" s="2191"/>
      <c r="F27" s="4370"/>
      <c r="G27" s="4370"/>
      <c r="H27" s="4321"/>
      <c r="I27" s="4321"/>
      <c r="J27" s="4321"/>
      <c r="K27" s="4322"/>
      <c r="L27" s="4321"/>
      <c r="M27" s="4321"/>
      <c r="N27" s="4321"/>
      <c r="O27" s="4321"/>
      <c r="P27" s="4321"/>
      <c r="Q27" s="4323"/>
      <c r="R27" s="4324"/>
      <c r="S27" s="4324"/>
    </row>
    <row r="28" spans="1:19" ht="15.75" thickBot="1">
      <c r="A28" s="4318" t="s">
        <v>41</v>
      </c>
      <c r="B28" s="4334"/>
      <c r="C28" s="4320"/>
      <c r="D28" s="4320"/>
      <c r="E28" s="4250"/>
      <c r="F28" s="4320"/>
      <c r="G28" s="4335" t="s">
        <v>42</v>
      </c>
      <c r="H28" s="4336" t="s">
        <v>11</v>
      </c>
      <c r="I28" s="4337" t="s">
        <v>12</v>
      </c>
      <c r="J28" s="4337" t="s">
        <v>13</v>
      </c>
      <c r="K28" s="4338" t="s">
        <v>14</v>
      </c>
      <c r="L28" s="4337" t="s">
        <v>15</v>
      </c>
      <c r="M28" s="4337" t="s">
        <v>16</v>
      </c>
      <c r="N28" s="4339" t="s">
        <v>17</v>
      </c>
      <c r="O28" s="4337" t="s">
        <v>18</v>
      </c>
      <c r="P28" s="4340" t="s">
        <v>19</v>
      </c>
      <c r="Q28" s="4341"/>
      <c r="R28" s="4324"/>
      <c r="S28" s="4324"/>
    </row>
    <row r="29" spans="1:19" ht="15.75" thickBot="1">
      <c r="A29" s="4318"/>
      <c r="B29" s="4319"/>
      <c r="C29" s="4320"/>
      <c r="D29" s="4320"/>
      <c r="E29" s="4250"/>
      <c r="F29" s="4320"/>
      <c r="G29" s="4342">
        <f aca="true" t="shared" si="1" ref="G29:P29">SUM(G5:G24)</f>
        <v>6984</v>
      </c>
      <c r="H29" s="4343">
        <f t="shared" si="1"/>
        <v>598</v>
      </c>
      <c r="I29" s="4344">
        <f t="shared" si="1"/>
        <v>101</v>
      </c>
      <c r="J29" s="4344">
        <f t="shared" si="1"/>
        <v>206.5</v>
      </c>
      <c r="K29" s="4345">
        <f t="shared" si="1"/>
        <v>912.5</v>
      </c>
      <c r="L29" s="4344">
        <f t="shared" si="1"/>
        <v>1651</v>
      </c>
      <c r="M29" s="4344">
        <f t="shared" si="1"/>
        <v>1845.5</v>
      </c>
      <c r="N29" s="4344">
        <f t="shared" si="1"/>
        <v>422</v>
      </c>
      <c r="O29" s="4344">
        <f t="shared" si="1"/>
        <v>989.5</v>
      </c>
      <c r="P29" s="4346">
        <f t="shared" si="1"/>
        <v>258</v>
      </c>
      <c r="Q29" s="4323"/>
      <c r="R29" s="4324"/>
      <c r="S29" s="4324"/>
    </row>
    <row r="30" spans="1:19" ht="15.75" thickBot="1">
      <c r="A30" s="4318"/>
      <c r="B30" s="4319"/>
      <c r="C30" s="4320"/>
      <c r="D30" s="4320"/>
      <c r="E30" s="4250"/>
      <c r="F30" s="4320"/>
      <c r="G30" s="4320"/>
      <c r="H30" s="4291">
        <f>H29/$G29</f>
        <v>0.08562428407789233</v>
      </c>
      <c r="I30" s="4292">
        <f aca="true" t="shared" si="2" ref="I30:P30">I29/$G29</f>
        <v>0.014461626575028638</v>
      </c>
      <c r="J30" s="4292">
        <f t="shared" si="2"/>
        <v>0.02956758304696449</v>
      </c>
      <c r="K30" s="4300">
        <f t="shared" si="2"/>
        <v>0.13065578465063002</v>
      </c>
      <c r="L30" s="4292">
        <f t="shared" si="2"/>
        <v>0.23639747995418098</v>
      </c>
      <c r="M30" s="4292">
        <f t="shared" si="2"/>
        <v>0.26424684994272624</v>
      </c>
      <c r="N30" s="4292">
        <f t="shared" si="2"/>
        <v>0.060423825887743414</v>
      </c>
      <c r="O30" s="4292">
        <f t="shared" si="2"/>
        <v>0.14168098510882016</v>
      </c>
      <c r="P30" s="4293">
        <f t="shared" si="2"/>
        <v>0.036941580756013746</v>
      </c>
      <c r="Q30" s="4323"/>
      <c r="R30" s="4347"/>
      <c r="S30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9" sqref="A24:R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959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960</v>
      </c>
      <c r="C5" s="4275">
        <v>148</v>
      </c>
      <c r="D5" s="4276">
        <v>54</v>
      </c>
      <c r="E5" s="4255">
        <f>D5/C5</f>
        <v>0.36486486486486486</v>
      </c>
      <c r="F5" s="4275">
        <f>D5-G5</f>
        <v>0</v>
      </c>
      <c r="G5" s="4276">
        <v>54</v>
      </c>
      <c r="H5" s="4258"/>
      <c r="I5" s="4259"/>
      <c r="J5" s="4259"/>
      <c r="K5" s="4260"/>
      <c r="L5" s="4259"/>
      <c r="M5" s="4259">
        <v>54</v>
      </c>
      <c r="N5" s="4259"/>
      <c r="O5" s="4259"/>
      <c r="P5" s="4261"/>
      <c r="Q5" s="4244"/>
      <c r="R5" s="4314"/>
      <c r="S5" s="4314"/>
    </row>
    <row r="6" spans="1:19" ht="15">
      <c r="A6" s="4315" t="s">
        <v>26</v>
      </c>
      <c r="B6" s="4242" t="s">
        <v>27</v>
      </c>
      <c r="C6" s="4270">
        <v>498</v>
      </c>
      <c r="D6" s="4271"/>
      <c r="E6" s="4243"/>
      <c r="F6" s="4270"/>
      <c r="G6" s="4271">
        <v>455</v>
      </c>
      <c r="H6" s="4262">
        <v>100</v>
      </c>
      <c r="I6" s="4263"/>
      <c r="J6" s="4263"/>
      <c r="K6" s="4264">
        <v>85</v>
      </c>
      <c r="L6" s="4263">
        <v>137</v>
      </c>
      <c r="M6" s="4263"/>
      <c r="N6" s="4263">
        <v>133</v>
      </c>
      <c r="O6" s="4263"/>
      <c r="P6" s="4265"/>
      <c r="Q6" s="4244"/>
      <c r="R6" s="4314"/>
      <c r="S6" s="4314"/>
    </row>
    <row r="7" spans="1:19" ht="15">
      <c r="A7" s="4315" t="s">
        <v>28</v>
      </c>
      <c r="B7" s="4242" t="s">
        <v>29</v>
      </c>
      <c r="C7" s="4270">
        <v>3923</v>
      </c>
      <c r="D7" s="4271">
        <v>1652</v>
      </c>
      <c r="E7" s="4243">
        <v>0.42110629620188633</v>
      </c>
      <c r="F7" s="4270">
        <v>97</v>
      </c>
      <c r="G7" s="4271">
        <v>1555</v>
      </c>
      <c r="H7" s="4262">
        <v>141</v>
      </c>
      <c r="I7" s="4263"/>
      <c r="J7" s="4263"/>
      <c r="K7" s="4264">
        <v>116</v>
      </c>
      <c r="L7" s="4263">
        <v>64</v>
      </c>
      <c r="M7" s="4263">
        <v>616</v>
      </c>
      <c r="N7" s="4263">
        <v>251</v>
      </c>
      <c r="O7" s="4263">
        <v>293</v>
      </c>
      <c r="P7" s="4265">
        <v>74</v>
      </c>
      <c r="Q7" s="4244"/>
      <c r="R7" s="4314"/>
      <c r="S7" s="4314"/>
    </row>
    <row r="8" spans="1:19" ht="15">
      <c r="A8" s="4315" t="s">
        <v>28</v>
      </c>
      <c r="B8" s="4242" t="s">
        <v>30</v>
      </c>
      <c r="C8" s="4270"/>
      <c r="D8" s="4271"/>
      <c r="E8" s="4243"/>
      <c r="F8" s="4270"/>
      <c r="G8" s="4271"/>
      <c r="H8" s="4262"/>
      <c r="I8" s="4263"/>
      <c r="J8" s="4263"/>
      <c r="K8" s="4264"/>
      <c r="L8" s="4263"/>
      <c r="M8" s="4263"/>
      <c r="N8" s="4263"/>
      <c r="O8" s="4263"/>
      <c r="P8" s="4265"/>
      <c r="Q8" s="4244"/>
      <c r="R8" s="4314"/>
      <c r="S8" s="4314"/>
    </row>
    <row r="9" spans="1:19" ht="15">
      <c r="A9" s="4315" t="s">
        <v>31</v>
      </c>
      <c r="B9" s="4252" t="s">
        <v>203</v>
      </c>
      <c r="C9" s="4348"/>
      <c r="D9" s="4348"/>
      <c r="E9" s="4349"/>
      <c r="F9" s="4348"/>
      <c r="G9" s="4350">
        <v>171</v>
      </c>
      <c r="H9" s="4351"/>
      <c r="I9" s="4352"/>
      <c r="J9" s="4352">
        <v>88</v>
      </c>
      <c r="K9" s="4353"/>
      <c r="L9" s="4352">
        <v>51</v>
      </c>
      <c r="M9" s="4352"/>
      <c r="N9" s="4352"/>
      <c r="O9" s="4352">
        <v>28</v>
      </c>
      <c r="P9" s="4354">
        <v>4</v>
      </c>
      <c r="Q9" s="4333"/>
      <c r="R9" s="4333"/>
      <c r="S9" s="4333"/>
    </row>
    <row r="10" spans="1:19" ht="15">
      <c r="A10" s="4315" t="s">
        <v>31</v>
      </c>
      <c r="B10" s="4252" t="s">
        <v>33</v>
      </c>
      <c r="C10" s="4348"/>
      <c r="D10" s="4348"/>
      <c r="E10" s="4349"/>
      <c r="F10" s="4348"/>
      <c r="G10" s="4350">
        <v>139</v>
      </c>
      <c r="H10" s="4351">
        <v>5</v>
      </c>
      <c r="I10" s="4352">
        <v>4</v>
      </c>
      <c r="J10" s="4352"/>
      <c r="K10" s="4353">
        <v>27</v>
      </c>
      <c r="L10" s="4352">
        <v>78</v>
      </c>
      <c r="M10" s="4352"/>
      <c r="N10" s="4352"/>
      <c r="O10" s="4352">
        <v>25</v>
      </c>
      <c r="P10" s="4354">
        <v>0</v>
      </c>
      <c r="Q10" s="4333"/>
      <c r="R10" s="4333"/>
      <c r="S10" s="4333"/>
    </row>
    <row r="11" spans="1:19" ht="15">
      <c r="A11" s="4315" t="s">
        <v>34</v>
      </c>
      <c r="B11" s="4242" t="s">
        <v>961</v>
      </c>
      <c r="C11" s="4270">
        <v>187</v>
      </c>
      <c r="D11" s="4271">
        <v>141</v>
      </c>
      <c r="E11" s="4243">
        <f>D11/C11</f>
        <v>0.7540106951871658</v>
      </c>
      <c r="F11" s="4270">
        <v>11</v>
      </c>
      <c r="G11" s="4271">
        <v>130</v>
      </c>
      <c r="H11" s="4262">
        <v>3</v>
      </c>
      <c r="I11" s="4263"/>
      <c r="J11" s="4263"/>
      <c r="K11" s="4264">
        <v>10</v>
      </c>
      <c r="L11" s="4263">
        <v>53</v>
      </c>
      <c r="M11" s="4263">
        <v>1</v>
      </c>
      <c r="N11" s="4263"/>
      <c r="O11" s="4263">
        <v>62</v>
      </c>
      <c r="P11" s="4265">
        <v>1</v>
      </c>
      <c r="Q11" s="4244"/>
      <c r="R11" s="4314"/>
      <c r="S11" s="4314"/>
    </row>
    <row r="12" spans="1:19" ht="15">
      <c r="A12" s="4315" t="s">
        <v>34</v>
      </c>
      <c r="B12" s="4242" t="s">
        <v>962</v>
      </c>
      <c r="C12" s="4270">
        <v>29</v>
      </c>
      <c r="D12" s="4271">
        <v>25</v>
      </c>
      <c r="E12" s="4243">
        <f>D12/C12</f>
        <v>0.8620689655172413</v>
      </c>
      <c r="F12" s="4270">
        <v>1</v>
      </c>
      <c r="G12" s="4271">
        <v>24</v>
      </c>
      <c r="H12" s="4262"/>
      <c r="I12" s="4263"/>
      <c r="J12" s="4263"/>
      <c r="K12" s="4264">
        <v>8</v>
      </c>
      <c r="L12" s="4263">
        <v>4</v>
      </c>
      <c r="M12" s="4263">
        <v>11</v>
      </c>
      <c r="N12" s="4263"/>
      <c r="O12" s="4263">
        <v>1</v>
      </c>
      <c r="P12" s="4265"/>
      <c r="Q12" s="4244"/>
      <c r="R12" s="4314"/>
      <c r="S12" s="4314"/>
    </row>
    <row r="13" spans="1:19" ht="15">
      <c r="A13" s="4316" t="s">
        <v>37</v>
      </c>
      <c r="B13" s="4242" t="s">
        <v>324</v>
      </c>
      <c r="C13" s="4270">
        <v>223</v>
      </c>
      <c r="D13" s="4271">
        <v>200</v>
      </c>
      <c r="E13" s="4243">
        <f>+D13/C13</f>
        <v>0.8968609865470852</v>
      </c>
      <c r="F13" s="4270">
        <v>6</v>
      </c>
      <c r="G13" s="4271">
        <v>194</v>
      </c>
      <c r="H13" s="4262">
        <v>43</v>
      </c>
      <c r="I13" s="4263">
        <v>3</v>
      </c>
      <c r="J13" s="4263">
        <v>1</v>
      </c>
      <c r="K13" s="4264">
        <v>29</v>
      </c>
      <c r="L13" s="4263">
        <v>45</v>
      </c>
      <c r="M13" s="4263">
        <v>2</v>
      </c>
      <c r="N13" s="4263">
        <v>5</v>
      </c>
      <c r="O13" s="4263">
        <v>66</v>
      </c>
      <c r="P13" s="4265"/>
      <c r="Q13" s="4244"/>
      <c r="R13" s="4314"/>
      <c r="S13" s="4314"/>
    </row>
    <row r="14" spans="1:19" ht="26.25" thickBot="1">
      <c r="A14" s="4317" t="s">
        <v>37</v>
      </c>
      <c r="B14" s="4256" t="s">
        <v>62</v>
      </c>
      <c r="C14" s="4277">
        <v>98</v>
      </c>
      <c r="D14" s="4278">
        <v>67</v>
      </c>
      <c r="E14" s="4257">
        <f>D14/C14</f>
        <v>0.6836734693877551</v>
      </c>
      <c r="F14" s="4277">
        <v>2</v>
      </c>
      <c r="G14" s="4278">
        <v>65</v>
      </c>
      <c r="H14" s="4266">
        <v>5</v>
      </c>
      <c r="I14" s="4267"/>
      <c r="J14" s="4267">
        <v>1</v>
      </c>
      <c r="K14" s="4268">
        <v>8</v>
      </c>
      <c r="L14" s="4267">
        <v>18</v>
      </c>
      <c r="M14" s="4267">
        <v>4</v>
      </c>
      <c r="N14" s="4267">
        <v>6</v>
      </c>
      <c r="O14" s="4267">
        <v>19</v>
      </c>
      <c r="P14" s="4269">
        <v>4</v>
      </c>
      <c r="Q14" s="4244"/>
      <c r="R14" s="4314"/>
      <c r="S14" s="4314"/>
    </row>
    <row r="15" spans="1:19" ht="15">
      <c r="A15" s="4318"/>
      <c r="B15" s="4319"/>
      <c r="C15" s="4320"/>
      <c r="D15" s="4320"/>
      <c r="E15" s="4250"/>
      <c r="F15" s="4320"/>
      <c r="G15" s="4320"/>
      <c r="H15" s="4321"/>
      <c r="I15" s="4321"/>
      <c r="J15" s="4321"/>
      <c r="K15" s="4322"/>
      <c r="L15" s="4321"/>
      <c r="M15" s="4321"/>
      <c r="N15" s="4321"/>
      <c r="O15" s="4321"/>
      <c r="P15" s="4321"/>
      <c r="Q15" s="4323"/>
      <c r="R15" s="4314"/>
      <c r="S15" s="4314"/>
    </row>
    <row r="16" spans="1:19" ht="15">
      <c r="A16" s="4318"/>
      <c r="B16" s="4319"/>
      <c r="C16" s="4320"/>
      <c r="D16" s="4320"/>
      <c r="E16" s="4250"/>
      <c r="F16" s="4320"/>
      <c r="G16" s="4320"/>
      <c r="H16" s="4321"/>
      <c r="I16" s="4321"/>
      <c r="J16" s="4321"/>
      <c r="K16" s="4322"/>
      <c r="L16" s="4321"/>
      <c r="M16" s="4321"/>
      <c r="N16" s="4321"/>
      <c r="O16" s="4321"/>
      <c r="P16" s="4321"/>
      <c r="Q16" s="4323"/>
      <c r="R16" s="4314"/>
      <c r="S16" s="4314"/>
    </row>
    <row r="17" spans="1:19" ht="15">
      <c r="A17" s="4318"/>
      <c r="B17" s="4319"/>
      <c r="C17" s="4320"/>
      <c r="D17" s="4320"/>
      <c r="E17" s="4250"/>
      <c r="F17" s="4320"/>
      <c r="G17" s="4320"/>
      <c r="H17" s="4321"/>
      <c r="I17" s="4321"/>
      <c r="J17" s="4321"/>
      <c r="K17" s="4322"/>
      <c r="L17" s="4321"/>
      <c r="M17" s="4321"/>
      <c r="N17" s="4321"/>
      <c r="O17" s="4321"/>
      <c r="P17" s="4321"/>
      <c r="Q17" s="4323"/>
      <c r="R17" s="4324"/>
      <c r="S17" s="4324"/>
    </row>
    <row r="18" spans="1:19" ht="15.75" thickBot="1">
      <c r="A18" s="4318"/>
      <c r="B18" s="4319"/>
      <c r="C18" s="4320"/>
      <c r="D18" s="4320"/>
      <c r="E18" s="4250"/>
      <c r="F18" s="4320"/>
      <c r="G18" s="4320"/>
      <c r="H18" s="4321"/>
      <c r="I18" s="4321"/>
      <c r="J18" s="4321"/>
      <c r="K18" s="4322"/>
      <c r="L18" s="4321"/>
      <c r="M18" s="4321"/>
      <c r="N18" s="4321"/>
      <c r="O18" s="4321"/>
      <c r="P18" s="4321"/>
      <c r="Q18" s="4323"/>
      <c r="R18" s="4314"/>
      <c r="S18" s="4314"/>
    </row>
    <row r="19" spans="1:19" ht="15.75" thickBot="1">
      <c r="A19" s="4318" t="s">
        <v>41</v>
      </c>
      <c r="B19" s="4334"/>
      <c r="C19" s="4320"/>
      <c r="D19" s="4320"/>
      <c r="E19" s="4250"/>
      <c r="F19" s="4320"/>
      <c r="G19" s="4335" t="s">
        <v>42</v>
      </c>
      <c r="H19" s="4336" t="s">
        <v>11</v>
      </c>
      <c r="I19" s="4337" t="s">
        <v>12</v>
      </c>
      <c r="J19" s="4337" t="s">
        <v>13</v>
      </c>
      <c r="K19" s="4338" t="s">
        <v>14</v>
      </c>
      <c r="L19" s="4337" t="s">
        <v>15</v>
      </c>
      <c r="M19" s="4337" t="s">
        <v>16</v>
      </c>
      <c r="N19" s="4339" t="s">
        <v>17</v>
      </c>
      <c r="O19" s="4337" t="s">
        <v>18</v>
      </c>
      <c r="P19" s="4340" t="s">
        <v>19</v>
      </c>
      <c r="Q19" s="4341"/>
      <c r="R19" s="4324"/>
      <c r="S19" s="4324"/>
    </row>
    <row r="20" spans="1:19" ht="15.75" thickBot="1">
      <c r="A20" s="4318"/>
      <c r="B20" s="4319"/>
      <c r="C20" s="4320"/>
      <c r="D20" s="4320"/>
      <c r="E20" s="4250"/>
      <c r="F20" s="4320"/>
      <c r="G20" s="4342">
        <f>SUM(G5:G15)</f>
        <v>2787</v>
      </c>
      <c r="H20" s="4343">
        <f aca="true" t="shared" si="0" ref="H20:P20">SUM(H5:H15)</f>
        <v>297</v>
      </c>
      <c r="I20" s="4344">
        <f t="shared" si="0"/>
        <v>7</v>
      </c>
      <c r="J20" s="4344">
        <f t="shared" si="0"/>
        <v>90</v>
      </c>
      <c r="K20" s="4345">
        <f t="shared" si="0"/>
        <v>283</v>
      </c>
      <c r="L20" s="4344">
        <f t="shared" si="0"/>
        <v>450</v>
      </c>
      <c r="M20" s="4344">
        <f>SUM(M5:M15)</f>
        <v>688</v>
      </c>
      <c r="N20" s="4344">
        <f t="shared" si="0"/>
        <v>395</v>
      </c>
      <c r="O20" s="4344">
        <f t="shared" si="0"/>
        <v>494</v>
      </c>
      <c r="P20" s="4346">
        <f t="shared" si="0"/>
        <v>83</v>
      </c>
      <c r="Q20" s="4323"/>
      <c r="R20" s="4324"/>
      <c r="S20" s="4324"/>
    </row>
    <row r="21" spans="1:19" ht="15.75" thickBot="1">
      <c r="A21" s="4318"/>
      <c r="B21" s="4319"/>
      <c r="C21" s="4320"/>
      <c r="D21" s="4320"/>
      <c r="E21" s="4250"/>
      <c r="F21" s="4320"/>
      <c r="G21" s="4320"/>
      <c r="H21" s="4291">
        <f>H20/$G20</f>
        <v>0.10656620021528525</v>
      </c>
      <c r="I21" s="4292">
        <f aca="true" t="shared" si="1" ref="I21:P21">I20/$G20</f>
        <v>0.002511661284535343</v>
      </c>
      <c r="J21" s="4292">
        <f t="shared" si="1"/>
        <v>0.03229278794402583</v>
      </c>
      <c r="K21" s="4300">
        <f t="shared" si="1"/>
        <v>0.10154287764621457</v>
      </c>
      <c r="L21" s="4292">
        <f t="shared" si="1"/>
        <v>0.16146393972012918</v>
      </c>
      <c r="M21" s="4292">
        <f t="shared" si="1"/>
        <v>0.2468604233943308</v>
      </c>
      <c r="N21" s="4292">
        <f t="shared" si="1"/>
        <v>0.14172945819878005</v>
      </c>
      <c r="O21" s="4292">
        <f t="shared" si="1"/>
        <v>0.17725152493720847</v>
      </c>
      <c r="P21" s="4293">
        <f t="shared" si="1"/>
        <v>0.02978112665949049</v>
      </c>
      <c r="Q21" s="4323"/>
      <c r="R21" s="4347"/>
      <c r="S21" s="4324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  <row r="23" spans="1:19" ht="15">
      <c r="A23" s="50"/>
      <c r="B23" s="56"/>
      <c r="C23" s="91"/>
      <c r="D23" s="91"/>
      <c r="E23" s="55"/>
      <c r="F23" s="91"/>
      <c r="G23" s="91"/>
      <c r="H23" s="92"/>
      <c r="I23" s="92"/>
      <c r="J23" s="92"/>
      <c r="K23" s="93"/>
      <c r="L23" s="92"/>
      <c r="M23" s="92"/>
      <c r="N23" s="92"/>
      <c r="O23" s="92"/>
      <c r="P23" s="92"/>
      <c r="Q23" s="54"/>
      <c r="R23" s="35"/>
      <c r="S23" s="35"/>
    </row>
    <row r="24" ht="15">
      <c r="S24" s="28"/>
    </row>
    <row r="25" ht="15">
      <c r="S25" s="28"/>
    </row>
    <row r="26" ht="15"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963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964</v>
      </c>
      <c r="C5" s="4275">
        <v>173</v>
      </c>
      <c r="D5" s="4276">
        <v>99</v>
      </c>
      <c r="E5" s="4255">
        <f>D5/C5</f>
        <v>0.5722543352601156</v>
      </c>
      <c r="F5" s="4275">
        <f>D5-G5</f>
        <v>15</v>
      </c>
      <c r="G5" s="4276">
        <v>84</v>
      </c>
      <c r="H5" s="4258"/>
      <c r="I5" s="4259"/>
      <c r="J5" s="4259"/>
      <c r="K5" s="4260"/>
      <c r="L5" s="4259"/>
      <c r="M5" s="4259">
        <v>84</v>
      </c>
      <c r="N5" s="4259"/>
      <c r="O5" s="4259"/>
      <c r="P5" s="4261"/>
      <c r="Q5" s="4244"/>
      <c r="R5" s="4314"/>
      <c r="S5" s="4314"/>
    </row>
    <row r="6" spans="1:19" ht="15">
      <c r="A6" s="4315" t="s">
        <v>55</v>
      </c>
      <c r="B6" s="4242" t="s">
        <v>965</v>
      </c>
      <c r="C6" s="4270">
        <v>35</v>
      </c>
      <c r="D6" s="4271">
        <v>34</v>
      </c>
      <c r="E6" s="4243">
        <f>D6/C6</f>
        <v>0.9714285714285714</v>
      </c>
      <c r="F6" s="4270">
        <v>1</v>
      </c>
      <c r="G6" s="4271">
        <v>33</v>
      </c>
      <c r="H6" s="4262">
        <v>7</v>
      </c>
      <c r="I6" s="4263"/>
      <c r="J6" s="4263"/>
      <c r="K6" s="4264">
        <v>8</v>
      </c>
      <c r="L6" s="4263">
        <v>15</v>
      </c>
      <c r="M6" s="4263"/>
      <c r="N6" s="4263"/>
      <c r="O6" s="4263">
        <v>3</v>
      </c>
      <c r="P6" s="4265"/>
      <c r="Q6" s="4244"/>
      <c r="R6" s="4314"/>
      <c r="S6" s="4314"/>
    </row>
    <row r="7" spans="1:19" ht="15">
      <c r="A7" s="4315" t="s">
        <v>26</v>
      </c>
      <c r="B7" s="4242" t="s">
        <v>27</v>
      </c>
      <c r="C7" s="4270">
        <v>1903</v>
      </c>
      <c r="D7" s="4271"/>
      <c r="E7" s="4243"/>
      <c r="F7" s="4270"/>
      <c r="G7" s="4271">
        <v>1609</v>
      </c>
      <c r="H7" s="4262">
        <v>123</v>
      </c>
      <c r="I7" s="4263">
        <v>208.8</v>
      </c>
      <c r="J7" s="4263"/>
      <c r="K7" s="4264">
        <v>309</v>
      </c>
      <c r="L7" s="4263">
        <v>438</v>
      </c>
      <c r="M7" s="4263"/>
      <c r="N7" s="4263">
        <v>507</v>
      </c>
      <c r="O7" s="4263">
        <v>23.2</v>
      </c>
      <c r="P7" s="4265"/>
      <c r="Q7" s="4244"/>
      <c r="R7" s="4314"/>
      <c r="S7" s="4314"/>
    </row>
    <row r="8" spans="1:19" ht="15">
      <c r="A8" s="4315" t="s">
        <v>28</v>
      </c>
      <c r="B8" s="4242" t="s">
        <v>29</v>
      </c>
      <c r="C8" s="4270">
        <v>23802</v>
      </c>
      <c r="D8" s="4271">
        <v>9375</v>
      </c>
      <c r="E8" s="4243">
        <v>0.39387446433072854</v>
      </c>
      <c r="F8" s="4270">
        <v>437</v>
      </c>
      <c r="G8" s="4271">
        <v>8938</v>
      </c>
      <c r="H8" s="4262">
        <v>790</v>
      </c>
      <c r="I8" s="4263"/>
      <c r="J8" s="4263"/>
      <c r="K8" s="4264">
        <v>396</v>
      </c>
      <c r="L8" s="4263">
        <v>639</v>
      </c>
      <c r="M8" s="4263">
        <v>2785</v>
      </c>
      <c r="N8" s="4263">
        <v>414</v>
      </c>
      <c r="O8" s="4263">
        <v>3403</v>
      </c>
      <c r="P8" s="4265">
        <v>511</v>
      </c>
      <c r="Q8" s="4244"/>
      <c r="R8" s="4314"/>
      <c r="S8" s="4314"/>
    </row>
    <row r="9" spans="1:19" ht="15">
      <c r="A9" s="4315" t="s">
        <v>28</v>
      </c>
      <c r="B9" s="4242" t="s">
        <v>30</v>
      </c>
      <c r="C9" s="4270"/>
      <c r="D9" s="4271"/>
      <c r="E9" s="4243"/>
      <c r="F9" s="4270"/>
      <c r="G9" s="4271"/>
      <c r="H9" s="4262"/>
      <c r="I9" s="4263"/>
      <c r="J9" s="4263"/>
      <c r="K9" s="4264"/>
      <c r="L9" s="4263"/>
      <c r="M9" s="4263"/>
      <c r="N9" s="4263"/>
      <c r="O9" s="4263"/>
      <c r="P9" s="4265"/>
      <c r="Q9" s="4244"/>
      <c r="R9" s="4314"/>
      <c r="S9" s="4314"/>
    </row>
    <row r="10" spans="1:19" ht="15">
      <c r="A10" s="4315" t="s">
        <v>82</v>
      </c>
      <c r="B10" s="4242" t="s">
        <v>966</v>
      </c>
      <c r="C10" s="4270">
        <v>1395</v>
      </c>
      <c r="D10" s="4271">
        <v>959</v>
      </c>
      <c r="E10" s="4243">
        <f aca="true" t="shared" si="0" ref="E10:E17">D10/C10</f>
        <v>0.6874551971326165</v>
      </c>
      <c r="F10" s="4270">
        <v>313</v>
      </c>
      <c r="G10" s="4271">
        <v>646</v>
      </c>
      <c r="H10" s="4262">
        <v>129</v>
      </c>
      <c r="I10" s="4263"/>
      <c r="J10" s="4263"/>
      <c r="K10" s="4264">
        <v>129</v>
      </c>
      <c r="L10" s="4263"/>
      <c r="M10" s="4263">
        <v>128</v>
      </c>
      <c r="N10" s="4263"/>
      <c r="O10" s="4263">
        <v>260</v>
      </c>
      <c r="P10" s="4265"/>
      <c r="Q10" s="4244"/>
      <c r="R10" s="4314"/>
      <c r="S10" s="4314"/>
    </row>
    <row r="11" spans="1:19" ht="15">
      <c r="A11" s="4315" t="s">
        <v>31</v>
      </c>
      <c r="B11" s="4242" t="s">
        <v>203</v>
      </c>
      <c r="C11" s="4270"/>
      <c r="D11" s="4271"/>
      <c r="E11" s="4243"/>
      <c r="F11" s="4270"/>
      <c r="G11" s="4271">
        <v>2410</v>
      </c>
      <c r="H11" s="4262">
        <v>26</v>
      </c>
      <c r="I11" s="4263">
        <v>31</v>
      </c>
      <c r="J11" s="4263">
        <v>807</v>
      </c>
      <c r="K11" s="4264"/>
      <c r="L11" s="4263">
        <v>902</v>
      </c>
      <c r="M11" s="4263"/>
      <c r="N11" s="4263"/>
      <c r="O11" s="4263">
        <v>448</v>
      </c>
      <c r="P11" s="4265">
        <v>196</v>
      </c>
      <c r="Q11" s="4244"/>
      <c r="R11" s="4314"/>
      <c r="S11" s="4314"/>
    </row>
    <row r="12" spans="1:19" ht="15">
      <c r="A12" s="4315" t="s">
        <v>31</v>
      </c>
      <c r="B12" s="4242" t="s">
        <v>33</v>
      </c>
      <c r="C12" s="4270"/>
      <c r="D12" s="4271"/>
      <c r="E12" s="4243"/>
      <c r="F12" s="4270"/>
      <c r="G12" s="4271">
        <v>610</v>
      </c>
      <c r="H12" s="4262">
        <v>161</v>
      </c>
      <c r="I12" s="4263">
        <v>10</v>
      </c>
      <c r="J12" s="4263"/>
      <c r="K12" s="4264">
        <v>35</v>
      </c>
      <c r="L12" s="4263">
        <v>277</v>
      </c>
      <c r="M12" s="4263"/>
      <c r="N12" s="4263"/>
      <c r="O12" s="4263">
        <v>127</v>
      </c>
      <c r="P12" s="4265">
        <v>0</v>
      </c>
      <c r="Q12" s="4244"/>
      <c r="R12" s="4314"/>
      <c r="S12" s="4314"/>
    </row>
    <row r="13" spans="1:19" ht="15">
      <c r="A13" s="4315" t="s">
        <v>34</v>
      </c>
      <c r="B13" s="4242" t="s">
        <v>967</v>
      </c>
      <c r="C13" s="4270">
        <v>76</v>
      </c>
      <c r="D13" s="4271">
        <v>70</v>
      </c>
      <c r="E13" s="4243">
        <f t="shared" si="0"/>
        <v>0.9210526315789473</v>
      </c>
      <c r="F13" s="4270">
        <v>0</v>
      </c>
      <c r="G13" s="4271">
        <v>70</v>
      </c>
      <c r="H13" s="4262">
        <v>2</v>
      </c>
      <c r="I13" s="4263">
        <v>1</v>
      </c>
      <c r="J13" s="4263">
        <v>2</v>
      </c>
      <c r="K13" s="4264">
        <v>12</v>
      </c>
      <c r="L13" s="4263">
        <v>23</v>
      </c>
      <c r="M13" s="4263"/>
      <c r="N13" s="4263"/>
      <c r="O13" s="4263">
        <v>26</v>
      </c>
      <c r="P13" s="4265">
        <v>4</v>
      </c>
      <c r="Q13" s="4244"/>
      <c r="R13" s="4314"/>
      <c r="S13" s="4314"/>
    </row>
    <row r="14" spans="1:19" ht="15">
      <c r="A14" s="4315" t="s">
        <v>34</v>
      </c>
      <c r="B14" s="4242" t="s">
        <v>968</v>
      </c>
      <c r="C14" s="4270">
        <v>194</v>
      </c>
      <c r="D14" s="4271">
        <v>158</v>
      </c>
      <c r="E14" s="4243">
        <f t="shared" si="0"/>
        <v>0.8144329896907216</v>
      </c>
      <c r="F14" s="4270">
        <v>6</v>
      </c>
      <c r="G14" s="4271">
        <v>152</v>
      </c>
      <c r="H14" s="4262"/>
      <c r="I14" s="4263"/>
      <c r="J14" s="4263">
        <v>8</v>
      </c>
      <c r="K14" s="4264">
        <v>68</v>
      </c>
      <c r="L14" s="4263">
        <v>21</v>
      </c>
      <c r="M14" s="4263">
        <v>5</v>
      </c>
      <c r="N14" s="4263">
        <v>3</v>
      </c>
      <c r="O14" s="4263">
        <v>41</v>
      </c>
      <c r="P14" s="4265">
        <v>6</v>
      </c>
      <c r="Q14" s="4244"/>
      <c r="R14" s="4314"/>
      <c r="S14" s="4314"/>
    </row>
    <row r="15" spans="1:19" ht="25.5">
      <c r="A15" s="4315" t="s">
        <v>34</v>
      </c>
      <c r="B15" s="4242" t="s">
        <v>969</v>
      </c>
      <c r="C15" s="4270">
        <v>123</v>
      </c>
      <c r="D15" s="4271">
        <v>75</v>
      </c>
      <c r="E15" s="4243">
        <f t="shared" si="0"/>
        <v>0.6097560975609756</v>
      </c>
      <c r="F15" s="4270">
        <v>1</v>
      </c>
      <c r="G15" s="4271">
        <v>74</v>
      </c>
      <c r="H15" s="4262">
        <v>4</v>
      </c>
      <c r="I15" s="4263"/>
      <c r="J15" s="4263"/>
      <c r="K15" s="4264">
        <v>19</v>
      </c>
      <c r="L15" s="4263">
        <v>5</v>
      </c>
      <c r="M15" s="4263">
        <v>38</v>
      </c>
      <c r="N15" s="4263">
        <v>3</v>
      </c>
      <c r="O15" s="4263">
        <v>3</v>
      </c>
      <c r="P15" s="4265">
        <v>2</v>
      </c>
      <c r="Q15" s="4244"/>
      <c r="R15" s="4314"/>
      <c r="S15" s="4314"/>
    </row>
    <row r="16" spans="1:19" ht="15">
      <c r="A16" s="4315" t="s">
        <v>34</v>
      </c>
      <c r="B16" s="4242" t="s">
        <v>970</v>
      </c>
      <c r="C16" s="4270">
        <v>196</v>
      </c>
      <c r="D16" s="4271">
        <v>158</v>
      </c>
      <c r="E16" s="4243">
        <f t="shared" si="0"/>
        <v>0.8061224489795918</v>
      </c>
      <c r="F16" s="4270">
        <v>3</v>
      </c>
      <c r="G16" s="4271">
        <v>155</v>
      </c>
      <c r="H16" s="4262">
        <v>25</v>
      </c>
      <c r="I16" s="4263">
        <v>1</v>
      </c>
      <c r="J16" s="4263">
        <v>1</v>
      </c>
      <c r="K16" s="4264">
        <v>56</v>
      </c>
      <c r="L16" s="4263">
        <v>39</v>
      </c>
      <c r="M16" s="4263">
        <v>1</v>
      </c>
      <c r="N16" s="4263">
        <v>1</v>
      </c>
      <c r="O16" s="4263">
        <v>28</v>
      </c>
      <c r="P16" s="4265">
        <v>3</v>
      </c>
      <c r="Q16" s="4244"/>
      <c r="R16" s="4314"/>
      <c r="S16" s="4314"/>
    </row>
    <row r="17" spans="1:19" ht="15">
      <c r="A17" s="4315" t="s">
        <v>34</v>
      </c>
      <c r="B17" s="4242" t="s">
        <v>971</v>
      </c>
      <c r="C17" s="4270">
        <v>98</v>
      </c>
      <c r="D17" s="4271">
        <v>80</v>
      </c>
      <c r="E17" s="4243">
        <f t="shared" si="0"/>
        <v>0.8163265306122449</v>
      </c>
      <c r="F17" s="4270">
        <v>1</v>
      </c>
      <c r="G17" s="4271">
        <v>79</v>
      </c>
      <c r="H17" s="4262"/>
      <c r="I17" s="4263"/>
      <c r="J17" s="4263">
        <v>2</v>
      </c>
      <c r="K17" s="4264">
        <v>22</v>
      </c>
      <c r="L17" s="4263">
        <v>21</v>
      </c>
      <c r="M17" s="4263">
        <v>2</v>
      </c>
      <c r="N17" s="4263">
        <v>1</v>
      </c>
      <c r="O17" s="4263">
        <v>30</v>
      </c>
      <c r="P17" s="4265">
        <v>1</v>
      </c>
      <c r="Q17" s="4244"/>
      <c r="R17" s="4314"/>
      <c r="S17" s="4314"/>
    </row>
    <row r="18" spans="1:19" ht="15">
      <c r="A18" s="4315" t="s">
        <v>34</v>
      </c>
      <c r="B18" s="4242" t="s">
        <v>94</v>
      </c>
      <c r="C18" s="4270">
        <v>282</v>
      </c>
      <c r="D18" s="4271">
        <v>152</v>
      </c>
      <c r="E18" s="4243">
        <f>+D18/C18</f>
        <v>0.5390070921985816</v>
      </c>
      <c r="F18" s="4270">
        <v>2</v>
      </c>
      <c r="G18" s="4271">
        <f>+D18-F18</f>
        <v>150</v>
      </c>
      <c r="H18" s="4262">
        <v>7</v>
      </c>
      <c r="I18" s="4263"/>
      <c r="J18" s="4263"/>
      <c r="K18" s="4264">
        <v>33</v>
      </c>
      <c r="L18" s="4263"/>
      <c r="M18" s="4263">
        <v>98</v>
      </c>
      <c r="N18" s="4263"/>
      <c r="O18" s="4263">
        <v>12</v>
      </c>
      <c r="P18" s="4265"/>
      <c r="Q18" s="4244"/>
      <c r="R18" s="4314"/>
      <c r="S18" s="4314"/>
    </row>
    <row r="19" spans="1:19" ht="15">
      <c r="A19" s="4315" t="s">
        <v>37</v>
      </c>
      <c r="B19" s="4242" t="s">
        <v>95</v>
      </c>
      <c r="C19" s="4270">
        <v>720</v>
      </c>
      <c r="D19" s="4271">
        <v>531</v>
      </c>
      <c r="E19" s="4243">
        <f>+D19/C19</f>
        <v>0.7375</v>
      </c>
      <c r="F19" s="4270">
        <v>12</v>
      </c>
      <c r="G19" s="4271">
        <v>519</v>
      </c>
      <c r="H19" s="4262">
        <v>25</v>
      </c>
      <c r="I19" s="4263">
        <v>6</v>
      </c>
      <c r="J19" s="4263">
        <v>4</v>
      </c>
      <c r="K19" s="4264">
        <v>131</v>
      </c>
      <c r="L19" s="4263">
        <v>244</v>
      </c>
      <c r="M19" s="4263">
        <v>8</v>
      </c>
      <c r="N19" s="4263">
        <v>3</v>
      </c>
      <c r="O19" s="4263">
        <v>98</v>
      </c>
      <c r="P19" s="4265"/>
      <c r="Q19" s="4244"/>
      <c r="R19" s="4314"/>
      <c r="S19" s="4314"/>
    </row>
    <row r="20" spans="1:19" ht="15">
      <c r="A20" s="4315" t="s">
        <v>37</v>
      </c>
      <c r="B20" s="4242" t="s">
        <v>40</v>
      </c>
      <c r="C20" s="4270">
        <v>82</v>
      </c>
      <c r="D20" s="4271">
        <v>69</v>
      </c>
      <c r="E20" s="4243">
        <f>D20/C20</f>
        <v>0.8414634146341463</v>
      </c>
      <c r="F20" s="4270">
        <v>1</v>
      </c>
      <c r="G20" s="4271">
        <v>72</v>
      </c>
      <c r="H20" s="4262">
        <v>5</v>
      </c>
      <c r="I20" s="4263">
        <v>3</v>
      </c>
      <c r="J20" s="4263">
        <v>2</v>
      </c>
      <c r="K20" s="4264"/>
      <c r="L20" s="4263">
        <v>12</v>
      </c>
      <c r="M20" s="4263">
        <v>14</v>
      </c>
      <c r="N20" s="4263">
        <v>3</v>
      </c>
      <c r="O20" s="4263">
        <v>33</v>
      </c>
      <c r="P20" s="4265"/>
      <c r="Q20" s="4244"/>
      <c r="R20" s="4314"/>
      <c r="S20" s="4314"/>
    </row>
    <row r="21" spans="1:19" ht="15.75" thickBot="1">
      <c r="A21" s="4355" t="s">
        <v>37</v>
      </c>
      <c r="B21" s="4256" t="s">
        <v>39</v>
      </c>
      <c r="C21" s="4277">
        <v>125</v>
      </c>
      <c r="D21" s="4278">
        <v>107</v>
      </c>
      <c r="E21" s="4257">
        <f>D21/C21</f>
        <v>0.856</v>
      </c>
      <c r="F21" s="4277">
        <v>7</v>
      </c>
      <c r="G21" s="4278">
        <v>100</v>
      </c>
      <c r="H21" s="4266">
        <v>9</v>
      </c>
      <c r="I21" s="4267">
        <v>1</v>
      </c>
      <c r="J21" s="4267">
        <v>3</v>
      </c>
      <c r="K21" s="4268">
        <v>10</v>
      </c>
      <c r="L21" s="4267">
        <v>47</v>
      </c>
      <c r="M21" s="4267">
        <v>3</v>
      </c>
      <c r="N21" s="4267">
        <v>11</v>
      </c>
      <c r="O21" s="4267">
        <v>9</v>
      </c>
      <c r="P21" s="4269">
        <v>7</v>
      </c>
      <c r="Q21" s="4244"/>
      <c r="R21" s="4314"/>
      <c r="S21" s="4314"/>
    </row>
    <row r="22" spans="1:19" ht="15">
      <c r="A22" s="4318"/>
      <c r="B22" s="4319"/>
      <c r="C22" s="4320"/>
      <c r="D22" s="4320"/>
      <c r="E22" s="4250"/>
      <c r="F22" s="4320"/>
      <c r="G22" s="4320"/>
      <c r="H22" s="4321"/>
      <c r="I22" s="4321"/>
      <c r="J22" s="4321"/>
      <c r="K22" s="4322"/>
      <c r="L22" s="4321"/>
      <c r="M22" s="4321"/>
      <c r="N22" s="4321"/>
      <c r="O22" s="4321"/>
      <c r="P22" s="4321"/>
      <c r="Q22" s="4323"/>
      <c r="R22" s="4314"/>
      <c r="S22" s="4314"/>
    </row>
    <row r="23" spans="1:19" ht="15">
      <c r="A23" s="4318"/>
      <c r="B23" s="4319"/>
      <c r="C23" s="4320"/>
      <c r="D23" s="4320"/>
      <c r="E23" s="4250"/>
      <c r="F23" s="4320"/>
      <c r="G23" s="4320"/>
      <c r="H23" s="4321"/>
      <c r="I23" s="4321"/>
      <c r="J23" s="4321"/>
      <c r="K23" s="4322"/>
      <c r="L23" s="4321"/>
      <c r="M23" s="4321"/>
      <c r="N23" s="4321"/>
      <c r="O23" s="4321"/>
      <c r="P23" s="4321"/>
      <c r="Q23" s="4323"/>
      <c r="R23" s="4324"/>
      <c r="S23" s="4324"/>
    </row>
    <row r="24" spans="1:19" ht="15.75" thickBot="1">
      <c r="A24" s="4318"/>
      <c r="B24" s="4319"/>
      <c r="C24" s="4320"/>
      <c r="D24" s="4320"/>
      <c r="E24" s="4250"/>
      <c r="F24" s="4320"/>
      <c r="G24" s="4320"/>
      <c r="H24" s="4321"/>
      <c r="I24" s="4321"/>
      <c r="J24" s="4321"/>
      <c r="K24" s="4322"/>
      <c r="L24" s="4321"/>
      <c r="M24" s="4321"/>
      <c r="N24" s="4321"/>
      <c r="O24" s="4321"/>
      <c r="P24" s="4321"/>
      <c r="Q24" s="4323"/>
      <c r="R24" s="4324"/>
      <c r="S24" s="4324"/>
    </row>
    <row r="25" spans="1:19" ht="15.75" thickBot="1">
      <c r="A25" s="4318" t="s">
        <v>41</v>
      </c>
      <c r="B25" s="4334"/>
      <c r="C25" s="4320"/>
      <c r="D25" s="4320"/>
      <c r="E25" s="4250"/>
      <c r="F25" s="4320"/>
      <c r="G25" s="4335" t="s">
        <v>42</v>
      </c>
      <c r="H25" s="4336" t="s">
        <v>11</v>
      </c>
      <c r="I25" s="4337" t="s">
        <v>12</v>
      </c>
      <c r="J25" s="4337" t="s">
        <v>13</v>
      </c>
      <c r="K25" s="4338" t="s">
        <v>14</v>
      </c>
      <c r="L25" s="4337" t="s">
        <v>15</v>
      </c>
      <c r="M25" s="4337" t="s">
        <v>16</v>
      </c>
      <c r="N25" s="4339" t="s">
        <v>17</v>
      </c>
      <c r="O25" s="4337" t="s">
        <v>18</v>
      </c>
      <c r="P25" s="4340" t="s">
        <v>19</v>
      </c>
      <c r="Q25" s="4341"/>
      <c r="R25" s="4324"/>
      <c r="S25" s="4324"/>
    </row>
    <row r="26" spans="1:19" ht="15.75" thickBot="1">
      <c r="A26" s="4318"/>
      <c r="B26" s="4319"/>
      <c r="C26" s="4320"/>
      <c r="D26" s="4320"/>
      <c r="E26" s="4250"/>
      <c r="F26" s="4320"/>
      <c r="G26" s="4342">
        <f>SUM(G5:G22)</f>
        <v>15701</v>
      </c>
      <c r="H26" s="4343">
        <f aca="true" t="shared" si="1" ref="H26:P26">SUM(H5:H22)</f>
        <v>1313</v>
      </c>
      <c r="I26" s="4344">
        <f t="shared" si="1"/>
        <v>261.8</v>
      </c>
      <c r="J26" s="4344">
        <f t="shared" si="1"/>
        <v>829</v>
      </c>
      <c r="K26" s="4345">
        <f t="shared" si="1"/>
        <v>1228</v>
      </c>
      <c r="L26" s="4344">
        <f t="shared" si="1"/>
        <v>2683</v>
      </c>
      <c r="M26" s="4344">
        <f t="shared" si="1"/>
        <v>3166</v>
      </c>
      <c r="N26" s="4344">
        <f t="shared" si="1"/>
        <v>946</v>
      </c>
      <c r="O26" s="4344">
        <f t="shared" si="1"/>
        <v>4544.2</v>
      </c>
      <c r="P26" s="4346">
        <f t="shared" si="1"/>
        <v>730</v>
      </c>
      <c r="Q26" s="4323"/>
      <c r="R26" s="4324"/>
      <c r="S26" s="4324"/>
    </row>
    <row r="27" spans="1:19" ht="15.75" thickBot="1">
      <c r="A27" s="4318"/>
      <c r="B27" s="4319"/>
      <c r="C27" s="4320"/>
      <c r="D27" s="4320"/>
      <c r="E27" s="4250"/>
      <c r="F27" s="4320"/>
      <c r="G27" s="4320"/>
      <c r="H27" s="4291">
        <f>H26/$G26</f>
        <v>0.08362524679956691</v>
      </c>
      <c r="I27" s="4292">
        <f aca="true" t="shared" si="2" ref="I27:P27">I26/$G26</f>
        <v>0.016674097191261703</v>
      </c>
      <c r="J27" s="4292">
        <f t="shared" si="2"/>
        <v>0.05279918476530157</v>
      </c>
      <c r="K27" s="4300">
        <f t="shared" si="2"/>
        <v>0.0782115788803261</v>
      </c>
      <c r="L27" s="4292">
        <f t="shared" si="2"/>
        <v>0.17088083561556588</v>
      </c>
      <c r="M27" s="4292">
        <f t="shared" si="2"/>
        <v>0.20164320743901662</v>
      </c>
      <c r="N27" s="4292">
        <f t="shared" si="2"/>
        <v>0.06025093943060952</v>
      </c>
      <c r="O27" s="4292">
        <f t="shared" si="2"/>
        <v>0.2894210559836953</v>
      </c>
      <c r="P27" s="4293">
        <f t="shared" si="2"/>
        <v>0.04649385389465639</v>
      </c>
      <c r="Q27" s="4323"/>
      <c r="R27" s="4347"/>
      <c r="S27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 topLeftCell="A1">
      <selection activeCell="S3" sqref="S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972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4" t="s">
        <v>4</v>
      </c>
      <c r="D3" s="4668" t="s">
        <v>5</v>
      </c>
      <c r="E3" s="4617" t="s">
        <v>6</v>
      </c>
      <c r="F3" s="4650" t="s">
        <v>7</v>
      </c>
      <c r="G3" s="4652" t="s">
        <v>8</v>
      </c>
      <c r="H3" s="4671" t="s">
        <v>9</v>
      </c>
      <c r="I3" s="4672"/>
      <c r="J3" s="4672"/>
      <c r="K3" s="4672"/>
      <c r="L3" s="4672"/>
      <c r="M3" s="4672"/>
      <c r="N3" s="4672"/>
      <c r="O3" s="4672"/>
      <c r="P3" s="4673"/>
      <c r="Q3" s="4304"/>
      <c r="R3" s="4223"/>
      <c r="S3" s="4224" t="s">
        <v>10</v>
      </c>
    </row>
    <row r="4" spans="1:17" ht="16.5" thickBot="1" thickTop="1">
      <c r="A4" s="4645"/>
      <c r="B4" s="4647"/>
      <c r="C4" s="4663"/>
      <c r="D4" s="4669"/>
      <c r="E4" s="4618"/>
      <c r="F4" s="4651"/>
      <c r="G4" s="4670"/>
      <c r="H4" s="4371" t="s">
        <v>11</v>
      </c>
      <c r="I4" s="4372" t="s">
        <v>12</v>
      </c>
      <c r="J4" s="4372" t="s">
        <v>13</v>
      </c>
      <c r="K4" s="4373" t="s">
        <v>14</v>
      </c>
      <c r="L4" s="4372" t="s">
        <v>15</v>
      </c>
      <c r="M4" s="4372" t="s">
        <v>16</v>
      </c>
      <c r="N4" s="4374" t="s">
        <v>17</v>
      </c>
      <c r="O4" s="4372" t="s">
        <v>18</v>
      </c>
      <c r="P4" s="4375" t="s">
        <v>19</v>
      </c>
      <c r="Q4" s="4304"/>
    </row>
    <row r="5" spans="1:19" ht="25.5">
      <c r="A5" s="4313" t="s">
        <v>20</v>
      </c>
      <c r="B5" s="4254" t="s">
        <v>973</v>
      </c>
      <c r="C5" s="4275">
        <v>92</v>
      </c>
      <c r="D5" s="4276">
        <v>84</v>
      </c>
      <c r="E5" s="4255">
        <f>D5/C5</f>
        <v>0.9130434782608695</v>
      </c>
      <c r="F5" s="4275">
        <v>12</v>
      </c>
      <c r="G5" s="3634">
        <v>96</v>
      </c>
      <c r="H5" s="3647">
        <v>6</v>
      </c>
      <c r="I5" s="4259">
        <v>8</v>
      </c>
      <c r="J5" s="4259">
        <v>4</v>
      </c>
      <c r="K5" s="4260">
        <v>11</v>
      </c>
      <c r="L5" s="4259">
        <v>32</v>
      </c>
      <c r="M5" s="4259">
        <v>6</v>
      </c>
      <c r="N5" s="4259">
        <v>2</v>
      </c>
      <c r="O5" s="4259">
        <v>22</v>
      </c>
      <c r="P5" s="4261">
        <v>5</v>
      </c>
      <c r="Q5" s="4244"/>
      <c r="R5" s="4314"/>
      <c r="S5" s="4314"/>
    </row>
    <row r="6" spans="1:19" ht="15">
      <c r="A6" s="4315" t="s">
        <v>20</v>
      </c>
      <c r="B6" s="4242" t="s">
        <v>974</v>
      </c>
      <c r="C6" s="4270">
        <v>209</v>
      </c>
      <c r="D6" s="4271">
        <v>68</v>
      </c>
      <c r="E6" s="4243">
        <f>D6/C6</f>
        <v>0.3253588516746411</v>
      </c>
      <c r="F6" s="4270">
        <v>1</v>
      </c>
      <c r="G6" s="3635">
        <v>67</v>
      </c>
      <c r="H6" s="3637"/>
      <c r="I6" s="4263"/>
      <c r="J6" s="4263"/>
      <c r="K6" s="4264"/>
      <c r="L6" s="4263">
        <v>5</v>
      </c>
      <c r="M6" s="4263">
        <v>47</v>
      </c>
      <c r="N6" s="4263">
        <v>15</v>
      </c>
      <c r="O6" s="4263"/>
      <c r="P6" s="4265"/>
      <c r="Q6" s="4244"/>
      <c r="R6" s="4314"/>
      <c r="S6" s="4314"/>
    </row>
    <row r="7" spans="1:19" ht="15">
      <c r="A7" s="4315" t="s">
        <v>20</v>
      </c>
      <c r="B7" s="4242" t="s">
        <v>975</v>
      </c>
      <c r="C7" s="4270">
        <v>72</v>
      </c>
      <c r="D7" s="4271">
        <v>44</v>
      </c>
      <c r="E7" s="4243">
        <f>D7/C7</f>
        <v>0.6111111111111112</v>
      </c>
      <c r="F7" s="4270">
        <v>0</v>
      </c>
      <c r="G7" s="3635">
        <v>44</v>
      </c>
      <c r="H7" s="3637"/>
      <c r="I7" s="4263"/>
      <c r="J7" s="4263"/>
      <c r="K7" s="4264"/>
      <c r="L7" s="4263">
        <v>6</v>
      </c>
      <c r="M7" s="4263">
        <v>4</v>
      </c>
      <c r="N7" s="4263">
        <v>34</v>
      </c>
      <c r="O7" s="4263"/>
      <c r="P7" s="4265"/>
      <c r="Q7" s="4244"/>
      <c r="R7" s="4314"/>
      <c r="S7" s="4314"/>
    </row>
    <row r="8" spans="1:19" ht="15">
      <c r="A8" s="4315" t="s">
        <v>20</v>
      </c>
      <c r="B8" s="4242" t="s">
        <v>976</v>
      </c>
      <c r="C8" s="4270">
        <v>36</v>
      </c>
      <c r="D8" s="4271">
        <v>36</v>
      </c>
      <c r="E8" s="4243">
        <f>D8/C8</f>
        <v>1</v>
      </c>
      <c r="F8" s="4270">
        <f>D8-G8</f>
        <v>18</v>
      </c>
      <c r="G8" s="3635">
        <v>18</v>
      </c>
      <c r="H8" s="3637"/>
      <c r="I8" s="4263"/>
      <c r="J8" s="4263"/>
      <c r="K8" s="4264"/>
      <c r="L8" s="4263">
        <v>3</v>
      </c>
      <c r="M8" s="4263">
        <v>8</v>
      </c>
      <c r="N8" s="4263">
        <v>7</v>
      </c>
      <c r="O8" s="4263"/>
      <c r="P8" s="4265"/>
      <c r="Q8" s="4244"/>
      <c r="R8" s="4314"/>
      <c r="S8" s="4314"/>
    </row>
    <row r="9" spans="1:19" ht="15">
      <c r="A9" s="4315" t="s">
        <v>20</v>
      </c>
      <c r="B9" s="4242" t="s">
        <v>977</v>
      </c>
      <c r="C9" s="4270"/>
      <c r="D9" s="4271"/>
      <c r="E9" s="4243"/>
      <c r="F9" s="4270"/>
      <c r="G9" s="3635">
        <v>319</v>
      </c>
      <c r="H9" s="3637">
        <v>59</v>
      </c>
      <c r="I9" s="4263"/>
      <c r="J9" s="4263"/>
      <c r="K9" s="4264">
        <v>80</v>
      </c>
      <c r="L9" s="4263">
        <v>74</v>
      </c>
      <c r="M9" s="4263">
        <v>64</v>
      </c>
      <c r="N9" s="4263">
        <v>8</v>
      </c>
      <c r="O9" s="4263">
        <v>15</v>
      </c>
      <c r="P9" s="4265">
        <v>19</v>
      </c>
      <c r="Q9" s="4244"/>
      <c r="R9" s="4314"/>
      <c r="S9" s="4314"/>
    </row>
    <row r="10" spans="1:19" ht="15">
      <c r="A10" s="4315" t="s">
        <v>65</v>
      </c>
      <c r="B10" s="4242" t="s">
        <v>978</v>
      </c>
      <c r="C10" s="4270">
        <v>96</v>
      </c>
      <c r="D10" s="4271">
        <v>62</v>
      </c>
      <c r="E10" s="4243">
        <v>0.6458333333333334</v>
      </c>
      <c r="F10" s="4270">
        <v>1</v>
      </c>
      <c r="G10" s="3635">
        <v>58</v>
      </c>
      <c r="H10" s="3637">
        <v>5</v>
      </c>
      <c r="I10" s="4263">
        <v>0</v>
      </c>
      <c r="J10" s="4263">
        <v>5</v>
      </c>
      <c r="K10" s="4264">
        <v>29</v>
      </c>
      <c r="L10" s="4263">
        <v>2</v>
      </c>
      <c r="M10" s="4263">
        <v>5</v>
      </c>
      <c r="N10" s="4263">
        <v>8</v>
      </c>
      <c r="O10" s="4263">
        <v>4</v>
      </c>
      <c r="P10" s="4265"/>
      <c r="Q10" s="4244"/>
      <c r="R10" s="4314"/>
      <c r="S10" s="4314"/>
    </row>
    <row r="11" spans="1:19" ht="15">
      <c r="A11" s="4315" t="s">
        <v>65</v>
      </c>
      <c r="B11" s="4242" t="s">
        <v>979</v>
      </c>
      <c r="C11" s="4270">
        <v>91</v>
      </c>
      <c r="D11" s="4271">
        <v>63</v>
      </c>
      <c r="E11" s="4243">
        <v>0.6923076923076923</v>
      </c>
      <c r="F11" s="4270">
        <v>1</v>
      </c>
      <c r="G11" s="3635">
        <v>58</v>
      </c>
      <c r="H11" s="3637">
        <v>13</v>
      </c>
      <c r="I11" s="4263">
        <v>4</v>
      </c>
      <c r="J11" s="4263">
        <v>3</v>
      </c>
      <c r="K11" s="4264">
        <v>16</v>
      </c>
      <c r="L11" s="4263"/>
      <c r="M11" s="4263">
        <v>11</v>
      </c>
      <c r="N11" s="4263">
        <v>8</v>
      </c>
      <c r="O11" s="4263">
        <v>3</v>
      </c>
      <c r="P11" s="4265"/>
      <c r="Q11" s="4244"/>
      <c r="R11" s="4314"/>
      <c r="S11" s="4314"/>
    </row>
    <row r="12" spans="1:19" ht="25.5">
      <c r="A12" s="4315" t="s">
        <v>65</v>
      </c>
      <c r="B12" s="4242" t="s">
        <v>980</v>
      </c>
      <c r="C12" s="4376"/>
      <c r="D12" s="4376"/>
      <c r="E12" s="4377"/>
      <c r="F12" s="4376"/>
      <c r="G12" s="4378">
        <v>58</v>
      </c>
      <c r="H12" s="4379">
        <v>5</v>
      </c>
      <c r="I12" s="4380">
        <v>0</v>
      </c>
      <c r="J12" s="4380">
        <v>5</v>
      </c>
      <c r="K12" s="4381">
        <v>29</v>
      </c>
      <c r="L12" s="4380">
        <v>2</v>
      </c>
      <c r="M12" s="4380">
        <v>5</v>
      </c>
      <c r="N12" s="4380">
        <v>8</v>
      </c>
      <c r="O12" s="4380">
        <v>4</v>
      </c>
      <c r="P12" s="4382">
        <v>0</v>
      </c>
      <c r="Q12" s="4363"/>
      <c r="R12" s="4363"/>
      <c r="S12" s="4363"/>
    </row>
    <row r="13" spans="1:19" ht="15">
      <c r="A13" s="4315" t="s">
        <v>23</v>
      </c>
      <c r="B13" s="4242" t="s">
        <v>981</v>
      </c>
      <c r="C13" s="4270">
        <v>292</v>
      </c>
      <c r="D13" s="4271">
        <v>259</v>
      </c>
      <c r="E13" s="4243">
        <f aca="true" t="shared" si="0" ref="E13:E18">D13/C13</f>
        <v>0.886986301369863</v>
      </c>
      <c r="F13" s="4270">
        <v>5</v>
      </c>
      <c r="G13" s="3635">
        <v>254</v>
      </c>
      <c r="H13" s="3637">
        <v>5</v>
      </c>
      <c r="I13" s="4263">
        <v>4</v>
      </c>
      <c r="J13" s="4263">
        <v>63.5</v>
      </c>
      <c r="K13" s="4264">
        <v>78</v>
      </c>
      <c r="L13" s="4263">
        <v>40</v>
      </c>
      <c r="M13" s="4263"/>
      <c r="N13" s="4263"/>
      <c r="O13" s="4263">
        <v>63.5</v>
      </c>
      <c r="P13" s="4265"/>
      <c r="Q13" s="4244"/>
      <c r="R13" s="4314"/>
      <c r="S13" s="4314"/>
    </row>
    <row r="14" spans="1:19" ht="15">
      <c r="A14" s="4315" t="s">
        <v>23</v>
      </c>
      <c r="B14" s="4242" t="s">
        <v>982</v>
      </c>
      <c r="C14" s="4270">
        <v>275</v>
      </c>
      <c r="D14" s="4271">
        <v>237</v>
      </c>
      <c r="E14" s="4243">
        <f t="shared" si="0"/>
        <v>0.8618181818181818</v>
      </c>
      <c r="F14" s="4270">
        <v>2</v>
      </c>
      <c r="G14" s="3635">
        <v>235</v>
      </c>
      <c r="H14" s="3637">
        <v>3</v>
      </c>
      <c r="I14" s="4263">
        <v>2</v>
      </c>
      <c r="J14" s="4263">
        <v>67</v>
      </c>
      <c r="K14" s="4264">
        <v>69</v>
      </c>
      <c r="L14" s="4263">
        <v>27</v>
      </c>
      <c r="M14" s="4263"/>
      <c r="N14" s="4263"/>
      <c r="O14" s="4263">
        <v>67</v>
      </c>
      <c r="P14" s="4265"/>
      <c r="Q14" s="4244"/>
      <c r="R14" s="4314"/>
      <c r="S14" s="4314"/>
    </row>
    <row r="15" spans="1:19" ht="15">
      <c r="A15" s="4315" t="s">
        <v>23</v>
      </c>
      <c r="B15" s="4242" t="s">
        <v>983</v>
      </c>
      <c r="C15" s="4270">
        <v>287</v>
      </c>
      <c r="D15" s="4271">
        <v>251</v>
      </c>
      <c r="E15" s="4243">
        <f t="shared" si="0"/>
        <v>0.8745644599303136</v>
      </c>
      <c r="F15" s="4270">
        <v>7</v>
      </c>
      <c r="G15" s="3635">
        <v>244</v>
      </c>
      <c r="H15" s="3637">
        <v>5</v>
      </c>
      <c r="I15" s="4263"/>
      <c r="J15" s="4263">
        <v>71.5</v>
      </c>
      <c r="K15" s="4264">
        <v>70</v>
      </c>
      <c r="L15" s="4263">
        <v>26</v>
      </c>
      <c r="M15" s="4263"/>
      <c r="N15" s="4263"/>
      <c r="O15" s="4263">
        <v>71.5</v>
      </c>
      <c r="P15" s="4265"/>
      <c r="Q15" s="4244"/>
      <c r="R15" s="4314"/>
      <c r="S15" s="4314"/>
    </row>
    <row r="16" spans="1:19" ht="15">
      <c r="A16" s="4315" t="s">
        <v>23</v>
      </c>
      <c r="B16" s="4242" t="s">
        <v>984</v>
      </c>
      <c r="C16" s="4270">
        <v>296</v>
      </c>
      <c r="D16" s="4271">
        <v>259</v>
      </c>
      <c r="E16" s="4243">
        <f t="shared" si="0"/>
        <v>0.875</v>
      </c>
      <c r="F16" s="4270">
        <v>8</v>
      </c>
      <c r="G16" s="3635">
        <v>251</v>
      </c>
      <c r="H16" s="3637">
        <v>1</v>
      </c>
      <c r="I16" s="4263">
        <v>5</v>
      </c>
      <c r="J16" s="4263">
        <v>70.5</v>
      </c>
      <c r="K16" s="4264">
        <v>71</v>
      </c>
      <c r="L16" s="4263">
        <v>33</v>
      </c>
      <c r="M16" s="4263"/>
      <c r="N16" s="4263"/>
      <c r="O16" s="4263">
        <v>70.5</v>
      </c>
      <c r="P16" s="4265"/>
      <c r="Q16" s="4244"/>
      <c r="R16" s="4314"/>
      <c r="S16" s="4314"/>
    </row>
    <row r="17" spans="1:19" ht="15">
      <c r="A17" s="4315" t="s">
        <v>23</v>
      </c>
      <c r="B17" s="4242" t="s">
        <v>985</v>
      </c>
      <c r="C17" s="4270">
        <v>257</v>
      </c>
      <c r="D17" s="4271">
        <v>226</v>
      </c>
      <c r="E17" s="4243">
        <f t="shared" si="0"/>
        <v>0.8793774319066148</v>
      </c>
      <c r="F17" s="4270">
        <v>19</v>
      </c>
      <c r="G17" s="3635">
        <v>207</v>
      </c>
      <c r="H17" s="3637">
        <v>6</v>
      </c>
      <c r="I17" s="4263">
        <v>8</v>
      </c>
      <c r="J17" s="4263">
        <v>51</v>
      </c>
      <c r="K17" s="4264">
        <v>57</v>
      </c>
      <c r="L17" s="4263">
        <v>34</v>
      </c>
      <c r="M17" s="4263"/>
      <c r="N17" s="4263"/>
      <c r="O17" s="4263">
        <v>51</v>
      </c>
      <c r="P17" s="4265"/>
      <c r="Q17" s="4244"/>
      <c r="R17" s="4314"/>
      <c r="S17" s="4314"/>
    </row>
    <row r="18" spans="1:19" ht="15">
      <c r="A18" s="4315" t="s">
        <v>23</v>
      </c>
      <c r="B18" s="4242" t="s">
        <v>986</v>
      </c>
      <c r="C18" s="4270">
        <v>195</v>
      </c>
      <c r="D18" s="4271">
        <v>144</v>
      </c>
      <c r="E18" s="4243">
        <f t="shared" si="0"/>
        <v>0.7384615384615385</v>
      </c>
      <c r="F18" s="4270">
        <v>3</v>
      </c>
      <c r="G18" s="3635">
        <v>141</v>
      </c>
      <c r="H18" s="3637">
        <v>31</v>
      </c>
      <c r="I18" s="4263">
        <v>15</v>
      </c>
      <c r="J18" s="4263">
        <v>24</v>
      </c>
      <c r="K18" s="4264">
        <v>24</v>
      </c>
      <c r="L18" s="4263">
        <v>23</v>
      </c>
      <c r="M18" s="4263"/>
      <c r="N18" s="4263"/>
      <c r="O18" s="4263">
        <v>24</v>
      </c>
      <c r="P18" s="4265"/>
      <c r="Q18" s="4244"/>
      <c r="R18" s="4314"/>
      <c r="S18" s="4314"/>
    </row>
    <row r="19" spans="1:19" ht="25.5">
      <c r="A19" s="4315" t="s">
        <v>55</v>
      </c>
      <c r="B19" s="4242" t="s">
        <v>987</v>
      </c>
      <c r="C19" s="4270">
        <v>30</v>
      </c>
      <c r="D19" s="4271">
        <v>29</v>
      </c>
      <c r="E19" s="4243">
        <f>D19/C19</f>
        <v>0.9666666666666667</v>
      </c>
      <c r="F19" s="4270">
        <v>1</v>
      </c>
      <c r="G19" s="3635">
        <v>28</v>
      </c>
      <c r="H19" s="3637">
        <v>2</v>
      </c>
      <c r="I19" s="4263"/>
      <c r="J19" s="4263"/>
      <c r="K19" s="4264">
        <v>3</v>
      </c>
      <c r="L19" s="4263">
        <v>6</v>
      </c>
      <c r="M19" s="4263"/>
      <c r="N19" s="4263"/>
      <c r="O19" s="4263">
        <v>17</v>
      </c>
      <c r="P19" s="4265"/>
      <c r="Q19" s="4244"/>
      <c r="R19" s="4314"/>
      <c r="S19" s="4314"/>
    </row>
    <row r="20" spans="1:19" ht="15">
      <c r="A20" s="4315" t="s">
        <v>55</v>
      </c>
      <c r="B20" s="4242" t="s">
        <v>988</v>
      </c>
      <c r="C20" s="4270">
        <v>603</v>
      </c>
      <c r="D20" s="4271">
        <v>525</v>
      </c>
      <c r="E20" s="4243">
        <f>D20/C20</f>
        <v>0.8706467661691543</v>
      </c>
      <c r="F20" s="4270">
        <v>16</v>
      </c>
      <c r="G20" s="3635">
        <v>509</v>
      </c>
      <c r="H20" s="3637">
        <v>166</v>
      </c>
      <c r="I20" s="4263"/>
      <c r="J20" s="4263"/>
      <c r="K20" s="4264">
        <v>296</v>
      </c>
      <c r="L20" s="4263"/>
      <c r="M20" s="4263"/>
      <c r="N20" s="4263"/>
      <c r="O20" s="4263">
        <v>47</v>
      </c>
      <c r="P20" s="4265"/>
      <c r="Q20" s="4244"/>
      <c r="R20" s="4314"/>
      <c r="S20" s="4314"/>
    </row>
    <row r="21" spans="1:19" ht="25.5">
      <c r="A21" s="4315" t="s">
        <v>55</v>
      </c>
      <c r="B21" s="4242" t="s">
        <v>56</v>
      </c>
      <c r="C21" s="4270">
        <v>310</v>
      </c>
      <c r="D21" s="4271">
        <v>258</v>
      </c>
      <c r="E21" s="4243">
        <f>D21/C21</f>
        <v>0.832258064516129</v>
      </c>
      <c r="F21" s="4270">
        <v>11</v>
      </c>
      <c r="G21" s="3635">
        <v>247</v>
      </c>
      <c r="H21" s="3637">
        <v>44</v>
      </c>
      <c r="I21" s="4263">
        <v>3</v>
      </c>
      <c r="J21" s="4263">
        <v>4</v>
      </c>
      <c r="K21" s="4264">
        <v>63</v>
      </c>
      <c r="L21" s="4263">
        <v>93</v>
      </c>
      <c r="M21" s="4263">
        <v>4</v>
      </c>
      <c r="N21" s="4263">
        <v>5</v>
      </c>
      <c r="O21" s="4263">
        <v>31</v>
      </c>
      <c r="P21" s="4265"/>
      <c r="Q21" s="4244"/>
      <c r="R21" s="4314"/>
      <c r="S21" s="4314"/>
    </row>
    <row r="22" spans="1:19" ht="15">
      <c r="A22" s="4315" t="s">
        <v>26</v>
      </c>
      <c r="B22" s="4242" t="s">
        <v>989</v>
      </c>
      <c r="C22" s="4270">
        <v>115</v>
      </c>
      <c r="D22" s="4271"/>
      <c r="E22" s="4243"/>
      <c r="F22" s="4270"/>
      <c r="G22" s="3635">
        <v>81</v>
      </c>
      <c r="H22" s="3637"/>
      <c r="I22" s="4263"/>
      <c r="J22" s="4263"/>
      <c r="K22" s="4264">
        <f>39*0.85</f>
        <v>33.15</v>
      </c>
      <c r="L22" s="4263">
        <v>42</v>
      </c>
      <c r="M22" s="4263"/>
      <c r="N22" s="4263">
        <f>39*0.15</f>
        <v>5.85</v>
      </c>
      <c r="O22" s="4263"/>
      <c r="P22" s="4265"/>
      <c r="Q22" s="4244"/>
      <c r="R22" s="4314"/>
      <c r="S22" s="4314"/>
    </row>
    <row r="23" spans="1:19" ht="25.5">
      <c r="A23" s="4315" t="s">
        <v>26</v>
      </c>
      <c r="B23" s="4242" t="s">
        <v>990</v>
      </c>
      <c r="C23" s="4270">
        <v>130</v>
      </c>
      <c r="D23" s="4271"/>
      <c r="E23" s="4243"/>
      <c r="F23" s="4270"/>
      <c r="G23" s="3635">
        <v>114</v>
      </c>
      <c r="H23" s="3637">
        <v>6</v>
      </c>
      <c r="I23" s="4263">
        <v>12</v>
      </c>
      <c r="J23" s="4263"/>
      <c r="K23" s="4264">
        <v>22</v>
      </c>
      <c r="L23" s="4263">
        <v>16</v>
      </c>
      <c r="M23" s="4263"/>
      <c r="N23" s="4263">
        <v>11</v>
      </c>
      <c r="O23" s="4263">
        <v>47</v>
      </c>
      <c r="P23" s="4265"/>
      <c r="Q23" s="4244"/>
      <c r="R23" s="4314"/>
      <c r="S23" s="4314"/>
    </row>
    <row r="24" spans="1:19" ht="15">
      <c r="A24" s="4315" t="s">
        <v>26</v>
      </c>
      <c r="B24" s="4242" t="s">
        <v>27</v>
      </c>
      <c r="C24" s="4270">
        <v>1103</v>
      </c>
      <c r="D24" s="4271"/>
      <c r="E24" s="4243"/>
      <c r="F24" s="4270"/>
      <c r="G24" s="3635">
        <v>966</v>
      </c>
      <c r="H24" s="3637">
        <v>132</v>
      </c>
      <c r="I24" s="4263"/>
      <c r="J24" s="4263"/>
      <c r="K24" s="4264">
        <v>366</v>
      </c>
      <c r="L24" s="4263">
        <v>231</v>
      </c>
      <c r="M24" s="4263"/>
      <c r="N24" s="4263">
        <v>237</v>
      </c>
      <c r="O24" s="4263"/>
      <c r="P24" s="4265"/>
      <c r="Q24" s="4244"/>
      <c r="R24" s="4314"/>
      <c r="S24" s="4314"/>
    </row>
    <row r="25" spans="1:19" ht="15">
      <c r="A25" s="4315" t="s">
        <v>26</v>
      </c>
      <c r="B25" s="4252" t="s">
        <v>991</v>
      </c>
      <c r="C25" s="4376"/>
      <c r="D25" s="4376"/>
      <c r="E25" s="4377"/>
      <c r="F25" s="4376"/>
      <c r="G25" s="4378">
        <v>302</v>
      </c>
      <c r="H25" s="4379">
        <v>21</v>
      </c>
      <c r="I25" s="4380"/>
      <c r="J25" s="4380"/>
      <c r="K25" s="4381">
        <v>106</v>
      </c>
      <c r="L25" s="4380">
        <v>58</v>
      </c>
      <c r="M25" s="4380"/>
      <c r="N25" s="4380">
        <v>117</v>
      </c>
      <c r="O25" s="4380"/>
      <c r="P25" s="4382">
        <v>0</v>
      </c>
      <c r="Q25" s="4363"/>
      <c r="R25" s="4363"/>
      <c r="S25" s="4363"/>
    </row>
    <row r="26" spans="1:19" ht="15">
      <c r="A26" s="4315" t="s">
        <v>28</v>
      </c>
      <c r="B26" s="4242" t="s">
        <v>29</v>
      </c>
      <c r="C26" s="4270">
        <v>8933</v>
      </c>
      <c r="D26" s="4271">
        <v>4107</v>
      </c>
      <c r="E26" s="4243">
        <v>0.4597559610433225</v>
      </c>
      <c r="F26" s="4270">
        <v>193</v>
      </c>
      <c r="G26" s="3635">
        <v>3914</v>
      </c>
      <c r="H26" s="3637">
        <v>145</v>
      </c>
      <c r="I26" s="4263"/>
      <c r="J26" s="4263"/>
      <c r="K26" s="4264">
        <v>159</v>
      </c>
      <c r="L26" s="4263">
        <v>389</v>
      </c>
      <c r="M26" s="4263">
        <v>1240</v>
      </c>
      <c r="N26" s="4263">
        <v>500</v>
      </c>
      <c r="O26" s="4263">
        <v>1307</v>
      </c>
      <c r="P26" s="4265">
        <v>174</v>
      </c>
      <c r="Q26" s="4244"/>
      <c r="R26" s="4314"/>
      <c r="S26" s="4314"/>
    </row>
    <row r="27" spans="1:19" ht="15">
      <c r="A27" s="4315" t="s">
        <v>28</v>
      </c>
      <c r="B27" s="4242" t="s">
        <v>30</v>
      </c>
      <c r="C27" s="4270"/>
      <c r="D27" s="4271"/>
      <c r="E27" s="4243"/>
      <c r="F27" s="4270"/>
      <c r="G27" s="3635"/>
      <c r="H27" s="3637"/>
      <c r="I27" s="4263"/>
      <c r="J27" s="4263"/>
      <c r="K27" s="4264"/>
      <c r="L27" s="4263"/>
      <c r="M27" s="4263"/>
      <c r="N27" s="4263"/>
      <c r="O27" s="4263"/>
      <c r="P27" s="4265"/>
      <c r="Q27" s="4244"/>
      <c r="R27" s="4314"/>
      <c r="S27" s="4314"/>
    </row>
    <row r="28" spans="1:19" ht="25.5">
      <c r="A28" s="4315" t="s">
        <v>992</v>
      </c>
      <c r="B28" s="4242" t="s">
        <v>993</v>
      </c>
      <c r="C28" s="4270">
        <v>829</v>
      </c>
      <c r="D28" s="4271"/>
      <c r="E28" s="4243"/>
      <c r="F28" s="4270"/>
      <c r="G28" s="3635">
        <v>499</v>
      </c>
      <c r="H28" s="3637">
        <v>204</v>
      </c>
      <c r="I28" s="4263">
        <v>55</v>
      </c>
      <c r="J28" s="4263"/>
      <c r="K28" s="4264">
        <v>184</v>
      </c>
      <c r="L28" s="4263"/>
      <c r="M28" s="4263">
        <v>56</v>
      </c>
      <c r="N28" s="4263"/>
      <c r="O28" s="4263"/>
      <c r="P28" s="4265"/>
      <c r="Q28" s="4244"/>
      <c r="R28" s="4314"/>
      <c r="S28" s="4314"/>
    </row>
    <row r="29" spans="1:19" ht="25.5">
      <c r="A29" s="4315" t="s">
        <v>992</v>
      </c>
      <c r="B29" s="4252" t="s">
        <v>994</v>
      </c>
      <c r="C29" s="4376"/>
      <c r="D29" s="4376"/>
      <c r="E29" s="4377"/>
      <c r="F29" s="4376"/>
      <c r="G29" s="4378">
        <v>30</v>
      </c>
      <c r="H29" s="4379"/>
      <c r="I29" s="4380">
        <v>0.6599999999999966</v>
      </c>
      <c r="J29" s="4380"/>
      <c r="K29" s="4381">
        <v>6</v>
      </c>
      <c r="L29" s="4380">
        <v>5</v>
      </c>
      <c r="M29" s="4380"/>
      <c r="N29" s="4380"/>
      <c r="O29" s="4380">
        <v>17</v>
      </c>
      <c r="P29" s="4382">
        <v>1.339999999999975</v>
      </c>
      <c r="Q29" s="4363"/>
      <c r="R29" s="4363"/>
      <c r="S29" s="4363"/>
    </row>
    <row r="30" spans="1:19" ht="25.5">
      <c r="A30" s="4315" t="s">
        <v>992</v>
      </c>
      <c r="B30" s="4252" t="s">
        <v>995</v>
      </c>
      <c r="C30" s="4376"/>
      <c r="D30" s="4376"/>
      <c r="E30" s="4377"/>
      <c r="F30" s="4376"/>
      <c r="G30" s="4378">
        <v>227</v>
      </c>
      <c r="H30" s="4379"/>
      <c r="I30" s="4380"/>
      <c r="J30" s="4380"/>
      <c r="K30" s="4381">
        <v>93</v>
      </c>
      <c r="L30" s="4380">
        <v>77</v>
      </c>
      <c r="M30" s="4380"/>
      <c r="N30" s="4380"/>
      <c r="O30" s="4380">
        <v>57</v>
      </c>
      <c r="P30" s="4382">
        <v>0</v>
      </c>
      <c r="Q30" s="4363"/>
      <c r="R30" s="4363"/>
      <c r="S30" s="4363"/>
    </row>
    <row r="31" spans="1:19" ht="25.5">
      <c r="A31" s="4315" t="s">
        <v>992</v>
      </c>
      <c r="B31" s="4252" t="s">
        <v>996</v>
      </c>
      <c r="C31" s="4376"/>
      <c r="D31" s="4376"/>
      <c r="E31" s="4377"/>
      <c r="F31" s="4376"/>
      <c r="G31" s="4378">
        <v>11</v>
      </c>
      <c r="H31" s="4379"/>
      <c r="I31" s="4380"/>
      <c r="J31" s="4380"/>
      <c r="K31" s="4381"/>
      <c r="L31" s="4380"/>
      <c r="M31" s="4380"/>
      <c r="N31" s="4380"/>
      <c r="O31" s="4380">
        <v>11</v>
      </c>
      <c r="P31" s="4382">
        <v>0</v>
      </c>
      <c r="Q31" s="4363"/>
      <c r="R31" s="4363"/>
      <c r="S31" s="4363"/>
    </row>
    <row r="32" spans="1:19" ht="25.5">
      <c r="A32" s="4315" t="s">
        <v>992</v>
      </c>
      <c r="B32" s="4252" t="s">
        <v>997</v>
      </c>
      <c r="C32" s="4376"/>
      <c r="D32" s="4376"/>
      <c r="E32" s="4377"/>
      <c r="F32" s="4376"/>
      <c r="G32" s="4378">
        <v>50</v>
      </c>
      <c r="H32" s="4379"/>
      <c r="I32" s="4380"/>
      <c r="J32" s="4380"/>
      <c r="K32" s="4381"/>
      <c r="L32" s="4380"/>
      <c r="M32" s="4380">
        <v>10</v>
      </c>
      <c r="N32" s="4380">
        <v>4</v>
      </c>
      <c r="O32" s="4380">
        <v>36</v>
      </c>
      <c r="P32" s="4382">
        <v>0</v>
      </c>
      <c r="Q32" s="4363"/>
      <c r="R32" s="4363"/>
      <c r="S32" s="4363"/>
    </row>
    <row r="33" spans="1:19" ht="25.5">
      <c r="A33" s="4315" t="s">
        <v>992</v>
      </c>
      <c r="B33" s="4252" t="s">
        <v>998</v>
      </c>
      <c r="C33" s="4376"/>
      <c r="D33" s="4376"/>
      <c r="E33" s="4377"/>
      <c r="F33" s="4376"/>
      <c r="G33" s="4378">
        <v>373</v>
      </c>
      <c r="H33" s="4379"/>
      <c r="I33" s="4380"/>
      <c r="J33" s="4380"/>
      <c r="K33" s="4381"/>
      <c r="L33" s="4380">
        <v>90</v>
      </c>
      <c r="M33" s="4380">
        <v>89</v>
      </c>
      <c r="N33" s="4380"/>
      <c r="O33" s="4380">
        <v>194</v>
      </c>
      <c r="P33" s="4382">
        <v>0</v>
      </c>
      <c r="Q33" s="4363"/>
      <c r="R33" s="4363"/>
      <c r="S33" s="4363"/>
    </row>
    <row r="34" spans="1:19" ht="25.5">
      <c r="A34" s="4315" t="s">
        <v>992</v>
      </c>
      <c r="B34" s="4252" t="s">
        <v>999</v>
      </c>
      <c r="C34" s="4376"/>
      <c r="D34" s="4376"/>
      <c r="E34" s="4377"/>
      <c r="F34" s="4376"/>
      <c r="G34" s="4378">
        <v>881</v>
      </c>
      <c r="H34" s="4379">
        <v>147</v>
      </c>
      <c r="I34" s="4380"/>
      <c r="J34" s="4380"/>
      <c r="K34" s="4381"/>
      <c r="L34" s="4380">
        <v>98</v>
      </c>
      <c r="M34" s="4380">
        <v>176</v>
      </c>
      <c r="N34" s="4380">
        <v>94</v>
      </c>
      <c r="O34" s="4380">
        <v>366</v>
      </c>
      <c r="P34" s="4382">
        <v>0</v>
      </c>
      <c r="Q34" s="4363"/>
      <c r="R34" s="4363"/>
      <c r="S34" s="4363"/>
    </row>
    <row r="35" spans="1:19" ht="15">
      <c r="A35" s="4315" t="s">
        <v>31</v>
      </c>
      <c r="B35" s="4252" t="s">
        <v>203</v>
      </c>
      <c r="C35" s="4376"/>
      <c r="D35" s="4376"/>
      <c r="E35" s="4377"/>
      <c r="F35" s="4376"/>
      <c r="G35" s="4378">
        <v>628</v>
      </c>
      <c r="H35" s="4379"/>
      <c r="I35" s="4380">
        <v>4</v>
      </c>
      <c r="J35" s="4380">
        <v>278</v>
      </c>
      <c r="K35" s="4381">
        <v>14</v>
      </c>
      <c r="L35" s="4380">
        <v>269</v>
      </c>
      <c r="M35" s="4380"/>
      <c r="N35" s="4380"/>
      <c r="O35" s="4380">
        <v>63</v>
      </c>
      <c r="P35" s="4382">
        <v>0</v>
      </c>
      <c r="Q35" s="4363"/>
      <c r="R35" s="4363"/>
      <c r="S35" s="4363"/>
    </row>
    <row r="36" spans="1:19" ht="15">
      <c r="A36" s="4315" t="s">
        <v>31</v>
      </c>
      <c r="B36" s="4252" t="s">
        <v>33</v>
      </c>
      <c r="C36" s="4376"/>
      <c r="D36" s="4376"/>
      <c r="E36" s="4377"/>
      <c r="F36" s="4376"/>
      <c r="G36" s="4378">
        <v>206</v>
      </c>
      <c r="H36" s="4379">
        <v>51</v>
      </c>
      <c r="I36" s="4380">
        <v>3</v>
      </c>
      <c r="J36" s="4380"/>
      <c r="K36" s="4381">
        <v>13</v>
      </c>
      <c r="L36" s="4380">
        <v>53</v>
      </c>
      <c r="M36" s="4380"/>
      <c r="N36" s="4380"/>
      <c r="O36" s="4380">
        <v>86</v>
      </c>
      <c r="P36" s="4382">
        <v>0</v>
      </c>
      <c r="Q36" s="4363"/>
      <c r="R36" s="4363"/>
      <c r="S36" s="4363"/>
    </row>
    <row r="37" spans="1:19" ht="25.5">
      <c r="A37" s="4315" t="s">
        <v>34</v>
      </c>
      <c r="B37" s="4242" t="s">
        <v>1000</v>
      </c>
      <c r="C37" s="4270">
        <v>40</v>
      </c>
      <c r="D37" s="4271">
        <v>27</v>
      </c>
      <c r="E37" s="4243">
        <f>D37/C37</f>
        <v>0.675</v>
      </c>
      <c r="F37" s="4270">
        <v>2</v>
      </c>
      <c r="G37" s="3635">
        <v>25</v>
      </c>
      <c r="H37" s="3637">
        <v>4</v>
      </c>
      <c r="I37" s="4263"/>
      <c r="J37" s="4263"/>
      <c r="K37" s="4264">
        <v>11</v>
      </c>
      <c r="L37" s="4263">
        <v>1</v>
      </c>
      <c r="M37" s="4263">
        <v>9</v>
      </c>
      <c r="N37" s="4263"/>
      <c r="O37" s="4263"/>
      <c r="P37" s="4265"/>
      <c r="Q37" s="4244"/>
      <c r="R37" s="4314"/>
      <c r="S37" s="4314"/>
    </row>
    <row r="38" spans="1:19" ht="15">
      <c r="A38" s="4315" t="s">
        <v>34</v>
      </c>
      <c r="B38" s="4242" t="s">
        <v>1001</v>
      </c>
      <c r="C38" s="4270">
        <v>50</v>
      </c>
      <c r="D38" s="4271">
        <v>40</v>
      </c>
      <c r="E38" s="4243">
        <f>D38/C38</f>
        <v>0.8</v>
      </c>
      <c r="F38" s="4270"/>
      <c r="G38" s="3635">
        <v>40</v>
      </c>
      <c r="H38" s="3637"/>
      <c r="I38" s="4263"/>
      <c r="J38" s="4263"/>
      <c r="K38" s="4264">
        <v>1</v>
      </c>
      <c r="L38" s="4263">
        <v>10</v>
      </c>
      <c r="M38" s="4263"/>
      <c r="N38" s="4263"/>
      <c r="O38" s="4263">
        <v>29</v>
      </c>
      <c r="P38" s="4265"/>
      <c r="Q38" s="4244"/>
      <c r="R38" s="4314"/>
      <c r="S38" s="4314"/>
    </row>
    <row r="39" spans="1:19" ht="15">
      <c r="A39" s="4315" t="s">
        <v>34</v>
      </c>
      <c r="B39" s="4242" t="s">
        <v>1002</v>
      </c>
      <c r="C39" s="4270">
        <v>61</v>
      </c>
      <c r="D39" s="4271">
        <v>53</v>
      </c>
      <c r="E39" s="4243">
        <f>D39/C39</f>
        <v>0.8688524590163934</v>
      </c>
      <c r="F39" s="4270">
        <v>1</v>
      </c>
      <c r="G39" s="3635">
        <v>52</v>
      </c>
      <c r="H39" s="3637"/>
      <c r="I39" s="4263"/>
      <c r="J39" s="4263">
        <v>1</v>
      </c>
      <c r="K39" s="4264">
        <v>10</v>
      </c>
      <c r="L39" s="4263">
        <v>29</v>
      </c>
      <c r="M39" s="4263">
        <v>1</v>
      </c>
      <c r="N39" s="4263"/>
      <c r="O39" s="4263">
        <v>11</v>
      </c>
      <c r="P39" s="4265"/>
      <c r="Q39" s="4244"/>
      <c r="R39" s="4314"/>
      <c r="S39" s="4314"/>
    </row>
    <row r="40" spans="1:19" ht="15">
      <c r="A40" s="4315" t="s">
        <v>34</v>
      </c>
      <c r="B40" s="4242" t="s">
        <v>1003</v>
      </c>
      <c r="C40" s="4270">
        <v>126</v>
      </c>
      <c r="D40" s="4271">
        <v>116</v>
      </c>
      <c r="E40" s="4243">
        <f>D40/C40</f>
        <v>0.9206349206349206</v>
      </c>
      <c r="F40" s="4270">
        <v>6</v>
      </c>
      <c r="G40" s="3635">
        <v>110</v>
      </c>
      <c r="H40" s="3637"/>
      <c r="I40" s="4263"/>
      <c r="J40" s="4263">
        <v>8</v>
      </c>
      <c r="K40" s="4264">
        <v>11</v>
      </c>
      <c r="L40" s="4263">
        <v>76</v>
      </c>
      <c r="M40" s="4263">
        <v>1</v>
      </c>
      <c r="N40" s="4263"/>
      <c r="O40" s="4263">
        <v>14</v>
      </c>
      <c r="P40" s="4265"/>
      <c r="Q40" s="4244"/>
      <c r="R40" s="4314"/>
      <c r="S40" s="4314"/>
    </row>
    <row r="41" spans="1:19" ht="15">
      <c r="A41" s="4315" t="s">
        <v>34</v>
      </c>
      <c r="B41" s="4242" t="s">
        <v>94</v>
      </c>
      <c r="C41" s="4270">
        <v>100</v>
      </c>
      <c r="D41" s="4271">
        <v>71</v>
      </c>
      <c r="E41" s="4243">
        <f>+D41/C41</f>
        <v>0.71</v>
      </c>
      <c r="F41" s="4270">
        <v>2</v>
      </c>
      <c r="G41" s="3635">
        <f>+D41-F41</f>
        <v>69</v>
      </c>
      <c r="H41" s="3637">
        <v>1</v>
      </c>
      <c r="I41" s="4263"/>
      <c r="J41" s="4263"/>
      <c r="K41" s="4264">
        <v>18</v>
      </c>
      <c r="L41" s="4263"/>
      <c r="M41" s="4263">
        <v>41</v>
      </c>
      <c r="N41" s="4263"/>
      <c r="O41" s="4263">
        <v>9</v>
      </c>
      <c r="P41" s="4265"/>
      <c r="Q41" s="4244"/>
      <c r="R41" s="4314"/>
      <c r="S41" s="4314"/>
    </row>
    <row r="42" spans="1:19" ht="15">
      <c r="A42" s="4315" t="s">
        <v>34</v>
      </c>
      <c r="B42" s="4242" t="s">
        <v>1004</v>
      </c>
      <c r="C42" s="4270">
        <v>396</v>
      </c>
      <c r="D42" s="4271">
        <v>276</v>
      </c>
      <c r="E42" s="4243">
        <v>0.697</v>
      </c>
      <c r="F42" s="4270">
        <v>11</v>
      </c>
      <c r="G42" s="3635">
        <v>265</v>
      </c>
      <c r="H42" s="3637">
        <v>42</v>
      </c>
      <c r="I42" s="4263"/>
      <c r="J42" s="4263"/>
      <c r="K42" s="4264">
        <v>62</v>
      </c>
      <c r="L42" s="4263"/>
      <c r="M42" s="4263"/>
      <c r="N42" s="4263"/>
      <c r="O42" s="4263">
        <v>92</v>
      </c>
      <c r="P42" s="4265">
        <v>69</v>
      </c>
      <c r="Q42" s="4244"/>
      <c r="R42" s="4314"/>
      <c r="S42" s="4314"/>
    </row>
    <row r="43" spans="1:19" ht="15">
      <c r="A43" s="4315" t="s">
        <v>179</v>
      </c>
      <c r="B43" s="4242" t="s">
        <v>1005</v>
      </c>
      <c r="C43" s="4270">
        <v>50</v>
      </c>
      <c r="D43" s="4271">
        <v>50</v>
      </c>
      <c r="E43" s="4243">
        <v>0.9</v>
      </c>
      <c r="F43" s="4270">
        <v>0</v>
      </c>
      <c r="G43" s="3635">
        <v>45</v>
      </c>
      <c r="H43" s="3637"/>
      <c r="I43" s="4263"/>
      <c r="J43" s="4263"/>
      <c r="K43" s="4264">
        <v>7</v>
      </c>
      <c r="L43" s="4263">
        <v>7</v>
      </c>
      <c r="M43" s="4263">
        <v>21</v>
      </c>
      <c r="N43" s="4263"/>
      <c r="O43" s="4263"/>
      <c r="P43" s="4265">
        <v>10</v>
      </c>
      <c r="Q43" s="4244"/>
      <c r="R43" s="4314"/>
      <c r="S43" s="4314"/>
    </row>
    <row r="44" spans="1:19" ht="25.5">
      <c r="A44" s="4315" t="s">
        <v>181</v>
      </c>
      <c r="B44" s="4242" t="s">
        <v>1006</v>
      </c>
      <c r="C44" s="4270">
        <v>216</v>
      </c>
      <c r="D44" s="4271">
        <v>189</v>
      </c>
      <c r="E44" s="4243">
        <f>D44/C44</f>
        <v>0.875</v>
      </c>
      <c r="F44" s="4270">
        <v>4</v>
      </c>
      <c r="G44" s="3635">
        <v>193</v>
      </c>
      <c r="H44" s="3637">
        <v>73</v>
      </c>
      <c r="I44" s="4263"/>
      <c r="J44" s="4263"/>
      <c r="K44" s="4264">
        <v>52</v>
      </c>
      <c r="L44" s="4263"/>
      <c r="M44" s="4263"/>
      <c r="N44" s="4263"/>
      <c r="O44" s="4263">
        <v>68</v>
      </c>
      <c r="P44" s="4265"/>
      <c r="Q44" s="4244"/>
      <c r="R44" s="4314"/>
      <c r="S44" s="4314"/>
    </row>
    <row r="45" spans="1:19" ht="25.5">
      <c r="A45" s="4316" t="s">
        <v>37</v>
      </c>
      <c r="B45" s="4242" t="s">
        <v>183</v>
      </c>
      <c r="C45" s="4270">
        <v>95</v>
      </c>
      <c r="D45" s="4271">
        <v>73</v>
      </c>
      <c r="E45" s="4243">
        <f>D45/C45</f>
        <v>0.7684210526315789</v>
      </c>
      <c r="F45" s="4270">
        <v>4</v>
      </c>
      <c r="G45" s="3635">
        <v>69</v>
      </c>
      <c r="H45" s="3637">
        <v>2</v>
      </c>
      <c r="I45" s="4263"/>
      <c r="J45" s="4263"/>
      <c r="K45" s="4264">
        <v>17</v>
      </c>
      <c r="L45" s="4263">
        <v>11</v>
      </c>
      <c r="M45" s="4263">
        <v>2</v>
      </c>
      <c r="N45" s="4263">
        <v>2</v>
      </c>
      <c r="O45" s="4263">
        <v>35</v>
      </c>
      <c r="P45" s="4265"/>
      <c r="Q45" s="4244"/>
      <c r="R45" s="4314"/>
      <c r="S45" s="4314"/>
    </row>
    <row r="46" spans="1:19" ht="15">
      <c r="A46" s="4316" t="s">
        <v>37</v>
      </c>
      <c r="B46" s="4242" t="s">
        <v>324</v>
      </c>
      <c r="C46" s="4270">
        <v>385</v>
      </c>
      <c r="D46" s="4271">
        <v>271</v>
      </c>
      <c r="E46" s="4243">
        <f>+D46/C46</f>
        <v>0.7038961038961039</v>
      </c>
      <c r="F46" s="4270">
        <v>12</v>
      </c>
      <c r="G46" s="3635">
        <v>259</v>
      </c>
      <c r="H46" s="3637">
        <v>31</v>
      </c>
      <c r="I46" s="4263">
        <v>6</v>
      </c>
      <c r="J46" s="4263">
        <v>4</v>
      </c>
      <c r="K46" s="4264">
        <v>95</v>
      </c>
      <c r="L46" s="4263">
        <v>62</v>
      </c>
      <c r="M46" s="4263">
        <v>3</v>
      </c>
      <c r="N46" s="4263">
        <v>5</v>
      </c>
      <c r="O46" s="4263">
        <v>53</v>
      </c>
      <c r="P46" s="4265"/>
      <c r="Q46" s="4244"/>
      <c r="R46" s="4314"/>
      <c r="S46" s="4314"/>
    </row>
    <row r="47" spans="1:19" ht="15">
      <c r="A47" s="4316" t="s">
        <v>37</v>
      </c>
      <c r="B47" s="4242" t="s">
        <v>40</v>
      </c>
      <c r="C47" s="4270">
        <v>37</v>
      </c>
      <c r="D47" s="4271">
        <v>34</v>
      </c>
      <c r="E47" s="4243">
        <f>D47/C47</f>
        <v>0.918918918918919</v>
      </c>
      <c r="F47" s="4270">
        <v>0</v>
      </c>
      <c r="G47" s="3635">
        <v>34</v>
      </c>
      <c r="H47" s="3637">
        <v>3</v>
      </c>
      <c r="I47" s="4263">
        <v>1</v>
      </c>
      <c r="J47" s="4263">
        <v>1</v>
      </c>
      <c r="K47" s="4264">
        <v>4</v>
      </c>
      <c r="L47" s="4263">
        <v>4</v>
      </c>
      <c r="M47" s="4263">
        <v>12</v>
      </c>
      <c r="N47" s="4263"/>
      <c r="O47" s="4263">
        <v>9</v>
      </c>
      <c r="P47" s="4265"/>
      <c r="Q47" s="4244"/>
      <c r="R47" s="4314"/>
      <c r="S47" s="4314"/>
    </row>
    <row r="48" spans="1:19" ht="15">
      <c r="A48" s="4316" t="s">
        <v>37</v>
      </c>
      <c r="B48" s="4242" t="s">
        <v>39</v>
      </c>
      <c r="C48" s="4270">
        <v>98</v>
      </c>
      <c r="D48" s="4271">
        <v>87</v>
      </c>
      <c r="E48" s="4243">
        <f>D48/C48</f>
        <v>0.8877551020408163</v>
      </c>
      <c r="F48" s="4270">
        <v>0</v>
      </c>
      <c r="G48" s="3635">
        <v>87</v>
      </c>
      <c r="H48" s="3637">
        <v>10</v>
      </c>
      <c r="I48" s="4263">
        <v>5</v>
      </c>
      <c r="J48" s="4263">
        <v>3</v>
      </c>
      <c r="K48" s="4264">
        <v>10</v>
      </c>
      <c r="L48" s="4263">
        <v>29</v>
      </c>
      <c r="M48" s="4263">
        <v>1</v>
      </c>
      <c r="N48" s="4263">
        <v>9</v>
      </c>
      <c r="O48" s="4263">
        <v>16</v>
      </c>
      <c r="P48" s="4265">
        <v>4</v>
      </c>
      <c r="Q48" s="4244"/>
      <c r="R48" s="4314"/>
      <c r="S48" s="4314"/>
    </row>
    <row r="49" spans="1:19" ht="15.75" thickBot="1">
      <c r="A49" s="4317" t="s">
        <v>37</v>
      </c>
      <c r="B49" s="2484" t="s">
        <v>1007</v>
      </c>
      <c r="C49" s="4383"/>
      <c r="D49" s="4383"/>
      <c r="E49" s="4384"/>
      <c r="F49" s="4383"/>
      <c r="G49" s="4385">
        <v>206</v>
      </c>
      <c r="H49" s="4386">
        <v>35</v>
      </c>
      <c r="I49" s="4387">
        <v>4</v>
      </c>
      <c r="J49" s="4387">
        <v>2</v>
      </c>
      <c r="K49" s="4388">
        <v>67</v>
      </c>
      <c r="L49" s="4387">
        <v>20</v>
      </c>
      <c r="M49" s="4387">
        <v>23</v>
      </c>
      <c r="N49" s="4387">
        <v>23</v>
      </c>
      <c r="O49" s="4387">
        <v>32</v>
      </c>
      <c r="P49" s="4389">
        <v>0</v>
      </c>
      <c r="Q49" s="4363"/>
      <c r="R49" s="4363"/>
      <c r="S49" s="4363"/>
    </row>
    <row r="50" spans="1:19" ht="15.75" thickBot="1">
      <c r="A50" s="4318"/>
      <c r="B50" s="4319"/>
      <c r="C50" s="4320"/>
      <c r="D50" s="4320"/>
      <c r="E50" s="4250"/>
      <c r="F50" s="4320"/>
      <c r="G50" s="4320"/>
      <c r="H50" s="4321"/>
      <c r="I50" s="4321"/>
      <c r="J50" s="4321"/>
      <c r="K50" s="4322"/>
      <c r="L50" s="4321"/>
      <c r="M50" s="4321"/>
      <c r="N50" s="4321"/>
      <c r="O50" s="4321"/>
      <c r="P50" s="4321"/>
      <c r="Q50" s="4323"/>
      <c r="R50" s="4324"/>
      <c r="S50" s="4324"/>
    </row>
    <row r="51" spans="1:19" ht="15.75" thickBot="1">
      <c r="A51" s="4325"/>
      <c r="B51" s="2481" t="s">
        <v>1008</v>
      </c>
      <c r="C51" s="4356"/>
      <c r="D51" s="4356"/>
      <c r="E51" s="4357"/>
      <c r="F51" s="4356"/>
      <c r="G51" s="4390">
        <v>2339</v>
      </c>
      <c r="H51" s="4359">
        <v>348</v>
      </c>
      <c r="I51" s="4360">
        <v>48</v>
      </c>
      <c r="J51" s="4360">
        <v>85.5</v>
      </c>
      <c r="K51" s="4361">
        <v>890</v>
      </c>
      <c r="L51" s="4360">
        <v>315</v>
      </c>
      <c r="M51" s="4360"/>
      <c r="N51" s="4360">
        <v>515</v>
      </c>
      <c r="O51" s="4360">
        <v>85.5</v>
      </c>
      <c r="P51" s="4362">
        <v>52</v>
      </c>
      <c r="Q51" s="4363"/>
      <c r="R51" s="4363"/>
      <c r="S51" s="4363"/>
    </row>
    <row r="52" spans="1:19" ht="15.75" thickBot="1">
      <c r="A52" s="4318"/>
      <c r="B52" s="4319"/>
      <c r="C52" s="4320"/>
      <c r="D52" s="4320"/>
      <c r="E52" s="4250"/>
      <c r="F52" s="4320"/>
      <c r="G52" s="4320"/>
      <c r="H52" s="4321"/>
      <c r="I52" s="4321"/>
      <c r="J52" s="4321"/>
      <c r="K52" s="4322"/>
      <c r="L52" s="4321"/>
      <c r="M52" s="4321"/>
      <c r="N52" s="4321"/>
      <c r="O52" s="4321"/>
      <c r="P52" s="4321"/>
      <c r="Q52" s="4323"/>
      <c r="R52" s="4324"/>
      <c r="S52" s="4324"/>
    </row>
    <row r="53" spans="1:19" ht="15.75" thickBot="1">
      <c r="A53" s="4318" t="s">
        <v>41</v>
      </c>
      <c r="B53" s="4334"/>
      <c r="C53" s="4320"/>
      <c r="D53" s="4320"/>
      <c r="E53" s="4250"/>
      <c r="F53" s="4320"/>
      <c r="G53" s="4335" t="s">
        <v>42</v>
      </c>
      <c r="H53" s="4336" t="s">
        <v>11</v>
      </c>
      <c r="I53" s="4337" t="s">
        <v>12</v>
      </c>
      <c r="J53" s="4337" t="s">
        <v>13</v>
      </c>
      <c r="K53" s="4338" t="s">
        <v>14</v>
      </c>
      <c r="L53" s="4337" t="s">
        <v>15</v>
      </c>
      <c r="M53" s="4337" t="s">
        <v>16</v>
      </c>
      <c r="N53" s="4339" t="s">
        <v>17</v>
      </c>
      <c r="O53" s="4337" t="s">
        <v>18</v>
      </c>
      <c r="P53" s="4340" t="s">
        <v>19</v>
      </c>
      <c r="Q53" s="4341"/>
      <c r="R53" s="4324"/>
      <c r="S53" s="4324"/>
    </row>
    <row r="54" spans="1:19" ht="15.75" thickBot="1">
      <c r="A54" s="4318"/>
      <c r="B54" s="4319" t="s">
        <v>1009</v>
      </c>
      <c r="C54" s="4320"/>
      <c r="D54" s="4320"/>
      <c r="E54" s="4250"/>
      <c r="F54" s="4320"/>
      <c r="G54" s="4342">
        <f>SUM(G5:G49)</f>
        <v>12570</v>
      </c>
      <c r="H54" s="4343">
        <f aca="true" t="shared" si="1" ref="H54:P54">SUM(H5:H49)</f>
        <v>1258</v>
      </c>
      <c r="I54" s="4344">
        <f t="shared" si="1"/>
        <v>139.66</v>
      </c>
      <c r="J54" s="4344">
        <f t="shared" si="1"/>
        <v>665.5</v>
      </c>
      <c r="K54" s="4345">
        <f t="shared" si="1"/>
        <v>2257.15</v>
      </c>
      <c r="L54" s="4344">
        <f t="shared" si="1"/>
        <v>1983</v>
      </c>
      <c r="M54" s="4344">
        <f t="shared" si="1"/>
        <v>1839</v>
      </c>
      <c r="N54" s="4344">
        <f t="shared" si="1"/>
        <v>1102.85</v>
      </c>
      <c r="O54" s="4344">
        <f t="shared" si="1"/>
        <v>3042.5</v>
      </c>
      <c r="P54" s="4346">
        <f t="shared" si="1"/>
        <v>282.34</v>
      </c>
      <c r="Q54" s="4323"/>
      <c r="R54" s="4324"/>
      <c r="S54" s="4324"/>
    </row>
    <row r="55" spans="1:19" ht="15.75" thickBot="1">
      <c r="A55" s="4318"/>
      <c r="B55" s="4319"/>
      <c r="C55" s="4320"/>
      <c r="D55" s="4320"/>
      <c r="E55" s="4250"/>
      <c r="F55" s="4320"/>
      <c r="G55" s="4320"/>
      <c r="H55" s="4291">
        <f aca="true" t="shared" si="2" ref="H55:P55">H54/$G54</f>
        <v>0.10007955449482896</v>
      </c>
      <c r="I55" s="4292">
        <f t="shared" si="2"/>
        <v>0.011110580747812251</v>
      </c>
      <c r="J55" s="4292">
        <f t="shared" si="2"/>
        <v>0.05294351630867144</v>
      </c>
      <c r="K55" s="4300">
        <f t="shared" si="2"/>
        <v>0.17956642800318218</v>
      </c>
      <c r="L55" s="4292">
        <f t="shared" si="2"/>
        <v>0.15775656324582338</v>
      </c>
      <c r="M55" s="4292">
        <f t="shared" si="2"/>
        <v>0.14630071599045347</v>
      </c>
      <c r="N55" s="4292">
        <f t="shared" si="2"/>
        <v>0.08773667462211614</v>
      </c>
      <c r="O55" s="4292">
        <f t="shared" si="2"/>
        <v>0.24204455051710422</v>
      </c>
      <c r="P55" s="4293">
        <f t="shared" si="2"/>
        <v>0.022461416070007952</v>
      </c>
      <c r="Q55" s="4323"/>
      <c r="R55" s="4347"/>
      <c r="S55" s="4324"/>
    </row>
    <row r="56" spans="1:19" ht="15.75" thickBot="1">
      <c r="A56" s="4318"/>
      <c r="B56" s="4319"/>
      <c r="C56" s="4320"/>
      <c r="D56" s="4320"/>
      <c r="E56" s="4250"/>
      <c r="F56" s="4320"/>
      <c r="G56" s="4320"/>
      <c r="H56" s="4321"/>
      <c r="I56" s="4321"/>
      <c r="J56" s="4321"/>
      <c r="K56" s="4322"/>
      <c r="L56" s="4321"/>
      <c r="M56" s="4321"/>
      <c r="N56" s="4321"/>
      <c r="O56" s="4321"/>
      <c r="P56" s="4321"/>
      <c r="Q56" s="4323"/>
      <c r="R56" s="4324"/>
      <c r="S56" s="4324"/>
    </row>
    <row r="57" spans="1:19" ht="15.75" thickBot="1">
      <c r="A57" s="4318"/>
      <c r="B57" s="4319" t="s">
        <v>213</v>
      </c>
      <c r="C57" s="4320"/>
      <c r="D57" s="4320"/>
      <c r="E57" s="4250"/>
      <c r="F57" s="4320"/>
      <c r="G57" s="4342">
        <f>G54+G51</f>
        <v>14909</v>
      </c>
      <c r="H57" s="4343">
        <f aca="true" t="shared" si="3" ref="H57:P57">H54+H51</f>
        <v>1606</v>
      </c>
      <c r="I57" s="4344">
        <f t="shared" si="3"/>
        <v>187.66</v>
      </c>
      <c r="J57" s="4344">
        <f t="shared" si="3"/>
        <v>751</v>
      </c>
      <c r="K57" s="4345">
        <f t="shared" si="3"/>
        <v>3147.15</v>
      </c>
      <c r="L57" s="4344">
        <f t="shared" si="3"/>
        <v>2298</v>
      </c>
      <c r="M57" s="4344">
        <f t="shared" si="3"/>
        <v>1839</v>
      </c>
      <c r="N57" s="4344">
        <f t="shared" si="3"/>
        <v>1617.85</v>
      </c>
      <c r="O57" s="4344">
        <f t="shared" si="3"/>
        <v>3128</v>
      </c>
      <c r="P57" s="4346">
        <f t="shared" si="3"/>
        <v>334.34</v>
      </c>
      <c r="Q57" s="4323"/>
      <c r="R57" s="4391"/>
      <c r="S57" s="4324"/>
    </row>
    <row r="58" spans="1:19" ht="15.75" thickBot="1">
      <c r="A58" s="4318"/>
      <c r="B58" s="4319"/>
      <c r="C58" s="4320"/>
      <c r="D58" s="4320"/>
      <c r="E58" s="4250"/>
      <c r="F58" s="4320"/>
      <c r="G58" s="4320"/>
      <c r="H58" s="4291">
        <f>H57/$G57</f>
        <v>0.10772016902542089</v>
      </c>
      <c r="I58" s="4292">
        <f aca="true" t="shared" si="4" ref="I58:P58">I57/$G57</f>
        <v>0.012587027969682741</v>
      </c>
      <c r="J58" s="4292">
        <f t="shared" si="4"/>
        <v>0.05037225836742907</v>
      </c>
      <c r="K58" s="4300">
        <f t="shared" si="4"/>
        <v>0.2110906164061976</v>
      </c>
      <c r="L58" s="4292">
        <f t="shared" si="4"/>
        <v>0.15413508618954994</v>
      </c>
      <c r="M58" s="4292">
        <f t="shared" si="4"/>
        <v>0.12334831309947011</v>
      </c>
      <c r="N58" s="4292">
        <f t="shared" si="4"/>
        <v>0.10851499094506674</v>
      </c>
      <c r="O58" s="4292">
        <f t="shared" si="4"/>
        <v>0.20980615735461802</v>
      </c>
      <c r="P58" s="4293">
        <f t="shared" si="4"/>
        <v>0.022425380642564892</v>
      </c>
      <c r="Q58" s="4323"/>
      <c r="R58" s="4347"/>
      <c r="S58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1010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4254" t="s">
        <v>1011</v>
      </c>
      <c r="C5" s="4275">
        <v>241</v>
      </c>
      <c r="D5" s="4276">
        <v>165</v>
      </c>
      <c r="E5" s="4255">
        <f>D5/C5</f>
        <v>0.6846473029045643</v>
      </c>
      <c r="F5" s="4275">
        <f>D5-G5</f>
        <v>7</v>
      </c>
      <c r="G5" s="4276">
        <v>158</v>
      </c>
      <c r="H5" s="4258">
        <v>5</v>
      </c>
      <c r="I5" s="4259"/>
      <c r="J5" s="4259"/>
      <c r="K5" s="4260"/>
      <c r="L5" s="4259">
        <v>63</v>
      </c>
      <c r="M5" s="4259">
        <v>90</v>
      </c>
      <c r="N5" s="4259"/>
      <c r="O5" s="4259"/>
      <c r="P5" s="4261"/>
      <c r="Q5" s="4244"/>
      <c r="R5" s="4314"/>
      <c r="S5" s="4314"/>
    </row>
    <row r="6" spans="1:19" ht="15">
      <c r="A6" s="4315" t="s">
        <v>23</v>
      </c>
      <c r="B6" s="4242" t="s">
        <v>1012</v>
      </c>
      <c r="C6" s="4270">
        <v>280</v>
      </c>
      <c r="D6" s="4271">
        <v>255</v>
      </c>
      <c r="E6" s="4243">
        <f>D6/C6</f>
        <v>0.9107142857142857</v>
      </c>
      <c r="F6" s="4270">
        <v>12</v>
      </c>
      <c r="G6" s="4271">
        <v>243</v>
      </c>
      <c r="H6" s="4262">
        <v>44</v>
      </c>
      <c r="I6" s="4263">
        <v>15</v>
      </c>
      <c r="J6" s="4263">
        <v>13.5</v>
      </c>
      <c r="K6" s="4264">
        <v>73</v>
      </c>
      <c r="L6" s="4263">
        <v>84</v>
      </c>
      <c r="M6" s="4263"/>
      <c r="N6" s="4263"/>
      <c r="O6" s="4263">
        <v>13.5</v>
      </c>
      <c r="P6" s="4265"/>
      <c r="Q6" s="4244"/>
      <c r="R6" s="4314"/>
      <c r="S6" s="4314"/>
    </row>
    <row r="7" spans="1:19" ht="15">
      <c r="A7" s="4315" t="s">
        <v>23</v>
      </c>
      <c r="B7" s="4242" t="s">
        <v>1013</v>
      </c>
      <c r="C7" s="4270">
        <v>272</v>
      </c>
      <c r="D7" s="4271">
        <v>198</v>
      </c>
      <c r="E7" s="4243">
        <f>D7/C7</f>
        <v>0.7279411764705882</v>
      </c>
      <c r="F7" s="4270">
        <v>4</v>
      </c>
      <c r="G7" s="4271">
        <v>194</v>
      </c>
      <c r="H7" s="4262">
        <v>13</v>
      </c>
      <c r="I7" s="4263">
        <v>10</v>
      </c>
      <c r="J7" s="4263">
        <v>20</v>
      </c>
      <c r="K7" s="4264">
        <v>97</v>
      </c>
      <c r="L7" s="4263">
        <v>34</v>
      </c>
      <c r="M7" s="4263"/>
      <c r="N7" s="4263"/>
      <c r="O7" s="4263">
        <v>20</v>
      </c>
      <c r="P7" s="4265"/>
      <c r="Q7" s="4244"/>
      <c r="R7" s="4314"/>
      <c r="S7" s="4314"/>
    </row>
    <row r="8" spans="1:19" ht="25.5">
      <c r="A8" s="4315" t="s">
        <v>23</v>
      </c>
      <c r="B8" s="4242" t="s">
        <v>1014</v>
      </c>
      <c r="C8" s="4270">
        <v>69</v>
      </c>
      <c r="D8" s="4271">
        <v>59</v>
      </c>
      <c r="E8" s="4243">
        <f>D8/C8</f>
        <v>0.855072463768116</v>
      </c>
      <c r="F8" s="4270">
        <v>1</v>
      </c>
      <c r="G8" s="4271">
        <v>58</v>
      </c>
      <c r="H8" s="4262">
        <v>10</v>
      </c>
      <c r="I8" s="4263">
        <v>13</v>
      </c>
      <c r="J8" s="4263">
        <v>5</v>
      </c>
      <c r="K8" s="4264">
        <v>15</v>
      </c>
      <c r="L8" s="4263">
        <v>10</v>
      </c>
      <c r="M8" s="4263"/>
      <c r="N8" s="4263"/>
      <c r="O8" s="4263">
        <v>5</v>
      </c>
      <c r="P8" s="4265"/>
      <c r="Q8" s="4244"/>
      <c r="R8" s="4314"/>
      <c r="S8" s="4314"/>
    </row>
    <row r="9" spans="1:19" ht="25.5">
      <c r="A9" s="4315" t="s">
        <v>26</v>
      </c>
      <c r="B9" s="4242" t="s">
        <v>1015</v>
      </c>
      <c r="C9" s="4270">
        <v>275</v>
      </c>
      <c r="D9" s="4271"/>
      <c r="E9" s="4243"/>
      <c r="F9" s="4270"/>
      <c r="G9" s="4271">
        <v>234</v>
      </c>
      <c r="H9" s="4262">
        <v>53</v>
      </c>
      <c r="I9" s="4263">
        <v>5</v>
      </c>
      <c r="J9" s="4263"/>
      <c r="K9" s="4264">
        <v>99</v>
      </c>
      <c r="L9" s="4263">
        <v>41</v>
      </c>
      <c r="M9" s="4263"/>
      <c r="N9" s="4263">
        <v>17</v>
      </c>
      <c r="O9" s="4263">
        <v>19</v>
      </c>
      <c r="P9" s="4265"/>
      <c r="Q9" s="4244"/>
      <c r="R9" s="4314"/>
      <c r="S9" s="4314"/>
    </row>
    <row r="10" spans="1:19" ht="15">
      <c r="A10" s="4315" t="s">
        <v>26</v>
      </c>
      <c r="B10" s="4242" t="s">
        <v>27</v>
      </c>
      <c r="C10" s="4270">
        <v>1025</v>
      </c>
      <c r="D10" s="4271"/>
      <c r="E10" s="4243"/>
      <c r="F10" s="4270"/>
      <c r="G10" s="4271">
        <v>900</v>
      </c>
      <c r="H10" s="4262">
        <v>98</v>
      </c>
      <c r="I10" s="4263"/>
      <c r="J10" s="4263"/>
      <c r="K10" s="4264">
        <v>357</v>
      </c>
      <c r="L10" s="4263">
        <v>217</v>
      </c>
      <c r="M10" s="4263"/>
      <c r="N10" s="4263">
        <v>228</v>
      </c>
      <c r="O10" s="4263"/>
      <c r="P10" s="4265"/>
      <c r="Q10" s="4244"/>
      <c r="R10" s="4314"/>
      <c r="S10" s="4314"/>
    </row>
    <row r="11" spans="1:19" ht="15">
      <c r="A11" s="4315" t="s">
        <v>28</v>
      </c>
      <c r="B11" s="4242" t="s">
        <v>29</v>
      </c>
      <c r="C11" s="4270">
        <v>8108</v>
      </c>
      <c r="D11" s="4271">
        <v>3572</v>
      </c>
      <c r="E11" s="4243">
        <v>0.4406</v>
      </c>
      <c r="F11" s="4270">
        <v>117</v>
      </c>
      <c r="G11" s="4271">
        <v>3455</v>
      </c>
      <c r="H11" s="4262">
        <v>250</v>
      </c>
      <c r="I11" s="4263">
        <v>35.5</v>
      </c>
      <c r="J11" s="4263"/>
      <c r="K11" s="4264">
        <v>190</v>
      </c>
      <c r="L11" s="4263">
        <v>243</v>
      </c>
      <c r="M11" s="4263">
        <v>1538</v>
      </c>
      <c r="N11" s="4263">
        <v>68</v>
      </c>
      <c r="O11" s="4263">
        <v>1077</v>
      </c>
      <c r="P11" s="4265">
        <v>53.5</v>
      </c>
      <c r="Q11" s="4244"/>
      <c r="R11" s="4314"/>
      <c r="S11" s="4314"/>
    </row>
    <row r="12" spans="1:19" ht="15">
      <c r="A12" s="4315" t="s">
        <v>28</v>
      </c>
      <c r="B12" s="4242" t="s">
        <v>30</v>
      </c>
      <c r="C12" s="4270"/>
      <c r="D12" s="4271"/>
      <c r="E12" s="4243"/>
      <c r="F12" s="4270"/>
      <c r="G12" s="4271"/>
      <c r="H12" s="4262"/>
      <c r="I12" s="4263"/>
      <c r="J12" s="4263"/>
      <c r="K12" s="4264"/>
      <c r="L12" s="4263"/>
      <c r="M12" s="4263"/>
      <c r="N12" s="4263"/>
      <c r="O12" s="4263"/>
      <c r="P12" s="4265"/>
      <c r="Q12" s="4244"/>
      <c r="R12" s="4314"/>
      <c r="S12" s="4314"/>
    </row>
    <row r="13" spans="1:19" ht="15">
      <c r="A13" s="4315" t="s">
        <v>82</v>
      </c>
      <c r="B13" s="4242" t="s">
        <v>1016</v>
      </c>
      <c r="C13" s="4270">
        <v>1330</v>
      </c>
      <c r="D13" s="4271">
        <v>440</v>
      </c>
      <c r="E13" s="4243">
        <f>D13/C13</f>
        <v>0.3308270676691729</v>
      </c>
      <c r="F13" s="4270">
        <f>D13-G13</f>
        <v>35</v>
      </c>
      <c r="G13" s="4271">
        <v>405</v>
      </c>
      <c r="H13" s="4262"/>
      <c r="I13" s="4263"/>
      <c r="J13" s="4263"/>
      <c r="K13" s="4264">
        <v>128</v>
      </c>
      <c r="L13" s="4263"/>
      <c r="M13" s="4263">
        <v>144</v>
      </c>
      <c r="N13" s="4263"/>
      <c r="O13" s="4263">
        <v>133</v>
      </c>
      <c r="P13" s="4265"/>
      <c r="Q13" s="4244"/>
      <c r="R13" s="4314"/>
      <c r="S13" s="4314"/>
    </row>
    <row r="14" spans="1:19" ht="15">
      <c r="A14" s="4315" t="s">
        <v>31</v>
      </c>
      <c r="B14" s="4252" t="s">
        <v>32</v>
      </c>
      <c r="C14" s="4376"/>
      <c r="D14" s="4376"/>
      <c r="E14" s="4377"/>
      <c r="F14" s="4376"/>
      <c r="G14" s="4378">
        <v>942</v>
      </c>
      <c r="H14" s="4379"/>
      <c r="I14" s="4380">
        <v>1</v>
      </c>
      <c r="J14" s="4380">
        <v>321</v>
      </c>
      <c r="K14" s="4381">
        <v>6</v>
      </c>
      <c r="L14" s="4380">
        <v>484</v>
      </c>
      <c r="M14" s="4380"/>
      <c r="N14" s="4380"/>
      <c r="O14" s="4380">
        <v>118</v>
      </c>
      <c r="P14" s="4382">
        <v>12</v>
      </c>
      <c r="Q14" s="4363"/>
      <c r="R14" s="4363"/>
      <c r="S14" s="4363"/>
    </row>
    <row r="15" spans="1:19" ht="15">
      <c r="A15" s="4315" t="s">
        <v>31</v>
      </c>
      <c r="B15" s="4252" t="s">
        <v>253</v>
      </c>
      <c r="C15" s="4376"/>
      <c r="D15" s="4376"/>
      <c r="E15" s="4377"/>
      <c r="F15" s="4376"/>
      <c r="G15" s="4378">
        <v>189</v>
      </c>
      <c r="H15" s="4379">
        <v>26</v>
      </c>
      <c r="I15" s="4380">
        <v>3</v>
      </c>
      <c r="J15" s="4380"/>
      <c r="K15" s="4381">
        <v>37</v>
      </c>
      <c r="L15" s="4380">
        <v>73</v>
      </c>
      <c r="M15" s="4380"/>
      <c r="N15" s="4380"/>
      <c r="O15" s="4380">
        <v>50</v>
      </c>
      <c r="P15" s="4382">
        <v>0</v>
      </c>
      <c r="Q15" s="4363"/>
      <c r="R15" s="4363"/>
      <c r="S15" s="4363"/>
    </row>
    <row r="16" spans="1:19" ht="15">
      <c r="A16" s="4315" t="s">
        <v>34</v>
      </c>
      <c r="B16" s="4242" t="s">
        <v>1017</v>
      </c>
      <c r="C16" s="4270">
        <v>84</v>
      </c>
      <c r="D16" s="4271">
        <v>71</v>
      </c>
      <c r="E16" s="4243">
        <f>D16/C16</f>
        <v>0.8452380952380952</v>
      </c>
      <c r="F16" s="4270">
        <v>1</v>
      </c>
      <c r="G16" s="4271">
        <v>70</v>
      </c>
      <c r="H16" s="4262"/>
      <c r="I16" s="4263"/>
      <c r="J16" s="4263"/>
      <c r="K16" s="4264">
        <v>7</v>
      </c>
      <c r="L16" s="4263">
        <v>22</v>
      </c>
      <c r="M16" s="4263"/>
      <c r="N16" s="4263"/>
      <c r="O16" s="4263">
        <v>39</v>
      </c>
      <c r="P16" s="4265">
        <v>2</v>
      </c>
      <c r="Q16" s="4244"/>
      <c r="R16" s="4314"/>
      <c r="S16" s="4314"/>
    </row>
    <row r="17" spans="1:19" ht="15">
      <c r="A17" s="4315" t="s">
        <v>34</v>
      </c>
      <c r="B17" s="4242" t="s">
        <v>1018</v>
      </c>
      <c r="C17" s="4270">
        <v>54</v>
      </c>
      <c r="D17" s="4271">
        <v>45</v>
      </c>
      <c r="E17" s="4243">
        <f>D17/C17</f>
        <v>0.8333333333333334</v>
      </c>
      <c r="F17" s="4270">
        <v>0</v>
      </c>
      <c r="G17" s="4271">
        <v>45</v>
      </c>
      <c r="H17" s="4262">
        <v>1</v>
      </c>
      <c r="I17" s="4263"/>
      <c r="J17" s="4263"/>
      <c r="K17" s="4264">
        <v>10</v>
      </c>
      <c r="L17" s="4263">
        <v>21</v>
      </c>
      <c r="M17" s="4263"/>
      <c r="N17" s="4263"/>
      <c r="O17" s="4263">
        <v>12</v>
      </c>
      <c r="P17" s="4265">
        <v>1</v>
      </c>
      <c r="Q17" s="4244"/>
      <c r="R17" s="4314"/>
      <c r="S17" s="4314"/>
    </row>
    <row r="18" spans="1:19" ht="25.5">
      <c r="A18" s="4315" t="s">
        <v>34</v>
      </c>
      <c r="B18" s="4242" t="s">
        <v>1019</v>
      </c>
      <c r="C18" s="4270">
        <v>31</v>
      </c>
      <c r="D18" s="4271">
        <v>14</v>
      </c>
      <c r="E18" s="4243">
        <f>D18/C18</f>
        <v>0.45161290322580644</v>
      </c>
      <c r="F18" s="4270">
        <v>1</v>
      </c>
      <c r="G18" s="4271">
        <v>13</v>
      </c>
      <c r="H18" s="4262">
        <v>7</v>
      </c>
      <c r="I18" s="4263"/>
      <c r="J18" s="4263"/>
      <c r="K18" s="4264">
        <v>4</v>
      </c>
      <c r="L18" s="4263"/>
      <c r="M18" s="4263">
        <v>2</v>
      </c>
      <c r="N18" s="4263"/>
      <c r="O18" s="4263"/>
      <c r="P18" s="4265"/>
      <c r="Q18" s="4244"/>
      <c r="R18" s="4314"/>
      <c r="S18" s="4314"/>
    </row>
    <row r="19" spans="1:19" ht="15">
      <c r="A19" s="4315" t="s">
        <v>34</v>
      </c>
      <c r="B19" s="4242" t="s">
        <v>1020</v>
      </c>
      <c r="C19" s="4270">
        <v>374</v>
      </c>
      <c r="D19" s="4271">
        <v>306</v>
      </c>
      <c r="E19" s="4243">
        <v>0.8182</v>
      </c>
      <c r="F19" s="4270">
        <v>7</v>
      </c>
      <c r="G19" s="4271">
        <v>299</v>
      </c>
      <c r="H19" s="4262">
        <v>106</v>
      </c>
      <c r="I19" s="4263"/>
      <c r="J19" s="4263"/>
      <c r="K19" s="4264">
        <v>72</v>
      </c>
      <c r="L19" s="4263"/>
      <c r="M19" s="4263"/>
      <c r="N19" s="4263"/>
      <c r="O19" s="4263"/>
      <c r="P19" s="4265">
        <v>121</v>
      </c>
      <c r="Q19" s="4244"/>
      <c r="R19" s="4314"/>
      <c r="S19" s="4314"/>
    </row>
    <row r="20" spans="1:19" ht="15">
      <c r="A20" s="4316" t="s">
        <v>37</v>
      </c>
      <c r="B20" s="4242" t="s">
        <v>95</v>
      </c>
      <c r="C20" s="4270">
        <v>446</v>
      </c>
      <c r="D20" s="4271">
        <v>318</v>
      </c>
      <c r="E20" s="4243">
        <f>+D20/C20</f>
        <v>0.7130044843049327</v>
      </c>
      <c r="F20" s="4270">
        <v>8</v>
      </c>
      <c r="G20" s="4271">
        <v>310</v>
      </c>
      <c r="H20" s="4262">
        <v>43</v>
      </c>
      <c r="I20" s="4263">
        <v>3</v>
      </c>
      <c r="J20" s="4263">
        <v>5</v>
      </c>
      <c r="K20" s="4264">
        <v>96</v>
      </c>
      <c r="L20" s="4263">
        <v>55</v>
      </c>
      <c r="M20" s="4263">
        <v>13</v>
      </c>
      <c r="N20" s="4263">
        <v>17</v>
      </c>
      <c r="O20" s="4263">
        <v>78</v>
      </c>
      <c r="P20" s="4265"/>
      <c r="Q20" s="4244"/>
      <c r="R20" s="4314"/>
      <c r="S20" s="4314"/>
    </row>
    <row r="21" spans="1:19" ht="15">
      <c r="A21" s="4316" t="s">
        <v>37</v>
      </c>
      <c r="B21" s="4242" t="s">
        <v>39</v>
      </c>
      <c r="C21" s="4270">
        <v>117</v>
      </c>
      <c r="D21" s="4271">
        <v>88</v>
      </c>
      <c r="E21" s="4243">
        <f>D21/C21</f>
        <v>0.7521367521367521</v>
      </c>
      <c r="F21" s="4270">
        <v>2</v>
      </c>
      <c r="G21" s="4271">
        <v>86</v>
      </c>
      <c r="H21" s="4262">
        <v>9</v>
      </c>
      <c r="I21" s="4263"/>
      <c r="J21" s="4263"/>
      <c r="K21" s="4264">
        <v>13</v>
      </c>
      <c r="L21" s="4263">
        <v>20</v>
      </c>
      <c r="M21" s="4263">
        <v>6</v>
      </c>
      <c r="N21" s="4263">
        <v>16</v>
      </c>
      <c r="O21" s="4263">
        <v>6</v>
      </c>
      <c r="P21" s="4265">
        <v>16</v>
      </c>
      <c r="Q21" s="4244"/>
      <c r="R21" s="4314"/>
      <c r="S21" s="4314"/>
    </row>
    <row r="22" spans="1:19" ht="15.75" thickBot="1">
      <c r="A22" s="4317" t="s">
        <v>37</v>
      </c>
      <c r="B22" s="4256" t="s">
        <v>40</v>
      </c>
      <c r="C22" s="4277">
        <v>52</v>
      </c>
      <c r="D22" s="4278">
        <v>40</v>
      </c>
      <c r="E22" s="4257">
        <f>D22/C22</f>
        <v>0.7692307692307693</v>
      </c>
      <c r="F22" s="4277">
        <v>1</v>
      </c>
      <c r="G22" s="4278">
        <v>39</v>
      </c>
      <c r="H22" s="4266">
        <v>8</v>
      </c>
      <c r="I22" s="4267">
        <v>2</v>
      </c>
      <c r="J22" s="4267"/>
      <c r="K22" s="4268">
        <v>8</v>
      </c>
      <c r="L22" s="4267"/>
      <c r="M22" s="4267">
        <v>10</v>
      </c>
      <c r="N22" s="4267"/>
      <c r="O22" s="4267">
        <v>11</v>
      </c>
      <c r="P22" s="4269"/>
      <c r="Q22" s="4244"/>
      <c r="R22" s="4314"/>
      <c r="S22" s="4314"/>
    </row>
    <row r="23" spans="1:19" ht="15">
      <c r="A23" s="4318"/>
      <c r="B23" s="4319"/>
      <c r="C23" s="4320"/>
      <c r="D23" s="4320"/>
      <c r="E23" s="4250"/>
      <c r="F23" s="4320"/>
      <c r="G23" s="4320"/>
      <c r="H23" s="4321"/>
      <c r="I23" s="4321"/>
      <c r="J23" s="4321"/>
      <c r="K23" s="4322"/>
      <c r="L23" s="4321"/>
      <c r="M23" s="4321"/>
      <c r="N23" s="4321"/>
      <c r="O23" s="4321"/>
      <c r="P23" s="4321"/>
      <c r="Q23" s="4323"/>
      <c r="R23" s="4314"/>
      <c r="S23" s="4314"/>
    </row>
    <row r="24" spans="1:19" ht="15.75" thickBot="1">
      <c r="A24" s="4318"/>
      <c r="B24" s="4319"/>
      <c r="C24" s="4320"/>
      <c r="D24" s="4320"/>
      <c r="E24" s="4250"/>
      <c r="F24" s="4320"/>
      <c r="G24" s="4320"/>
      <c r="H24" s="4321"/>
      <c r="I24" s="4321"/>
      <c r="J24" s="4321"/>
      <c r="K24" s="4322"/>
      <c r="L24" s="4321"/>
      <c r="M24" s="4321"/>
      <c r="N24" s="4321"/>
      <c r="O24" s="4321"/>
      <c r="P24" s="4321"/>
      <c r="Q24" s="4323"/>
      <c r="R24" s="4324"/>
      <c r="S24" s="4324"/>
    </row>
    <row r="25" spans="1:19" ht="15.75" thickBot="1">
      <c r="A25" s="4318" t="s">
        <v>41</v>
      </c>
      <c r="B25" s="4334"/>
      <c r="C25" s="4320"/>
      <c r="D25" s="4320"/>
      <c r="E25" s="4250"/>
      <c r="F25" s="4320"/>
      <c r="G25" s="4335" t="s">
        <v>42</v>
      </c>
      <c r="H25" s="4336" t="s">
        <v>11</v>
      </c>
      <c r="I25" s="4337" t="s">
        <v>12</v>
      </c>
      <c r="J25" s="4337" t="s">
        <v>13</v>
      </c>
      <c r="K25" s="4338" t="s">
        <v>14</v>
      </c>
      <c r="L25" s="4337" t="s">
        <v>15</v>
      </c>
      <c r="M25" s="4337" t="s">
        <v>16</v>
      </c>
      <c r="N25" s="4339" t="s">
        <v>17</v>
      </c>
      <c r="O25" s="4337" t="s">
        <v>18</v>
      </c>
      <c r="P25" s="4340" t="s">
        <v>19</v>
      </c>
      <c r="Q25" s="4341"/>
      <c r="R25" s="4324"/>
      <c r="S25" s="4324"/>
    </row>
    <row r="26" spans="1:19" ht="15.75" thickBot="1">
      <c r="A26" s="4318"/>
      <c r="B26" s="4319"/>
      <c r="C26" s="4320"/>
      <c r="D26" s="4320"/>
      <c r="E26" s="4250"/>
      <c r="F26" s="4320"/>
      <c r="G26" s="4342">
        <f>SUM(G5:G23)</f>
        <v>7640</v>
      </c>
      <c r="H26" s="4343">
        <f>SUM(H5:H23)</f>
        <v>673</v>
      </c>
      <c r="I26" s="4344">
        <f aca="true" t="shared" si="0" ref="I26:P26">SUM(I5:I23)</f>
        <v>87.5</v>
      </c>
      <c r="J26" s="4344">
        <f t="shared" si="0"/>
        <v>364.5</v>
      </c>
      <c r="K26" s="4345">
        <f t="shared" si="0"/>
        <v>1212</v>
      </c>
      <c r="L26" s="4344">
        <f t="shared" si="0"/>
        <v>1367</v>
      </c>
      <c r="M26" s="4344">
        <f t="shared" si="0"/>
        <v>1803</v>
      </c>
      <c r="N26" s="4344">
        <f t="shared" si="0"/>
        <v>346</v>
      </c>
      <c r="O26" s="4344">
        <f t="shared" si="0"/>
        <v>1581.5</v>
      </c>
      <c r="P26" s="4346">
        <f t="shared" si="0"/>
        <v>205.5</v>
      </c>
      <c r="Q26" s="4323"/>
      <c r="R26" s="4324"/>
      <c r="S26" s="4324"/>
    </row>
    <row r="27" spans="1:19" ht="15.75" thickBot="1">
      <c r="A27" s="4318"/>
      <c r="B27" s="4319"/>
      <c r="C27" s="4320"/>
      <c r="D27" s="4320"/>
      <c r="E27" s="4250"/>
      <c r="F27" s="4320"/>
      <c r="G27" s="4320"/>
      <c r="H27" s="4291">
        <f>H26/$G26</f>
        <v>0.08808900523560209</v>
      </c>
      <c r="I27" s="4292">
        <f aca="true" t="shared" si="1" ref="I27:P27">I26/$G26</f>
        <v>0.011452879581151832</v>
      </c>
      <c r="J27" s="4292">
        <f t="shared" si="1"/>
        <v>0.04770942408376963</v>
      </c>
      <c r="K27" s="4300">
        <f t="shared" si="1"/>
        <v>0.1586387434554974</v>
      </c>
      <c r="L27" s="4292">
        <f t="shared" si="1"/>
        <v>0.17892670157068064</v>
      </c>
      <c r="M27" s="4292">
        <f t="shared" si="1"/>
        <v>0.23599476439790576</v>
      </c>
      <c r="N27" s="4292">
        <f t="shared" si="1"/>
        <v>0.04528795811518325</v>
      </c>
      <c r="O27" s="4292">
        <f t="shared" si="1"/>
        <v>0.20700261780104712</v>
      </c>
      <c r="P27" s="4293">
        <f t="shared" si="1"/>
        <v>0.026897905759162302</v>
      </c>
      <c r="Q27" s="4323"/>
      <c r="R27" s="4347"/>
      <c r="S27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9" sqref="F25:R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1021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1022</v>
      </c>
      <c r="C5" s="4275">
        <v>44</v>
      </c>
      <c r="D5" s="4276">
        <v>27</v>
      </c>
      <c r="E5" s="4255">
        <f>D5/C5</f>
        <v>0.6136363636363636</v>
      </c>
      <c r="F5" s="4275">
        <f>D5-G5</f>
        <v>0</v>
      </c>
      <c r="G5" s="4276">
        <v>27</v>
      </c>
      <c r="H5" s="4258"/>
      <c r="I5" s="4259"/>
      <c r="J5" s="4259"/>
      <c r="K5" s="4260">
        <v>7</v>
      </c>
      <c r="L5" s="4259">
        <v>4</v>
      </c>
      <c r="M5" s="4259">
        <v>11</v>
      </c>
      <c r="N5" s="4259"/>
      <c r="O5" s="4259">
        <v>5</v>
      </c>
      <c r="P5" s="4261"/>
      <c r="Q5" s="4244"/>
      <c r="R5" s="4314"/>
      <c r="S5" s="4314"/>
    </row>
    <row r="6" spans="1:19" ht="15">
      <c r="A6" s="4315" t="s">
        <v>20</v>
      </c>
      <c r="B6" s="4242" t="s">
        <v>1023</v>
      </c>
      <c r="C6" s="4270">
        <v>112</v>
      </c>
      <c r="D6" s="4271">
        <v>70</v>
      </c>
      <c r="E6" s="4243">
        <f>D6/C6</f>
        <v>0.625</v>
      </c>
      <c r="F6" s="4270">
        <f>D6-G6</f>
        <v>2</v>
      </c>
      <c r="G6" s="4271">
        <v>68</v>
      </c>
      <c r="H6" s="4262"/>
      <c r="I6" s="4263"/>
      <c r="J6" s="4263"/>
      <c r="K6" s="4264">
        <v>5</v>
      </c>
      <c r="L6" s="4263">
        <v>4</v>
      </c>
      <c r="M6" s="4263">
        <v>53</v>
      </c>
      <c r="N6" s="4263"/>
      <c r="O6" s="4263">
        <v>6</v>
      </c>
      <c r="P6" s="4265"/>
      <c r="Q6" s="4244"/>
      <c r="R6" s="4314"/>
      <c r="S6" s="4314"/>
    </row>
    <row r="7" spans="1:19" ht="25.5">
      <c r="A7" s="4315" t="s">
        <v>23</v>
      </c>
      <c r="B7" s="4242" t="s">
        <v>1024</v>
      </c>
      <c r="C7" s="4270">
        <v>136</v>
      </c>
      <c r="D7" s="4271">
        <v>116</v>
      </c>
      <c r="E7" s="4243">
        <f>D7/C7</f>
        <v>0.8529411764705882</v>
      </c>
      <c r="F7" s="4270">
        <v>0</v>
      </c>
      <c r="G7" s="4271">
        <v>116</v>
      </c>
      <c r="H7" s="4262">
        <v>8</v>
      </c>
      <c r="I7" s="4263">
        <v>10</v>
      </c>
      <c r="J7" s="4263">
        <v>4.5</v>
      </c>
      <c r="K7" s="4264">
        <v>75</v>
      </c>
      <c r="L7" s="4263">
        <v>14</v>
      </c>
      <c r="M7" s="4263"/>
      <c r="N7" s="4263"/>
      <c r="O7" s="4263">
        <v>4.5</v>
      </c>
      <c r="P7" s="4265"/>
      <c r="Q7" s="4244"/>
      <c r="R7" s="4314"/>
      <c r="S7" s="4314"/>
    </row>
    <row r="8" spans="1:19" ht="15">
      <c r="A8" s="4315" t="s">
        <v>55</v>
      </c>
      <c r="B8" s="4242" t="s">
        <v>1025</v>
      </c>
      <c r="C8" s="4270">
        <v>83</v>
      </c>
      <c r="D8" s="4271">
        <v>67</v>
      </c>
      <c r="E8" s="4243">
        <f>D8/C8</f>
        <v>0.8072289156626506</v>
      </c>
      <c r="F8" s="4270">
        <v>2</v>
      </c>
      <c r="G8" s="4271">
        <v>65</v>
      </c>
      <c r="H8" s="4262">
        <v>4</v>
      </c>
      <c r="I8" s="4263"/>
      <c r="J8" s="4263"/>
      <c r="K8" s="4264">
        <v>25</v>
      </c>
      <c r="L8" s="4263">
        <v>3</v>
      </c>
      <c r="M8" s="4263">
        <v>25</v>
      </c>
      <c r="N8" s="4263"/>
      <c r="O8" s="4263">
        <v>8</v>
      </c>
      <c r="P8" s="4265"/>
      <c r="Q8" s="4244"/>
      <c r="R8" s="4314"/>
      <c r="S8" s="4314"/>
    </row>
    <row r="9" spans="1:19" ht="15">
      <c r="A9" s="4315" t="s">
        <v>26</v>
      </c>
      <c r="B9" s="4242" t="s">
        <v>27</v>
      </c>
      <c r="C9" s="4270">
        <v>444</v>
      </c>
      <c r="D9" s="4271"/>
      <c r="E9" s="4243"/>
      <c r="F9" s="4270"/>
      <c r="G9" s="4271">
        <v>398</v>
      </c>
      <c r="H9" s="4262"/>
      <c r="I9" s="4263"/>
      <c r="J9" s="4263"/>
      <c r="K9" s="4264">
        <v>273</v>
      </c>
      <c r="L9" s="4263"/>
      <c r="M9" s="4263"/>
      <c r="N9" s="4263">
        <v>125</v>
      </c>
      <c r="O9" s="4263"/>
      <c r="P9" s="4265"/>
      <c r="Q9" s="4244"/>
      <c r="R9" s="4314"/>
      <c r="S9" s="4314"/>
    </row>
    <row r="10" spans="1:19" ht="15">
      <c r="A10" s="4315" t="s">
        <v>28</v>
      </c>
      <c r="B10" s="4242" t="s">
        <v>29</v>
      </c>
      <c r="C10" s="4270">
        <v>3212</v>
      </c>
      <c r="D10" s="4271">
        <v>1385</v>
      </c>
      <c r="E10" s="4243">
        <v>0.43119551681195517</v>
      </c>
      <c r="F10" s="4270">
        <v>38</v>
      </c>
      <c r="G10" s="4271">
        <v>1347</v>
      </c>
      <c r="H10" s="4262">
        <v>346</v>
      </c>
      <c r="I10" s="4263"/>
      <c r="J10" s="4263"/>
      <c r="K10" s="4264">
        <v>113</v>
      </c>
      <c r="L10" s="4263">
        <v>48</v>
      </c>
      <c r="M10" s="4263">
        <v>532</v>
      </c>
      <c r="N10" s="4263">
        <v>31</v>
      </c>
      <c r="O10" s="4263">
        <v>249</v>
      </c>
      <c r="P10" s="4265">
        <v>28</v>
      </c>
      <c r="Q10" s="4244"/>
      <c r="R10" s="4314"/>
      <c r="S10" s="4314"/>
    </row>
    <row r="11" spans="1:19" ht="15">
      <c r="A11" s="4315" t="s">
        <v>28</v>
      </c>
      <c r="B11" s="4242" t="s">
        <v>30</v>
      </c>
      <c r="C11" s="4270"/>
      <c r="D11" s="4271"/>
      <c r="E11" s="4243"/>
      <c r="F11" s="4270"/>
      <c r="G11" s="4271"/>
      <c r="H11" s="4262"/>
      <c r="I11" s="4263"/>
      <c r="J11" s="4263"/>
      <c r="K11" s="4264"/>
      <c r="L11" s="4263"/>
      <c r="M11" s="4263"/>
      <c r="N11" s="4263"/>
      <c r="O11" s="4263"/>
      <c r="P11" s="4265"/>
      <c r="Q11" s="4244"/>
      <c r="R11" s="4314"/>
      <c r="S11" s="4314"/>
    </row>
    <row r="12" spans="1:19" ht="15">
      <c r="A12" s="4315" t="s">
        <v>82</v>
      </c>
      <c r="B12" s="4242" t="s">
        <v>1026</v>
      </c>
      <c r="C12" s="4270"/>
      <c r="D12" s="4271"/>
      <c r="E12" s="4243"/>
      <c r="F12" s="4270"/>
      <c r="G12" s="4271">
        <v>105</v>
      </c>
      <c r="H12" s="4262"/>
      <c r="I12" s="4263"/>
      <c r="J12" s="4263">
        <v>16</v>
      </c>
      <c r="K12" s="4264">
        <v>23</v>
      </c>
      <c r="L12" s="4263"/>
      <c r="M12" s="4263">
        <v>30</v>
      </c>
      <c r="N12" s="4263"/>
      <c r="O12" s="4263">
        <v>36</v>
      </c>
      <c r="P12" s="4265">
        <v>0</v>
      </c>
      <c r="Q12" s="4244"/>
      <c r="R12" s="4314"/>
      <c r="S12" s="4314"/>
    </row>
    <row r="13" spans="1:19" ht="15">
      <c r="A13" s="4315" t="s">
        <v>31</v>
      </c>
      <c r="B13" s="4242" t="s">
        <v>32</v>
      </c>
      <c r="C13" s="4270"/>
      <c r="D13" s="4271"/>
      <c r="E13" s="4243"/>
      <c r="F13" s="4270"/>
      <c r="G13" s="4271">
        <v>235</v>
      </c>
      <c r="H13" s="4262"/>
      <c r="I13" s="4263"/>
      <c r="J13" s="4263">
        <v>83</v>
      </c>
      <c r="K13" s="4264"/>
      <c r="L13" s="4263">
        <v>123</v>
      </c>
      <c r="M13" s="4263"/>
      <c r="N13" s="4263"/>
      <c r="O13" s="4263">
        <v>24</v>
      </c>
      <c r="P13" s="4265">
        <v>5</v>
      </c>
      <c r="Q13" s="4244"/>
      <c r="R13" s="4314"/>
      <c r="S13" s="4314"/>
    </row>
    <row r="14" spans="1:19" ht="15">
      <c r="A14" s="4315" t="s">
        <v>31</v>
      </c>
      <c r="B14" s="4242" t="s">
        <v>33</v>
      </c>
      <c r="C14" s="4270"/>
      <c r="D14" s="4271"/>
      <c r="E14" s="4243"/>
      <c r="F14" s="4270"/>
      <c r="G14" s="4271">
        <v>140</v>
      </c>
      <c r="H14" s="4262">
        <v>47</v>
      </c>
      <c r="I14" s="4263">
        <v>0</v>
      </c>
      <c r="J14" s="4263"/>
      <c r="K14" s="4264">
        <v>10</v>
      </c>
      <c r="L14" s="4263">
        <v>54</v>
      </c>
      <c r="M14" s="4263"/>
      <c r="N14" s="4263"/>
      <c r="O14" s="4263">
        <v>29</v>
      </c>
      <c r="P14" s="4265">
        <v>0</v>
      </c>
      <c r="Q14" s="4244"/>
      <c r="R14" s="4314"/>
      <c r="S14" s="4314"/>
    </row>
    <row r="15" spans="1:19" ht="15">
      <c r="A15" s="4315" t="s">
        <v>34</v>
      </c>
      <c r="B15" s="4242" t="s">
        <v>1027</v>
      </c>
      <c r="C15" s="4270">
        <v>43</v>
      </c>
      <c r="D15" s="4271">
        <v>42</v>
      </c>
      <c r="E15" s="4243">
        <f>D15/C15</f>
        <v>0.9767441860465116</v>
      </c>
      <c r="F15" s="4270">
        <v>4</v>
      </c>
      <c r="G15" s="4271">
        <v>38</v>
      </c>
      <c r="H15" s="4262"/>
      <c r="I15" s="4263"/>
      <c r="J15" s="4263">
        <v>1</v>
      </c>
      <c r="K15" s="4264"/>
      <c r="L15" s="4263">
        <v>9</v>
      </c>
      <c r="M15" s="4263"/>
      <c r="N15" s="4263"/>
      <c r="O15" s="4263">
        <v>28</v>
      </c>
      <c r="P15" s="4265"/>
      <c r="Q15" s="4244"/>
      <c r="R15" s="4314"/>
      <c r="S15" s="4314"/>
    </row>
    <row r="16" spans="1:19" ht="15">
      <c r="A16" s="4315" t="s">
        <v>34</v>
      </c>
      <c r="B16" s="4242" t="s">
        <v>1028</v>
      </c>
      <c r="C16" s="4270">
        <v>189</v>
      </c>
      <c r="D16" s="4271">
        <v>164</v>
      </c>
      <c r="E16" s="4243">
        <f>D16/C16</f>
        <v>0.8677248677248677</v>
      </c>
      <c r="F16" s="4270">
        <v>3</v>
      </c>
      <c r="G16" s="4271">
        <v>161</v>
      </c>
      <c r="H16" s="4262"/>
      <c r="I16" s="4263"/>
      <c r="J16" s="4263">
        <v>2</v>
      </c>
      <c r="K16" s="4264">
        <v>7</v>
      </c>
      <c r="L16" s="4263">
        <v>67</v>
      </c>
      <c r="M16" s="4263">
        <v>1</v>
      </c>
      <c r="N16" s="4263"/>
      <c r="O16" s="4263">
        <v>84</v>
      </c>
      <c r="P16" s="4265"/>
      <c r="Q16" s="4244"/>
      <c r="R16" s="4314"/>
      <c r="S16" s="4314"/>
    </row>
    <row r="17" spans="1:19" ht="25.5">
      <c r="A17" s="4315" t="s">
        <v>34</v>
      </c>
      <c r="B17" s="4242" t="s">
        <v>1029</v>
      </c>
      <c r="C17" s="4270">
        <v>19</v>
      </c>
      <c r="D17" s="4271">
        <v>16</v>
      </c>
      <c r="E17" s="4243">
        <f>D17/C17</f>
        <v>0.8421052631578947</v>
      </c>
      <c r="F17" s="4270">
        <v>2</v>
      </c>
      <c r="G17" s="4271">
        <v>14</v>
      </c>
      <c r="H17" s="4262">
        <v>1</v>
      </c>
      <c r="I17" s="4263"/>
      <c r="J17" s="4263"/>
      <c r="K17" s="4264">
        <v>8</v>
      </c>
      <c r="L17" s="4263">
        <v>2</v>
      </c>
      <c r="M17" s="4263">
        <v>2</v>
      </c>
      <c r="N17" s="4263"/>
      <c r="O17" s="4263"/>
      <c r="P17" s="4265">
        <v>1</v>
      </c>
      <c r="Q17" s="4244"/>
      <c r="R17" s="4314"/>
      <c r="S17" s="4314"/>
    </row>
    <row r="18" spans="1:19" ht="15">
      <c r="A18" s="4316" t="s">
        <v>37</v>
      </c>
      <c r="B18" s="4242" t="s">
        <v>324</v>
      </c>
      <c r="C18" s="4270">
        <v>322</v>
      </c>
      <c r="D18" s="4271">
        <v>201</v>
      </c>
      <c r="E18" s="4243">
        <f>+D18/C18</f>
        <v>0.6242236024844721</v>
      </c>
      <c r="F18" s="4270">
        <v>5</v>
      </c>
      <c r="G18" s="4271">
        <v>196</v>
      </c>
      <c r="H18" s="4262">
        <v>9</v>
      </c>
      <c r="I18" s="4263"/>
      <c r="J18" s="4263">
        <v>1</v>
      </c>
      <c r="K18" s="4264">
        <v>67</v>
      </c>
      <c r="L18" s="4263">
        <v>21</v>
      </c>
      <c r="M18" s="4263">
        <v>20</v>
      </c>
      <c r="N18" s="4263">
        <v>16</v>
      </c>
      <c r="O18" s="4263">
        <v>62</v>
      </c>
      <c r="P18" s="4265"/>
      <c r="Q18" s="4244"/>
      <c r="R18" s="4314"/>
      <c r="S18" s="4314"/>
    </row>
    <row r="19" spans="1:19" ht="26.25" thickBot="1">
      <c r="A19" s="4317" t="s">
        <v>37</v>
      </c>
      <c r="B19" s="4256" t="s">
        <v>62</v>
      </c>
      <c r="C19" s="4277">
        <v>91</v>
      </c>
      <c r="D19" s="4278">
        <v>72</v>
      </c>
      <c r="E19" s="4257">
        <f>D19/C19</f>
        <v>0.7912087912087912</v>
      </c>
      <c r="F19" s="4277">
        <v>3</v>
      </c>
      <c r="G19" s="4278">
        <v>69</v>
      </c>
      <c r="H19" s="4266">
        <v>9</v>
      </c>
      <c r="I19" s="4267"/>
      <c r="J19" s="4267"/>
      <c r="K19" s="4268">
        <v>16</v>
      </c>
      <c r="L19" s="4267">
        <v>12</v>
      </c>
      <c r="M19" s="4267">
        <v>6</v>
      </c>
      <c r="N19" s="4267">
        <v>6</v>
      </c>
      <c r="O19" s="4267">
        <v>15</v>
      </c>
      <c r="P19" s="4269">
        <v>5</v>
      </c>
      <c r="Q19" s="4244"/>
      <c r="R19" s="4314"/>
      <c r="S19" s="4314"/>
    </row>
    <row r="20" spans="1:19" ht="15">
      <c r="A20" s="4318"/>
      <c r="B20" s="4319"/>
      <c r="C20" s="4320"/>
      <c r="D20" s="4320"/>
      <c r="E20" s="4250"/>
      <c r="F20" s="4320"/>
      <c r="G20" s="4320"/>
      <c r="H20" s="4321"/>
      <c r="I20" s="4321"/>
      <c r="J20" s="4321"/>
      <c r="K20" s="4322"/>
      <c r="L20" s="4321"/>
      <c r="M20" s="4321"/>
      <c r="N20" s="4321"/>
      <c r="O20" s="4321"/>
      <c r="P20" s="4321"/>
      <c r="Q20" s="4323"/>
      <c r="R20" s="4314"/>
      <c r="S20" s="4314"/>
    </row>
    <row r="21" spans="1:19" ht="15.75" thickBot="1">
      <c r="A21" s="4318"/>
      <c r="B21" s="4319"/>
      <c r="C21" s="4320"/>
      <c r="D21" s="4320"/>
      <c r="E21" s="4250"/>
      <c r="F21" s="4320"/>
      <c r="G21" s="4320"/>
      <c r="H21" s="4321"/>
      <c r="I21" s="4321"/>
      <c r="J21" s="4321"/>
      <c r="K21" s="4322"/>
      <c r="L21" s="4321"/>
      <c r="M21" s="4321"/>
      <c r="N21" s="4321"/>
      <c r="O21" s="4321"/>
      <c r="P21" s="4321"/>
      <c r="Q21" s="4323"/>
      <c r="R21" s="4314"/>
      <c r="S21" s="4314"/>
    </row>
    <row r="22" spans="1:19" ht="15.75" thickBot="1">
      <c r="A22" s="4318" t="s">
        <v>41</v>
      </c>
      <c r="B22" s="4334"/>
      <c r="C22" s="4320"/>
      <c r="D22" s="4320"/>
      <c r="E22" s="4250"/>
      <c r="F22" s="4320"/>
      <c r="G22" s="4335" t="s">
        <v>42</v>
      </c>
      <c r="H22" s="4336" t="s">
        <v>11</v>
      </c>
      <c r="I22" s="4337" t="s">
        <v>12</v>
      </c>
      <c r="J22" s="4337" t="s">
        <v>13</v>
      </c>
      <c r="K22" s="4338" t="s">
        <v>14</v>
      </c>
      <c r="L22" s="4337" t="s">
        <v>15</v>
      </c>
      <c r="M22" s="4337" t="s">
        <v>16</v>
      </c>
      <c r="N22" s="4339" t="s">
        <v>17</v>
      </c>
      <c r="O22" s="4337" t="s">
        <v>18</v>
      </c>
      <c r="P22" s="4340" t="s">
        <v>19</v>
      </c>
      <c r="Q22" s="4341"/>
      <c r="R22" s="4324"/>
      <c r="S22" s="4324"/>
    </row>
    <row r="23" spans="1:19" ht="15.75" thickBot="1">
      <c r="A23" s="4318"/>
      <c r="B23" s="4319"/>
      <c r="C23" s="4320"/>
      <c r="D23" s="4320"/>
      <c r="E23" s="4250"/>
      <c r="F23" s="4320"/>
      <c r="G23" s="4342">
        <f>SUM(G5:G20)</f>
        <v>2979</v>
      </c>
      <c r="H23" s="4343">
        <f aca="true" t="shared" si="0" ref="H23:P23">SUM(H5:H20)</f>
        <v>424</v>
      </c>
      <c r="I23" s="4344">
        <f t="shared" si="0"/>
        <v>10</v>
      </c>
      <c r="J23" s="4344">
        <f t="shared" si="0"/>
        <v>107.5</v>
      </c>
      <c r="K23" s="4345">
        <f t="shared" si="0"/>
        <v>629</v>
      </c>
      <c r="L23" s="4344">
        <f t="shared" si="0"/>
        <v>361</v>
      </c>
      <c r="M23" s="4344">
        <f t="shared" si="0"/>
        <v>680</v>
      </c>
      <c r="N23" s="4344">
        <f t="shared" si="0"/>
        <v>178</v>
      </c>
      <c r="O23" s="4344">
        <f t="shared" si="0"/>
        <v>550.5</v>
      </c>
      <c r="P23" s="4346">
        <f t="shared" si="0"/>
        <v>39</v>
      </c>
      <c r="Q23" s="4323"/>
      <c r="R23" s="4324"/>
      <c r="S23" s="4324"/>
    </row>
    <row r="24" spans="1:19" ht="15.75" thickBot="1">
      <c r="A24" s="4318"/>
      <c r="B24" s="4319"/>
      <c r="C24" s="4320"/>
      <c r="D24" s="4320"/>
      <c r="E24" s="4250"/>
      <c r="F24" s="4320"/>
      <c r="G24" s="4320"/>
      <c r="H24" s="4291">
        <f>H23/$G23</f>
        <v>0.1423296408190668</v>
      </c>
      <c r="I24" s="4292">
        <f aca="true" t="shared" si="1" ref="I24:P24">I23/$G23</f>
        <v>0.003356831151393085</v>
      </c>
      <c r="J24" s="4292">
        <f t="shared" si="1"/>
        <v>0.03608593487747566</v>
      </c>
      <c r="K24" s="4300">
        <f t="shared" si="1"/>
        <v>0.21114467942262505</v>
      </c>
      <c r="L24" s="4292">
        <f t="shared" si="1"/>
        <v>0.12118160456529037</v>
      </c>
      <c r="M24" s="4292">
        <f t="shared" si="1"/>
        <v>0.22826451829472977</v>
      </c>
      <c r="N24" s="4292">
        <f t="shared" si="1"/>
        <v>0.05975159449479691</v>
      </c>
      <c r="O24" s="4292">
        <f t="shared" si="1"/>
        <v>0.18479355488418933</v>
      </c>
      <c r="P24" s="4293">
        <f t="shared" si="1"/>
        <v>0.013091641490433032</v>
      </c>
      <c r="Q24" s="4323"/>
      <c r="R24" s="4347"/>
      <c r="S24" s="4324"/>
    </row>
    <row r="25" spans="1:19" ht="15">
      <c r="A25" s="50"/>
      <c r="B25" s="51"/>
      <c r="C25" s="91"/>
      <c r="D25" s="91"/>
      <c r="E25" s="55"/>
      <c r="S25" s="28"/>
    </row>
    <row r="26" spans="1:19" ht="15">
      <c r="A26" s="50"/>
      <c r="B26" s="51"/>
      <c r="C26" s="91"/>
      <c r="D26" s="91"/>
      <c r="E26" s="55"/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1030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1031</v>
      </c>
      <c r="C5" s="4275">
        <v>133</v>
      </c>
      <c r="D5" s="4276">
        <v>103</v>
      </c>
      <c r="E5" s="4255">
        <f>D5/C5</f>
        <v>0.7744360902255639</v>
      </c>
      <c r="F5" s="4275">
        <f>D5-G5</f>
        <v>4</v>
      </c>
      <c r="G5" s="4276">
        <v>99</v>
      </c>
      <c r="H5" s="4258">
        <v>17</v>
      </c>
      <c r="I5" s="4259"/>
      <c r="J5" s="4259"/>
      <c r="K5" s="4260">
        <v>3</v>
      </c>
      <c r="L5" s="4259">
        <v>14</v>
      </c>
      <c r="M5" s="4259">
        <v>57</v>
      </c>
      <c r="N5" s="4259">
        <v>8</v>
      </c>
      <c r="O5" s="4259"/>
      <c r="P5" s="4261"/>
      <c r="Q5" s="4244"/>
      <c r="R5" s="4314"/>
      <c r="S5" s="4314"/>
    </row>
    <row r="6" spans="1:19" ht="15">
      <c r="A6" s="4315" t="s">
        <v>23</v>
      </c>
      <c r="B6" s="4242" t="s">
        <v>1032</v>
      </c>
      <c r="C6" s="4270">
        <v>94</v>
      </c>
      <c r="D6" s="4271">
        <v>83</v>
      </c>
      <c r="E6" s="4243">
        <f>D6/C6</f>
        <v>0.8829787234042553</v>
      </c>
      <c r="F6" s="4270">
        <v>4</v>
      </c>
      <c r="G6" s="4271">
        <v>79</v>
      </c>
      <c r="H6" s="4262">
        <v>8</v>
      </c>
      <c r="I6" s="4263">
        <v>1</v>
      </c>
      <c r="J6" s="4263">
        <v>26.5</v>
      </c>
      <c r="K6" s="4264">
        <v>3</v>
      </c>
      <c r="L6" s="4263">
        <v>14</v>
      </c>
      <c r="M6" s="4263"/>
      <c r="N6" s="4263"/>
      <c r="O6" s="4263">
        <v>26.5</v>
      </c>
      <c r="P6" s="4265"/>
      <c r="Q6" s="4244"/>
      <c r="R6" s="4314"/>
      <c r="S6" s="4314"/>
    </row>
    <row r="7" spans="1:19" ht="25.5">
      <c r="A7" s="4315" t="s">
        <v>26</v>
      </c>
      <c r="B7" s="4242" t="s">
        <v>1033</v>
      </c>
      <c r="C7" s="4270">
        <v>384</v>
      </c>
      <c r="D7" s="4271"/>
      <c r="E7" s="4243"/>
      <c r="F7" s="4270"/>
      <c r="G7" s="4271">
        <v>322</v>
      </c>
      <c r="H7" s="4262">
        <v>34</v>
      </c>
      <c r="I7" s="4263">
        <v>13</v>
      </c>
      <c r="J7" s="4263"/>
      <c r="K7" s="4264">
        <v>126</v>
      </c>
      <c r="L7" s="4263">
        <v>43</v>
      </c>
      <c r="M7" s="4263"/>
      <c r="N7" s="4263">
        <v>53</v>
      </c>
      <c r="O7" s="4263">
        <v>53</v>
      </c>
      <c r="P7" s="4265"/>
      <c r="Q7" s="4244"/>
      <c r="R7" s="4314"/>
      <c r="S7" s="4314"/>
    </row>
    <row r="8" spans="1:19" ht="15">
      <c r="A8" s="4315" t="s">
        <v>26</v>
      </c>
      <c r="B8" s="4242" t="s">
        <v>27</v>
      </c>
      <c r="C8" s="4270">
        <v>790</v>
      </c>
      <c r="D8" s="4271"/>
      <c r="E8" s="4243"/>
      <c r="F8" s="4270"/>
      <c r="G8" s="4271">
        <v>696</v>
      </c>
      <c r="H8" s="4262"/>
      <c r="I8" s="4263"/>
      <c r="J8" s="4263"/>
      <c r="K8" s="4264">
        <v>202</v>
      </c>
      <c r="L8" s="4263">
        <v>202</v>
      </c>
      <c r="M8" s="4263"/>
      <c r="N8" s="4263">
        <v>292</v>
      </c>
      <c r="O8" s="4263"/>
      <c r="P8" s="4265"/>
      <c r="Q8" s="4244"/>
      <c r="R8" s="4314"/>
      <c r="S8" s="4314"/>
    </row>
    <row r="9" spans="1:19" ht="15">
      <c r="A9" s="4315" t="s">
        <v>28</v>
      </c>
      <c r="B9" s="4242" t="s">
        <v>29</v>
      </c>
      <c r="C9" s="4270">
        <v>6181</v>
      </c>
      <c r="D9" s="4271">
        <v>2649</v>
      </c>
      <c r="E9" s="4243">
        <v>0.42857142857142855</v>
      </c>
      <c r="F9" s="4270">
        <v>89</v>
      </c>
      <c r="G9" s="4271">
        <v>2560</v>
      </c>
      <c r="H9" s="4262">
        <v>82</v>
      </c>
      <c r="I9" s="4263"/>
      <c r="J9" s="4263"/>
      <c r="K9" s="4264">
        <v>195</v>
      </c>
      <c r="L9" s="4263">
        <v>210</v>
      </c>
      <c r="M9" s="4263">
        <v>1210</v>
      </c>
      <c r="N9" s="4263">
        <v>177</v>
      </c>
      <c r="O9" s="4263">
        <v>447</v>
      </c>
      <c r="P9" s="4265">
        <v>239</v>
      </c>
      <c r="Q9" s="4244"/>
      <c r="R9" s="4314"/>
      <c r="S9" s="4314"/>
    </row>
    <row r="10" spans="1:19" ht="15">
      <c r="A10" s="4315" t="s">
        <v>28</v>
      </c>
      <c r="B10" s="4242" t="s">
        <v>30</v>
      </c>
      <c r="C10" s="4270"/>
      <c r="D10" s="4271"/>
      <c r="E10" s="4243"/>
      <c r="F10" s="4270"/>
      <c r="G10" s="4271"/>
      <c r="H10" s="4262"/>
      <c r="I10" s="4263"/>
      <c r="J10" s="4263"/>
      <c r="K10" s="4264"/>
      <c r="L10" s="4263"/>
      <c r="M10" s="4263"/>
      <c r="N10" s="4263"/>
      <c r="O10" s="4263"/>
      <c r="P10" s="4265"/>
      <c r="Q10" s="4244"/>
      <c r="R10" s="4314"/>
      <c r="S10" s="4314"/>
    </row>
    <row r="11" spans="1:19" ht="15">
      <c r="A11" s="4315" t="s">
        <v>82</v>
      </c>
      <c r="B11" s="4242" t="s">
        <v>1034</v>
      </c>
      <c r="C11" s="4270">
        <v>875</v>
      </c>
      <c r="D11" s="4271">
        <v>439</v>
      </c>
      <c r="E11" s="4243">
        <f>D11/C11</f>
        <v>0.5017142857142857</v>
      </c>
      <c r="F11" s="4270">
        <f>D11-G11</f>
        <v>19</v>
      </c>
      <c r="G11" s="4271">
        <v>420</v>
      </c>
      <c r="H11" s="4262"/>
      <c r="I11" s="4263"/>
      <c r="J11" s="4263"/>
      <c r="K11" s="4264">
        <v>136</v>
      </c>
      <c r="L11" s="4263"/>
      <c r="M11" s="4263">
        <v>88</v>
      </c>
      <c r="N11" s="4263"/>
      <c r="O11" s="4263">
        <v>196</v>
      </c>
      <c r="P11" s="4265"/>
      <c r="Q11" s="4244"/>
      <c r="R11" s="4314"/>
      <c r="S11" s="4314"/>
    </row>
    <row r="12" spans="1:19" ht="15">
      <c r="A12" s="4315" t="s">
        <v>31</v>
      </c>
      <c r="B12" s="4242" t="s">
        <v>32</v>
      </c>
      <c r="C12" s="4270"/>
      <c r="D12" s="4271"/>
      <c r="E12" s="4243"/>
      <c r="F12" s="4270"/>
      <c r="G12" s="4271">
        <v>652</v>
      </c>
      <c r="H12" s="4262">
        <v>9</v>
      </c>
      <c r="I12" s="4263">
        <v>3</v>
      </c>
      <c r="J12" s="4263">
        <v>222</v>
      </c>
      <c r="K12" s="4264"/>
      <c r="L12" s="4263">
        <v>335</v>
      </c>
      <c r="M12" s="4263"/>
      <c r="N12" s="4263"/>
      <c r="O12" s="4263">
        <v>67</v>
      </c>
      <c r="P12" s="4265">
        <v>16</v>
      </c>
      <c r="Q12" s="4244"/>
      <c r="R12" s="4314"/>
      <c r="S12" s="4314"/>
    </row>
    <row r="13" spans="1:19" ht="15">
      <c r="A13" s="4315" t="s">
        <v>31</v>
      </c>
      <c r="B13" s="4242" t="s">
        <v>33</v>
      </c>
      <c r="C13" s="4270"/>
      <c r="D13" s="4271"/>
      <c r="E13" s="4243"/>
      <c r="F13" s="4270"/>
      <c r="G13" s="4271">
        <v>139</v>
      </c>
      <c r="H13" s="4262"/>
      <c r="I13" s="4263">
        <v>4</v>
      </c>
      <c r="J13" s="4263"/>
      <c r="K13" s="4264">
        <v>17</v>
      </c>
      <c r="L13" s="4263">
        <v>82</v>
      </c>
      <c r="M13" s="4263"/>
      <c r="N13" s="4263"/>
      <c r="O13" s="4263">
        <v>36</v>
      </c>
      <c r="P13" s="4265">
        <v>0</v>
      </c>
      <c r="Q13" s="4244"/>
      <c r="R13" s="4314"/>
      <c r="S13" s="4314"/>
    </row>
    <row r="14" spans="1:19" ht="15">
      <c r="A14" s="4315" t="s">
        <v>34</v>
      </c>
      <c r="B14" s="4242" t="s">
        <v>1035</v>
      </c>
      <c r="C14" s="4270">
        <v>281</v>
      </c>
      <c r="D14" s="4271">
        <v>248</v>
      </c>
      <c r="E14" s="4243">
        <f>D14/C14</f>
        <v>0.8825622775800712</v>
      </c>
      <c r="F14" s="4270">
        <v>6</v>
      </c>
      <c r="G14" s="4271">
        <v>242</v>
      </c>
      <c r="H14" s="4262">
        <v>9</v>
      </c>
      <c r="I14" s="4263"/>
      <c r="J14" s="4263"/>
      <c r="K14" s="4264">
        <v>43</v>
      </c>
      <c r="L14" s="4263">
        <v>71</v>
      </c>
      <c r="M14" s="4263"/>
      <c r="N14" s="4263"/>
      <c r="O14" s="4263">
        <v>116</v>
      </c>
      <c r="P14" s="4265">
        <v>3</v>
      </c>
      <c r="Q14" s="4244"/>
      <c r="R14" s="4314"/>
      <c r="S14" s="4314"/>
    </row>
    <row r="15" spans="1:19" ht="25.5">
      <c r="A15" s="4315" t="s">
        <v>34</v>
      </c>
      <c r="B15" s="4242" t="s">
        <v>1036</v>
      </c>
      <c r="C15" s="4270">
        <v>32</v>
      </c>
      <c r="D15" s="4271">
        <v>22</v>
      </c>
      <c r="E15" s="4243">
        <f>D15/C15</f>
        <v>0.6875</v>
      </c>
      <c r="F15" s="4270">
        <v>2</v>
      </c>
      <c r="G15" s="4271">
        <v>20</v>
      </c>
      <c r="H15" s="4262">
        <v>1</v>
      </c>
      <c r="I15" s="4263"/>
      <c r="J15" s="4263"/>
      <c r="K15" s="4264">
        <v>11</v>
      </c>
      <c r="L15" s="4263"/>
      <c r="M15" s="4263">
        <v>4</v>
      </c>
      <c r="N15" s="4263"/>
      <c r="O15" s="4263">
        <v>4</v>
      </c>
      <c r="P15" s="4265"/>
      <c r="Q15" s="4244"/>
      <c r="R15" s="4314"/>
      <c r="S15" s="4314"/>
    </row>
    <row r="16" spans="1:19" ht="15">
      <c r="A16" s="4315" t="s">
        <v>34</v>
      </c>
      <c r="B16" s="4242" t="s">
        <v>94</v>
      </c>
      <c r="C16" s="4270">
        <v>86</v>
      </c>
      <c r="D16" s="4271">
        <v>54</v>
      </c>
      <c r="E16" s="4243">
        <f>+D16/C16</f>
        <v>0.627906976744186</v>
      </c>
      <c r="F16" s="4270">
        <v>1</v>
      </c>
      <c r="G16" s="4271">
        <f>+D16-F16</f>
        <v>53</v>
      </c>
      <c r="H16" s="4262"/>
      <c r="I16" s="4263"/>
      <c r="J16" s="4263"/>
      <c r="K16" s="4264">
        <v>17</v>
      </c>
      <c r="L16" s="4263"/>
      <c r="M16" s="4263">
        <v>23</v>
      </c>
      <c r="N16" s="4263"/>
      <c r="O16" s="4263">
        <v>13</v>
      </c>
      <c r="P16" s="4265"/>
      <c r="Q16" s="4244"/>
      <c r="R16" s="4314"/>
      <c r="S16" s="4314"/>
    </row>
    <row r="17" spans="1:19" ht="15">
      <c r="A17" s="4315" t="s">
        <v>37</v>
      </c>
      <c r="B17" s="4242" t="s">
        <v>95</v>
      </c>
      <c r="C17" s="4270">
        <v>371</v>
      </c>
      <c r="D17" s="4271">
        <v>240</v>
      </c>
      <c r="E17" s="4243">
        <f>+D17/C17</f>
        <v>0.6469002695417789</v>
      </c>
      <c r="F17" s="4270">
        <v>5</v>
      </c>
      <c r="G17" s="4271">
        <v>235</v>
      </c>
      <c r="H17" s="4262">
        <v>15</v>
      </c>
      <c r="I17" s="4263">
        <v>2</v>
      </c>
      <c r="J17" s="4263">
        <v>1</v>
      </c>
      <c r="K17" s="4264">
        <v>107</v>
      </c>
      <c r="L17" s="4263">
        <v>53</v>
      </c>
      <c r="M17" s="4263">
        <v>3</v>
      </c>
      <c r="N17" s="4263">
        <v>26</v>
      </c>
      <c r="O17" s="4263">
        <v>28</v>
      </c>
      <c r="P17" s="4265"/>
      <c r="Q17" s="4244"/>
      <c r="R17" s="4314"/>
      <c r="S17" s="4314"/>
    </row>
    <row r="18" spans="1:19" ht="15">
      <c r="A18" s="4315" t="s">
        <v>37</v>
      </c>
      <c r="B18" s="4242" t="s">
        <v>40</v>
      </c>
      <c r="C18" s="4270">
        <v>42</v>
      </c>
      <c r="D18" s="4271">
        <v>36</v>
      </c>
      <c r="E18" s="4243">
        <f>D18/C18</f>
        <v>0.8571428571428571</v>
      </c>
      <c r="F18" s="4270">
        <v>1</v>
      </c>
      <c r="G18" s="4271">
        <v>35</v>
      </c>
      <c r="H18" s="4262">
        <v>3</v>
      </c>
      <c r="I18" s="4263">
        <v>1</v>
      </c>
      <c r="J18" s="4263">
        <v>1</v>
      </c>
      <c r="K18" s="4264">
        <v>1</v>
      </c>
      <c r="L18" s="4263">
        <v>11</v>
      </c>
      <c r="M18" s="4263">
        <v>3</v>
      </c>
      <c r="N18" s="4263"/>
      <c r="O18" s="4263">
        <v>15</v>
      </c>
      <c r="P18" s="4265"/>
      <c r="Q18" s="4244"/>
      <c r="R18" s="4314"/>
      <c r="S18" s="4314"/>
    </row>
    <row r="19" spans="1:19" ht="15.75" thickBot="1">
      <c r="A19" s="4355" t="s">
        <v>37</v>
      </c>
      <c r="B19" s="4256" t="s">
        <v>39</v>
      </c>
      <c r="C19" s="4277">
        <v>42</v>
      </c>
      <c r="D19" s="4278">
        <v>33</v>
      </c>
      <c r="E19" s="4257">
        <f>D19/C19</f>
        <v>0.7857142857142857</v>
      </c>
      <c r="F19" s="4277">
        <v>2</v>
      </c>
      <c r="G19" s="4278">
        <v>31</v>
      </c>
      <c r="H19" s="4266">
        <v>2</v>
      </c>
      <c r="I19" s="4267"/>
      <c r="J19" s="4267"/>
      <c r="K19" s="4268">
        <v>10</v>
      </c>
      <c r="L19" s="4267">
        <v>8</v>
      </c>
      <c r="M19" s="4267">
        <v>4</v>
      </c>
      <c r="N19" s="4267">
        <v>4</v>
      </c>
      <c r="O19" s="4267">
        <v>1</v>
      </c>
      <c r="P19" s="4269">
        <v>2</v>
      </c>
      <c r="Q19" s="4244"/>
      <c r="R19" s="4314"/>
      <c r="S19" s="4314"/>
    </row>
    <row r="20" spans="1:19" ht="15">
      <c r="A20" s="4318"/>
      <c r="B20" s="4319"/>
      <c r="C20" s="4320"/>
      <c r="D20" s="4320"/>
      <c r="E20" s="4250"/>
      <c r="F20" s="4320"/>
      <c r="G20" s="4320"/>
      <c r="H20" s="4321"/>
      <c r="I20" s="4321"/>
      <c r="J20" s="4321"/>
      <c r="K20" s="4322"/>
      <c r="L20" s="4321"/>
      <c r="M20" s="4321"/>
      <c r="N20" s="4321"/>
      <c r="O20" s="4321"/>
      <c r="P20" s="4321"/>
      <c r="Q20" s="4323"/>
      <c r="R20" s="4314"/>
      <c r="S20" s="4314"/>
    </row>
    <row r="21" spans="1:19" ht="15">
      <c r="A21" s="4318"/>
      <c r="B21" s="4319"/>
      <c r="C21" s="4320"/>
      <c r="D21" s="4320"/>
      <c r="E21" s="4250"/>
      <c r="F21" s="4320"/>
      <c r="G21" s="4320"/>
      <c r="H21" s="4321"/>
      <c r="I21" s="4321"/>
      <c r="J21" s="4321"/>
      <c r="K21" s="4322"/>
      <c r="L21" s="4321"/>
      <c r="M21" s="4321"/>
      <c r="N21" s="4321"/>
      <c r="O21" s="4321"/>
      <c r="P21" s="4321"/>
      <c r="Q21" s="4323"/>
      <c r="R21" s="4314"/>
      <c r="S21" s="4314"/>
    </row>
    <row r="22" spans="1:19" ht="15">
      <c r="A22" s="4318"/>
      <c r="B22" s="4319"/>
      <c r="C22" s="4320"/>
      <c r="D22" s="4320"/>
      <c r="E22" s="4250"/>
      <c r="F22" s="4320"/>
      <c r="G22" s="4320"/>
      <c r="H22" s="4321"/>
      <c r="I22" s="4321"/>
      <c r="J22" s="4321"/>
      <c r="K22" s="4322"/>
      <c r="L22" s="4321"/>
      <c r="M22" s="4321"/>
      <c r="N22" s="4321"/>
      <c r="O22" s="4321"/>
      <c r="P22" s="4321"/>
      <c r="Q22" s="4323"/>
      <c r="R22" s="4314"/>
      <c r="S22" s="4314"/>
    </row>
    <row r="23" spans="1:19" ht="15.75" thickBot="1">
      <c r="A23" s="4318"/>
      <c r="B23" s="4319"/>
      <c r="C23" s="4320"/>
      <c r="D23" s="4320"/>
      <c r="E23" s="4250"/>
      <c r="F23" s="4320"/>
      <c r="G23" s="4320"/>
      <c r="H23" s="4321"/>
      <c r="I23" s="4321"/>
      <c r="J23" s="4321"/>
      <c r="K23" s="4322"/>
      <c r="L23" s="4321"/>
      <c r="M23" s="4321"/>
      <c r="N23" s="4321"/>
      <c r="O23" s="4321"/>
      <c r="P23" s="4321"/>
      <c r="Q23" s="4323"/>
      <c r="R23" s="4314"/>
      <c r="S23" s="4314"/>
    </row>
    <row r="24" spans="1:19" ht="15.75" thickBot="1">
      <c r="A24" s="4318" t="s">
        <v>41</v>
      </c>
      <c r="B24" s="4334"/>
      <c r="C24" s="4320"/>
      <c r="D24" s="4320"/>
      <c r="E24" s="4250"/>
      <c r="F24" s="4320"/>
      <c r="G24" s="4335" t="s">
        <v>42</v>
      </c>
      <c r="H24" s="4336" t="s">
        <v>11</v>
      </c>
      <c r="I24" s="4337" t="s">
        <v>12</v>
      </c>
      <c r="J24" s="4337" t="s">
        <v>13</v>
      </c>
      <c r="K24" s="4338" t="s">
        <v>14</v>
      </c>
      <c r="L24" s="4337" t="s">
        <v>15</v>
      </c>
      <c r="M24" s="4337" t="s">
        <v>16</v>
      </c>
      <c r="N24" s="4339" t="s">
        <v>17</v>
      </c>
      <c r="O24" s="4337" t="s">
        <v>18</v>
      </c>
      <c r="P24" s="4340" t="s">
        <v>19</v>
      </c>
      <c r="Q24" s="4341"/>
      <c r="R24" s="4324"/>
      <c r="S24" s="4324"/>
    </row>
    <row r="25" spans="1:19" ht="15.75" thickBot="1">
      <c r="A25" s="4318"/>
      <c r="B25" s="4319"/>
      <c r="C25" s="4320"/>
      <c r="D25" s="4320"/>
      <c r="E25" s="4250"/>
      <c r="F25" s="4320"/>
      <c r="G25" s="4342">
        <f>SUM(G5:G20)</f>
        <v>5583</v>
      </c>
      <c r="H25" s="4343">
        <f aca="true" t="shared" si="0" ref="H25:P25">SUM(H5:H20)</f>
        <v>180</v>
      </c>
      <c r="I25" s="4344">
        <f t="shared" si="0"/>
        <v>24</v>
      </c>
      <c r="J25" s="4344">
        <f t="shared" si="0"/>
        <v>250.5</v>
      </c>
      <c r="K25" s="4345">
        <f t="shared" si="0"/>
        <v>871</v>
      </c>
      <c r="L25" s="4344">
        <f t="shared" si="0"/>
        <v>1043</v>
      </c>
      <c r="M25" s="4344">
        <f t="shared" si="0"/>
        <v>1392</v>
      </c>
      <c r="N25" s="4344">
        <f t="shared" si="0"/>
        <v>560</v>
      </c>
      <c r="O25" s="4344">
        <f t="shared" si="0"/>
        <v>1002.5</v>
      </c>
      <c r="P25" s="4346">
        <f t="shared" si="0"/>
        <v>260</v>
      </c>
      <c r="Q25" s="4323"/>
      <c r="R25" s="4324"/>
      <c r="S25" s="4324"/>
    </row>
    <row r="26" spans="1:19" ht="15.75" thickBot="1">
      <c r="A26" s="4318"/>
      <c r="B26" s="4319"/>
      <c r="C26" s="4320"/>
      <c r="D26" s="4320"/>
      <c r="E26" s="4250"/>
      <c r="F26" s="4320"/>
      <c r="G26" s="4320"/>
      <c r="H26" s="4291">
        <f>H25/$G25</f>
        <v>0.032240730789897906</v>
      </c>
      <c r="I26" s="4292">
        <f aca="true" t="shared" si="1" ref="I26:P26">I25/$G25</f>
        <v>0.004298764105319721</v>
      </c>
      <c r="J26" s="4292">
        <f t="shared" si="1"/>
        <v>0.04486835034927458</v>
      </c>
      <c r="K26" s="4300">
        <f t="shared" si="1"/>
        <v>0.15600931398889487</v>
      </c>
      <c r="L26" s="4292">
        <f t="shared" si="1"/>
        <v>0.18681712341035286</v>
      </c>
      <c r="M26" s="4292">
        <f t="shared" si="1"/>
        <v>0.2493283181085438</v>
      </c>
      <c r="N26" s="4292">
        <f t="shared" si="1"/>
        <v>0.10030449579079348</v>
      </c>
      <c r="O26" s="4292">
        <f t="shared" si="1"/>
        <v>0.17956295898262584</v>
      </c>
      <c r="P26" s="4293">
        <f t="shared" si="1"/>
        <v>0.04656994447429697</v>
      </c>
      <c r="Q26" s="4323"/>
      <c r="R26" s="4347"/>
      <c r="S26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 topLeftCell="A10">
      <selection activeCell="S3" sqref="S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71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332"/>
      <c r="R1" s="332"/>
      <c r="S1" s="332"/>
    </row>
    <row r="2" spans="1:19" ht="27" thickBot="1">
      <c r="A2" s="335"/>
      <c r="B2" s="343"/>
      <c r="C2" s="334"/>
      <c r="D2" s="334"/>
      <c r="E2" s="334"/>
      <c r="F2" s="334"/>
      <c r="G2" s="334"/>
      <c r="H2" s="336"/>
      <c r="I2" s="336"/>
      <c r="J2" s="336"/>
      <c r="K2" s="337"/>
      <c r="L2" s="336"/>
      <c r="M2" s="336"/>
      <c r="N2" s="336"/>
      <c r="O2" s="336"/>
      <c r="P2" s="336"/>
      <c r="Q2" s="334"/>
      <c r="R2" s="332"/>
      <c r="S2" s="332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334"/>
      <c r="R3" s="333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338" t="s">
        <v>11</v>
      </c>
      <c r="I4" s="339" t="s">
        <v>12</v>
      </c>
      <c r="J4" s="339" t="s">
        <v>13</v>
      </c>
      <c r="K4" s="340" t="s">
        <v>14</v>
      </c>
      <c r="L4" s="339" t="s">
        <v>15</v>
      </c>
      <c r="M4" s="339" t="s">
        <v>16</v>
      </c>
      <c r="N4" s="342" t="s">
        <v>17</v>
      </c>
      <c r="O4" s="339" t="s">
        <v>18</v>
      </c>
      <c r="P4" s="341" t="s">
        <v>19</v>
      </c>
      <c r="Q4" s="334"/>
      <c r="R4" s="331"/>
      <c r="S4" s="331"/>
    </row>
    <row r="5" spans="1:19" ht="15">
      <c r="A5" s="356" t="s">
        <v>20</v>
      </c>
      <c r="B5" s="357" t="s">
        <v>72</v>
      </c>
      <c r="C5" s="382">
        <v>60</v>
      </c>
      <c r="D5" s="383">
        <v>46</v>
      </c>
      <c r="E5" s="358">
        <v>0.7666666666666667</v>
      </c>
      <c r="F5" s="382">
        <v>3</v>
      </c>
      <c r="G5" s="383">
        <v>43</v>
      </c>
      <c r="H5" s="362"/>
      <c r="I5" s="363"/>
      <c r="J5" s="363"/>
      <c r="K5" s="364">
        <v>1</v>
      </c>
      <c r="L5" s="363">
        <v>14</v>
      </c>
      <c r="M5" s="363">
        <v>28</v>
      </c>
      <c r="N5" s="363"/>
      <c r="O5" s="363"/>
      <c r="P5" s="365"/>
      <c r="Q5" s="349"/>
      <c r="R5" s="345"/>
      <c r="S5" s="345"/>
    </row>
    <row r="6" spans="1:19" ht="15">
      <c r="A6" s="346" t="s">
        <v>23</v>
      </c>
      <c r="B6" s="347" t="s">
        <v>73</v>
      </c>
      <c r="C6" s="374">
        <v>67</v>
      </c>
      <c r="D6" s="375">
        <v>59</v>
      </c>
      <c r="E6" s="348">
        <v>0.8805970149253731</v>
      </c>
      <c r="F6" s="374">
        <v>1</v>
      </c>
      <c r="G6" s="375">
        <v>58</v>
      </c>
      <c r="H6" s="366">
        <v>6</v>
      </c>
      <c r="I6" s="367">
        <v>2</v>
      </c>
      <c r="J6" s="367">
        <v>9</v>
      </c>
      <c r="K6" s="368">
        <v>26</v>
      </c>
      <c r="L6" s="367">
        <v>6</v>
      </c>
      <c r="M6" s="367"/>
      <c r="N6" s="367"/>
      <c r="O6" s="367">
        <v>9</v>
      </c>
      <c r="P6" s="369"/>
      <c r="Q6" s="349"/>
      <c r="R6" s="345"/>
      <c r="S6" s="345"/>
    </row>
    <row r="7" spans="1:19" ht="15">
      <c r="A7" s="346" t="s">
        <v>55</v>
      </c>
      <c r="B7" s="347" t="s">
        <v>74</v>
      </c>
      <c r="C7" s="374">
        <v>105</v>
      </c>
      <c r="D7" s="375">
        <v>78</v>
      </c>
      <c r="E7" s="348">
        <v>0.7428571428571429</v>
      </c>
      <c r="F7" s="374">
        <v>8</v>
      </c>
      <c r="G7" s="375">
        <v>70</v>
      </c>
      <c r="H7" s="366"/>
      <c r="I7" s="367"/>
      <c r="J7" s="367"/>
      <c r="K7" s="368"/>
      <c r="L7" s="367"/>
      <c r="M7" s="367">
        <v>70</v>
      </c>
      <c r="N7" s="367"/>
      <c r="O7" s="367"/>
      <c r="P7" s="369"/>
      <c r="Q7" s="349"/>
      <c r="R7" s="345"/>
      <c r="S7" s="345"/>
    </row>
    <row r="8" spans="1:19" ht="15">
      <c r="A8" s="346" t="s">
        <v>26</v>
      </c>
      <c r="B8" s="347" t="s">
        <v>27</v>
      </c>
      <c r="C8" s="374">
        <v>339</v>
      </c>
      <c r="D8" s="375"/>
      <c r="E8" s="348"/>
      <c r="F8" s="374"/>
      <c r="G8" s="375">
        <v>300</v>
      </c>
      <c r="H8" s="366">
        <v>67</v>
      </c>
      <c r="I8" s="367"/>
      <c r="J8" s="367"/>
      <c r="K8" s="368">
        <v>76</v>
      </c>
      <c r="L8" s="367">
        <v>62</v>
      </c>
      <c r="M8" s="367"/>
      <c r="N8" s="367">
        <v>95</v>
      </c>
      <c r="O8" s="367"/>
      <c r="P8" s="369"/>
      <c r="Q8" s="349"/>
      <c r="R8" s="345"/>
      <c r="S8" s="345"/>
    </row>
    <row r="9" spans="1:19" ht="15">
      <c r="A9" s="346" t="s">
        <v>28</v>
      </c>
      <c r="B9" s="347" t="s">
        <v>29</v>
      </c>
      <c r="C9" s="374">
        <v>2372</v>
      </c>
      <c r="D9" s="375">
        <v>1081</v>
      </c>
      <c r="E9" s="348">
        <v>0.4557335581787521</v>
      </c>
      <c r="F9" s="374">
        <v>57</v>
      </c>
      <c r="G9" s="375">
        <v>1024</v>
      </c>
      <c r="H9" s="366">
        <v>184</v>
      </c>
      <c r="I9" s="367"/>
      <c r="J9" s="367"/>
      <c r="K9" s="368">
        <v>64</v>
      </c>
      <c r="L9" s="367">
        <v>28</v>
      </c>
      <c r="M9" s="367">
        <v>501</v>
      </c>
      <c r="N9" s="367">
        <v>93</v>
      </c>
      <c r="O9" s="367">
        <v>104</v>
      </c>
      <c r="P9" s="369">
        <v>50</v>
      </c>
      <c r="Q9" s="349"/>
      <c r="R9" s="345"/>
      <c r="S9" s="345"/>
    </row>
    <row r="10" spans="1:19" ht="15">
      <c r="A10" s="346" t="s">
        <v>28</v>
      </c>
      <c r="B10" s="347" t="s">
        <v>30</v>
      </c>
      <c r="C10" s="374"/>
      <c r="D10" s="375"/>
      <c r="E10" s="348"/>
      <c r="F10" s="374"/>
      <c r="G10" s="375"/>
      <c r="H10" s="366"/>
      <c r="I10" s="367"/>
      <c r="J10" s="367"/>
      <c r="K10" s="368"/>
      <c r="L10" s="367"/>
      <c r="M10" s="367"/>
      <c r="N10" s="367"/>
      <c r="O10" s="367"/>
      <c r="P10" s="369"/>
      <c r="Q10" s="349"/>
      <c r="R10" s="345"/>
      <c r="S10" s="345"/>
    </row>
    <row r="11" spans="1:19" ht="25.5">
      <c r="A11" s="346" t="s">
        <v>31</v>
      </c>
      <c r="B11" s="347" t="s">
        <v>67</v>
      </c>
      <c r="C11" s="374"/>
      <c r="D11" s="375"/>
      <c r="E11" s="348"/>
      <c r="F11" s="374"/>
      <c r="G11" s="375">
        <v>154</v>
      </c>
      <c r="H11" s="366"/>
      <c r="I11" s="367"/>
      <c r="J11" s="367">
        <v>87</v>
      </c>
      <c r="K11" s="368"/>
      <c r="L11" s="367">
        <v>49</v>
      </c>
      <c r="M11" s="367"/>
      <c r="N11" s="367"/>
      <c r="O11" s="367">
        <v>14</v>
      </c>
      <c r="P11" s="369">
        <v>4</v>
      </c>
      <c r="Q11" s="349"/>
      <c r="R11" s="345"/>
      <c r="S11" s="345"/>
    </row>
    <row r="12" spans="1:19" ht="25.5">
      <c r="A12" s="346" t="s">
        <v>31</v>
      </c>
      <c r="B12" s="347" t="s">
        <v>68</v>
      </c>
      <c r="C12" s="374"/>
      <c r="D12" s="375"/>
      <c r="E12" s="348"/>
      <c r="F12" s="374"/>
      <c r="G12" s="375">
        <v>95</v>
      </c>
      <c r="H12" s="366">
        <v>34</v>
      </c>
      <c r="I12" s="367">
        <v>3</v>
      </c>
      <c r="J12" s="367"/>
      <c r="K12" s="368">
        <v>8</v>
      </c>
      <c r="L12" s="367">
        <v>39</v>
      </c>
      <c r="M12" s="367"/>
      <c r="N12" s="367"/>
      <c r="O12" s="367">
        <v>11</v>
      </c>
      <c r="P12" s="369">
        <v>0</v>
      </c>
      <c r="Q12" s="349"/>
      <c r="R12" s="345"/>
      <c r="S12" s="345"/>
    </row>
    <row r="13" spans="1:19" ht="15">
      <c r="A13" s="346" t="s">
        <v>34</v>
      </c>
      <c r="B13" s="347" t="s">
        <v>75</v>
      </c>
      <c r="C13" s="374">
        <v>31</v>
      </c>
      <c r="D13" s="375">
        <v>25</v>
      </c>
      <c r="E13" s="348">
        <v>0.8064516129032258</v>
      </c>
      <c r="F13" s="374">
        <v>1</v>
      </c>
      <c r="G13" s="375">
        <v>24</v>
      </c>
      <c r="H13" s="366"/>
      <c r="I13" s="367"/>
      <c r="J13" s="367"/>
      <c r="K13" s="368">
        <v>10</v>
      </c>
      <c r="L13" s="367">
        <v>9</v>
      </c>
      <c r="M13" s="367"/>
      <c r="N13" s="367"/>
      <c r="O13" s="367">
        <v>5</v>
      </c>
      <c r="P13" s="369"/>
      <c r="Q13" s="349"/>
      <c r="R13" s="345"/>
      <c r="S13" s="345"/>
    </row>
    <row r="14" spans="1:19" ht="15">
      <c r="A14" s="346" t="s">
        <v>37</v>
      </c>
      <c r="B14" s="347" t="s">
        <v>38</v>
      </c>
      <c r="C14" s="374">
        <v>230</v>
      </c>
      <c r="D14" s="375">
        <v>164</v>
      </c>
      <c r="E14" s="348">
        <v>0.7130434782608696</v>
      </c>
      <c r="F14" s="374">
        <v>7</v>
      </c>
      <c r="G14" s="375">
        <v>157</v>
      </c>
      <c r="H14" s="366">
        <v>34</v>
      </c>
      <c r="I14" s="367">
        <v>1</v>
      </c>
      <c r="J14" s="367">
        <v>2</v>
      </c>
      <c r="K14" s="368">
        <v>42</v>
      </c>
      <c r="L14" s="367">
        <v>29</v>
      </c>
      <c r="M14" s="367">
        <v>9</v>
      </c>
      <c r="N14" s="367">
        <v>20</v>
      </c>
      <c r="O14" s="367">
        <v>20</v>
      </c>
      <c r="P14" s="369"/>
      <c r="Q14" s="349"/>
      <c r="R14" s="345"/>
      <c r="S14" s="345"/>
    </row>
    <row r="15" spans="1:19" ht="26.25" thickBot="1">
      <c r="A15" s="361" t="s">
        <v>37</v>
      </c>
      <c r="B15" s="359" t="s">
        <v>62</v>
      </c>
      <c r="C15" s="384">
        <v>77</v>
      </c>
      <c r="D15" s="385">
        <v>65</v>
      </c>
      <c r="E15" s="360">
        <v>0.8441558441558441</v>
      </c>
      <c r="F15" s="384">
        <v>8</v>
      </c>
      <c r="G15" s="385">
        <v>57</v>
      </c>
      <c r="H15" s="370">
        <v>11</v>
      </c>
      <c r="I15" s="371">
        <v>5</v>
      </c>
      <c r="J15" s="371"/>
      <c r="K15" s="372">
        <v>8</v>
      </c>
      <c r="L15" s="371">
        <v>15</v>
      </c>
      <c r="M15" s="371">
        <v>3</v>
      </c>
      <c r="N15" s="371">
        <v>3</v>
      </c>
      <c r="O15" s="371">
        <v>9</v>
      </c>
      <c r="P15" s="373">
        <v>3</v>
      </c>
      <c r="Q15" s="349"/>
      <c r="R15" s="345"/>
      <c r="S15" s="345"/>
    </row>
    <row r="16" spans="1:19" ht="15">
      <c r="A16" s="350"/>
      <c r="B16" s="351"/>
      <c r="C16" s="376"/>
      <c r="D16" s="376"/>
      <c r="E16" s="354"/>
      <c r="F16" s="376"/>
      <c r="G16" s="376"/>
      <c r="H16" s="377"/>
      <c r="I16" s="377"/>
      <c r="J16" s="377"/>
      <c r="K16" s="378"/>
      <c r="L16" s="377"/>
      <c r="M16" s="377"/>
      <c r="N16" s="377"/>
      <c r="O16" s="377"/>
      <c r="P16" s="377"/>
      <c r="Q16" s="353"/>
      <c r="R16" s="345"/>
      <c r="S16" s="345"/>
    </row>
    <row r="17" spans="1:19" ht="15">
      <c r="A17" s="350"/>
      <c r="B17" s="351"/>
      <c r="C17" s="376"/>
      <c r="D17" s="376"/>
      <c r="E17" s="354"/>
      <c r="F17" s="376"/>
      <c r="G17" s="376"/>
      <c r="H17" s="377"/>
      <c r="I17" s="377"/>
      <c r="J17" s="377"/>
      <c r="K17" s="378"/>
      <c r="L17" s="377"/>
      <c r="M17" s="377"/>
      <c r="N17" s="377"/>
      <c r="O17" s="377"/>
      <c r="P17" s="377"/>
      <c r="Q17" s="353"/>
      <c r="R17" s="345"/>
      <c r="S17" s="345"/>
    </row>
    <row r="18" spans="1:19" ht="15">
      <c r="A18" s="331"/>
      <c r="B18" s="331"/>
      <c r="C18" s="379"/>
      <c r="D18" s="379"/>
      <c r="E18" s="331"/>
      <c r="F18" s="379"/>
      <c r="G18" s="379"/>
      <c r="H18" s="380"/>
      <c r="I18" s="380"/>
      <c r="J18" s="380"/>
      <c r="K18" s="381"/>
      <c r="L18" s="380"/>
      <c r="M18" s="380"/>
      <c r="N18" s="380"/>
      <c r="O18" s="380"/>
      <c r="P18" s="380"/>
      <c r="Q18" s="331"/>
      <c r="R18" s="331"/>
      <c r="S18" s="331"/>
    </row>
    <row r="19" spans="1:19" ht="15">
      <c r="A19" s="331"/>
      <c r="B19" s="331"/>
      <c r="C19" s="379"/>
      <c r="D19" s="379"/>
      <c r="E19" s="331"/>
      <c r="F19" s="379"/>
      <c r="G19" s="379"/>
      <c r="H19" s="380"/>
      <c r="I19" s="380"/>
      <c r="J19" s="380"/>
      <c r="K19" s="381"/>
      <c r="L19" s="380"/>
      <c r="M19" s="380"/>
      <c r="N19" s="380"/>
      <c r="O19" s="380"/>
      <c r="P19" s="380"/>
      <c r="Q19" s="331"/>
      <c r="R19" s="331"/>
      <c r="S19" s="331"/>
    </row>
    <row r="20" spans="1:19" ht="15">
      <c r="A20" s="350"/>
      <c r="B20" s="351"/>
      <c r="C20" s="376"/>
      <c r="D20" s="376"/>
      <c r="E20" s="354"/>
      <c r="F20" s="376"/>
      <c r="G20" s="376"/>
      <c r="H20" s="377"/>
      <c r="I20" s="377"/>
      <c r="J20" s="377"/>
      <c r="K20" s="378"/>
      <c r="L20" s="377"/>
      <c r="M20" s="377"/>
      <c r="N20" s="377"/>
      <c r="O20" s="377"/>
      <c r="P20" s="377"/>
      <c r="Q20" s="353"/>
      <c r="R20" s="345"/>
      <c r="S20" s="345"/>
    </row>
    <row r="21" spans="1:19" ht="15">
      <c r="A21" s="350"/>
      <c r="B21" s="351"/>
      <c r="C21" s="376"/>
      <c r="D21" s="376"/>
      <c r="E21" s="354"/>
      <c r="F21" s="376"/>
      <c r="G21" s="376"/>
      <c r="H21" s="377"/>
      <c r="I21" s="377"/>
      <c r="J21" s="377"/>
      <c r="K21" s="378"/>
      <c r="L21" s="377"/>
      <c r="M21" s="377"/>
      <c r="N21" s="377"/>
      <c r="O21" s="377"/>
      <c r="P21" s="377"/>
      <c r="Q21" s="353"/>
      <c r="R21" s="345"/>
      <c r="S21" s="345"/>
    </row>
    <row r="22" spans="1:19" ht="15">
      <c r="A22" s="350"/>
      <c r="B22" s="351"/>
      <c r="C22" s="376"/>
      <c r="D22" s="376"/>
      <c r="E22" s="354"/>
      <c r="F22" s="376"/>
      <c r="G22" s="376"/>
      <c r="H22" s="377"/>
      <c r="I22" s="377"/>
      <c r="J22" s="377"/>
      <c r="K22" s="378"/>
      <c r="L22" s="377"/>
      <c r="M22" s="377"/>
      <c r="N22" s="377"/>
      <c r="O22" s="377"/>
      <c r="P22" s="377"/>
      <c r="Q22" s="353"/>
      <c r="R22" s="344"/>
      <c r="S22" s="344"/>
    </row>
    <row r="23" spans="1:19" ht="15">
      <c r="A23" s="350"/>
      <c r="B23" s="351"/>
      <c r="C23" s="376"/>
      <c r="D23" s="376"/>
      <c r="E23" s="354"/>
      <c r="F23" s="376"/>
      <c r="G23" s="376"/>
      <c r="H23" s="377"/>
      <c r="I23" s="377"/>
      <c r="J23" s="377"/>
      <c r="K23" s="378"/>
      <c r="L23" s="377"/>
      <c r="M23" s="377"/>
      <c r="N23" s="377"/>
      <c r="O23" s="377"/>
      <c r="P23" s="377"/>
      <c r="Q23" s="353"/>
      <c r="R23" s="344"/>
      <c r="S23" s="344"/>
    </row>
    <row r="24" spans="1:19" ht="15.75" thickBot="1">
      <c r="A24" s="350"/>
      <c r="B24" s="351"/>
      <c r="C24" s="376"/>
      <c r="D24" s="376"/>
      <c r="E24" s="354"/>
      <c r="F24" s="376"/>
      <c r="G24" s="376"/>
      <c r="H24" s="377"/>
      <c r="I24" s="377"/>
      <c r="J24" s="377"/>
      <c r="K24" s="378"/>
      <c r="L24" s="377"/>
      <c r="M24" s="377"/>
      <c r="N24" s="377"/>
      <c r="O24" s="377"/>
      <c r="P24" s="377"/>
      <c r="Q24" s="353"/>
      <c r="R24" s="345"/>
      <c r="S24" s="345"/>
    </row>
    <row r="25" spans="1:19" ht="15.75" thickBot="1">
      <c r="A25" s="350" t="s">
        <v>41</v>
      </c>
      <c r="B25" s="355"/>
      <c r="C25" s="376"/>
      <c r="D25" s="376"/>
      <c r="E25" s="354"/>
      <c r="F25" s="376"/>
      <c r="G25" s="390" t="s">
        <v>42</v>
      </c>
      <c r="H25" s="395" t="s">
        <v>11</v>
      </c>
      <c r="I25" s="396" t="s">
        <v>12</v>
      </c>
      <c r="J25" s="396" t="s">
        <v>13</v>
      </c>
      <c r="K25" s="397" t="s">
        <v>14</v>
      </c>
      <c r="L25" s="396" t="s">
        <v>15</v>
      </c>
      <c r="M25" s="396" t="s">
        <v>16</v>
      </c>
      <c r="N25" s="398" t="s">
        <v>17</v>
      </c>
      <c r="O25" s="396" t="s">
        <v>18</v>
      </c>
      <c r="P25" s="399" t="s">
        <v>19</v>
      </c>
      <c r="Q25" s="352"/>
      <c r="R25" s="344"/>
      <c r="S25" s="344"/>
    </row>
    <row r="26" spans="1:19" ht="15.75" thickBot="1">
      <c r="A26" s="350"/>
      <c r="B26" s="351"/>
      <c r="C26" s="376"/>
      <c r="D26" s="376"/>
      <c r="E26" s="354"/>
      <c r="F26" s="376"/>
      <c r="G26" s="386">
        <v>1982</v>
      </c>
      <c r="H26" s="387">
        <v>336</v>
      </c>
      <c r="I26" s="388">
        <v>11</v>
      </c>
      <c r="J26" s="388">
        <v>98</v>
      </c>
      <c r="K26" s="400">
        <v>235</v>
      </c>
      <c r="L26" s="388">
        <v>251</v>
      </c>
      <c r="M26" s="388">
        <v>611</v>
      </c>
      <c r="N26" s="388">
        <v>211</v>
      </c>
      <c r="O26" s="388">
        <v>172</v>
      </c>
      <c r="P26" s="389">
        <v>57</v>
      </c>
      <c r="Q26" s="353"/>
      <c r="R26" s="344"/>
      <c r="S26" s="344"/>
    </row>
    <row r="27" spans="1:19" ht="15.75" thickBot="1">
      <c r="A27" s="350"/>
      <c r="B27" s="351"/>
      <c r="C27" s="376"/>
      <c r="D27" s="376"/>
      <c r="E27" s="354"/>
      <c r="F27" s="376"/>
      <c r="G27" s="376"/>
      <c r="H27" s="392">
        <v>0.16952573158425832</v>
      </c>
      <c r="I27" s="393">
        <v>0.005549949545913219</v>
      </c>
      <c r="J27" s="393">
        <v>0.04944500504540868</v>
      </c>
      <c r="K27" s="401">
        <v>0.11856710393541876</v>
      </c>
      <c r="L27" s="393">
        <v>0.12663975782038345</v>
      </c>
      <c r="M27" s="393">
        <v>0.3082744702320888</v>
      </c>
      <c r="N27" s="393">
        <v>0.10645812310797174</v>
      </c>
      <c r="O27" s="393">
        <v>0.08678102926337034</v>
      </c>
      <c r="P27" s="394">
        <v>0.02875882946518668</v>
      </c>
      <c r="Q27" s="353"/>
      <c r="R27" s="391"/>
      <c r="S27" s="344"/>
    </row>
  </sheetData>
  <mergeCells count="9">
    <mergeCell ref="H3:P3"/>
    <mergeCell ref="E3:E4"/>
    <mergeCell ref="F3:F4"/>
    <mergeCell ref="G3:G4"/>
    <mergeCell ref="A1:P1"/>
    <mergeCell ref="A3:A4"/>
    <mergeCell ref="B3:B4"/>
    <mergeCell ref="C3:C4"/>
    <mergeCell ref="D3:D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 topLeftCell="A1">
      <selection activeCell="S3" sqref="S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1037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8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47"/>
      <c r="C4" s="4674"/>
      <c r="D4" s="4666"/>
      <c r="E4" s="4628"/>
      <c r="F4" s="4666"/>
      <c r="G4" s="4667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25.5">
      <c r="A5" s="4313" t="s">
        <v>20</v>
      </c>
      <c r="B5" s="4254" t="s">
        <v>1038</v>
      </c>
      <c r="C5" s="4275">
        <v>89</v>
      </c>
      <c r="D5" s="4276">
        <v>69</v>
      </c>
      <c r="E5" s="4255">
        <f>D5/C5</f>
        <v>0.7752808988764045</v>
      </c>
      <c r="F5" s="4275">
        <v>4</v>
      </c>
      <c r="G5" s="4276">
        <v>65</v>
      </c>
      <c r="H5" s="4258">
        <v>4</v>
      </c>
      <c r="I5" s="4259">
        <v>2</v>
      </c>
      <c r="J5" s="4259">
        <v>1</v>
      </c>
      <c r="K5" s="4260">
        <v>5</v>
      </c>
      <c r="L5" s="4259">
        <v>27</v>
      </c>
      <c r="M5" s="4259">
        <v>11</v>
      </c>
      <c r="N5" s="4259">
        <v>2</v>
      </c>
      <c r="O5" s="4259">
        <v>10</v>
      </c>
      <c r="P5" s="4261">
        <v>3</v>
      </c>
      <c r="Q5" s="4244"/>
      <c r="R5" s="4314"/>
      <c r="S5" s="4314"/>
    </row>
    <row r="6" spans="1:19" ht="25.5">
      <c r="A6" s="4315" t="s">
        <v>20</v>
      </c>
      <c r="B6" s="4242" t="s">
        <v>1039</v>
      </c>
      <c r="C6" s="4270">
        <v>75</v>
      </c>
      <c r="D6" s="4271">
        <v>48</v>
      </c>
      <c r="E6" s="4243">
        <f>D6/C6</f>
        <v>0.64</v>
      </c>
      <c r="F6" s="4270">
        <f>D6-G6</f>
        <v>0</v>
      </c>
      <c r="G6" s="4271">
        <v>48</v>
      </c>
      <c r="H6" s="4262">
        <v>7</v>
      </c>
      <c r="I6" s="4263"/>
      <c r="J6" s="4263"/>
      <c r="K6" s="4264">
        <v>9</v>
      </c>
      <c r="L6" s="4263">
        <v>11</v>
      </c>
      <c r="M6" s="4263">
        <v>9</v>
      </c>
      <c r="N6" s="4263"/>
      <c r="O6" s="4263">
        <v>12</v>
      </c>
      <c r="P6" s="4265"/>
      <c r="Q6" s="4244"/>
      <c r="R6" s="4314"/>
      <c r="S6" s="4314"/>
    </row>
    <row r="7" spans="1:19" ht="15">
      <c r="A7" s="4315" t="s">
        <v>20</v>
      </c>
      <c r="B7" s="4242" t="s">
        <v>1040</v>
      </c>
      <c r="C7" s="4270">
        <v>169</v>
      </c>
      <c r="D7" s="4271">
        <v>49</v>
      </c>
      <c r="E7" s="4243">
        <f>D7/C7</f>
        <v>0.28994082840236685</v>
      </c>
      <c r="F7" s="4270">
        <f>D7-G7</f>
        <v>2</v>
      </c>
      <c r="G7" s="4271">
        <v>47</v>
      </c>
      <c r="H7" s="4262">
        <v>9</v>
      </c>
      <c r="I7" s="4263"/>
      <c r="J7" s="4263"/>
      <c r="K7" s="4264"/>
      <c r="L7" s="4263"/>
      <c r="M7" s="4263">
        <v>38</v>
      </c>
      <c r="N7" s="4263"/>
      <c r="O7" s="4263"/>
      <c r="P7" s="4265"/>
      <c r="Q7" s="4244"/>
      <c r="R7" s="4314"/>
      <c r="S7" s="4314"/>
    </row>
    <row r="8" spans="1:19" ht="15">
      <c r="A8" s="4315" t="s">
        <v>20</v>
      </c>
      <c r="B8" s="4242" t="s">
        <v>1041</v>
      </c>
      <c r="C8" s="4270">
        <v>454</v>
      </c>
      <c r="D8" s="4271">
        <v>331</v>
      </c>
      <c r="E8" s="4243">
        <v>0.7290748898678414</v>
      </c>
      <c r="F8" s="4270">
        <v>10</v>
      </c>
      <c r="G8" s="4271">
        <v>321</v>
      </c>
      <c r="H8" s="4262"/>
      <c r="I8" s="4263"/>
      <c r="J8" s="4263"/>
      <c r="K8" s="4264">
        <v>43</v>
      </c>
      <c r="L8" s="4263">
        <v>97</v>
      </c>
      <c r="M8" s="4263"/>
      <c r="N8" s="4263">
        <v>181</v>
      </c>
      <c r="O8" s="4263"/>
      <c r="P8" s="4265"/>
      <c r="Q8" s="4244"/>
      <c r="R8" s="4314"/>
      <c r="S8" s="4314"/>
    </row>
    <row r="9" spans="1:19" ht="15">
      <c r="A9" s="4315" t="s">
        <v>65</v>
      </c>
      <c r="B9" s="4242" t="s">
        <v>1042</v>
      </c>
      <c r="C9" s="4270">
        <v>108</v>
      </c>
      <c r="D9" s="4271">
        <v>41</v>
      </c>
      <c r="E9" s="4243">
        <v>0.37962962962962965</v>
      </c>
      <c r="F9" s="4270">
        <v>1</v>
      </c>
      <c r="G9" s="4271">
        <v>40</v>
      </c>
      <c r="H9" s="4262">
        <v>9</v>
      </c>
      <c r="I9" s="4263">
        <v>2</v>
      </c>
      <c r="J9" s="4263"/>
      <c r="K9" s="4264">
        <v>17</v>
      </c>
      <c r="L9" s="4263">
        <v>2</v>
      </c>
      <c r="M9" s="4263">
        <v>2</v>
      </c>
      <c r="N9" s="4263">
        <v>6</v>
      </c>
      <c r="O9" s="4263">
        <v>2</v>
      </c>
      <c r="P9" s="4265"/>
      <c r="Q9" s="4244"/>
      <c r="R9" s="4314"/>
      <c r="S9" s="4314"/>
    </row>
    <row r="10" spans="1:19" ht="15">
      <c r="A10" s="4315" t="s">
        <v>65</v>
      </c>
      <c r="B10" s="4242" t="s">
        <v>1043</v>
      </c>
      <c r="C10" s="4270">
        <v>86</v>
      </c>
      <c r="D10" s="4271">
        <v>64</v>
      </c>
      <c r="E10" s="4243">
        <v>0.7441860465116279</v>
      </c>
      <c r="F10" s="4270">
        <v>1</v>
      </c>
      <c r="G10" s="4271">
        <v>62</v>
      </c>
      <c r="H10" s="4262">
        <v>12</v>
      </c>
      <c r="I10" s="4263">
        <v>5</v>
      </c>
      <c r="J10" s="4263">
        <v>1</v>
      </c>
      <c r="K10" s="4264">
        <v>13</v>
      </c>
      <c r="L10" s="4263">
        <v>1</v>
      </c>
      <c r="M10" s="4263">
        <v>7</v>
      </c>
      <c r="N10" s="4263">
        <v>19</v>
      </c>
      <c r="O10" s="4263">
        <v>4</v>
      </c>
      <c r="P10" s="4265"/>
      <c r="Q10" s="4244"/>
      <c r="R10" s="4314"/>
      <c r="S10" s="4314"/>
    </row>
    <row r="11" spans="1:19" ht="25.5">
      <c r="A11" s="4315" t="s">
        <v>23</v>
      </c>
      <c r="B11" s="4242" t="s">
        <v>1044</v>
      </c>
      <c r="C11" s="4270">
        <v>193</v>
      </c>
      <c r="D11" s="4271">
        <v>160</v>
      </c>
      <c r="E11" s="4243">
        <f aca="true" t="shared" si="0" ref="E11:E17">D11/C11</f>
        <v>0.8290155440414507</v>
      </c>
      <c r="F11" s="4270">
        <v>6</v>
      </c>
      <c r="G11" s="4271">
        <v>154</v>
      </c>
      <c r="H11" s="4262">
        <v>11</v>
      </c>
      <c r="I11" s="4263">
        <v>6</v>
      </c>
      <c r="J11" s="4263">
        <v>14.5</v>
      </c>
      <c r="K11" s="4264">
        <v>77</v>
      </c>
      <c r="L11" s="4263">
        <v>31</v>
      </c>
      <c r="M11" s="4263"/>
      <c r="N11" s="4263"/>
      <c r="O11" s="4263">
        <v>14.5</v>
      </c>
      <c r="P11" s="4265"/>
      <c r="Q11" s="4244"/>
      <c r="R11" s="4314"/>
      <c r="S11" s="4314"/>
    </row>
    <row r="12" spans="1:19" ht="25.5">
      <c r="A12" s="4315" t="s">
        <v>23</v>
      </c>
      <c r="B12" s="4242" t="s">
        <v>1045</v>
      </c>
      <c r="C12" s="4270">
        <v>280</v>
      </c>
      <c r="D12" s="4271">
        <v>243</v>
      </c>
      <c r="E12" s="4243">
        <f t="shared" si="0"/>
        <v>0.8678571428571429</v>
      </c>
      <c r="F12" s="4270">
        <v>6</v>
      </c>
      <c r="G12" s="4271">
        <v>237</v>
      </c>
      <c r="H12" s="4262">
        <v>36</v>
      </c>
      <c r="I12" s="4263">
        <v>31</v>
      </c>
      <c r="J12" s="4263">
        <v>27.5</v>
      </c>
      <c r="K12" s="4264">
        <v>8</v>
      </c>
      <c r="L12" s="4263">
        <v>107</v>
      </c>
      <c r="M12" s="4263"/>
      <c r="N12" s="4263"/>
      <c r="O12" s="4263">
        <v>27.5</v>
      </c>
      <c r="P12" s="4265"/>
      <c r="Q12" s="4244"/>
      <c r="R12" s="4314"/>
      <c r="S12" s="4314"/>
    </row>
    <row r="13" spans="1:19" ht="25.5">
      <c r="A13" s="4315" t="s">
        <v>23</v>
      </c>
      <c r="B13" s="4242" t="s">
        <v>1046</v>
      </c>
      <c r="C13" s="4270">
        <v>50</v>
      </c>
      <c r="D13" s="4271">
        <v>46</v>
      </c>
      <c r="E13" s="4243">
        <f t="shared" si="0"/>
        <v>0.92</v>
      </c>
      <c r="F13" s="4270">
        <v>0</v>
      </c>
      <c r="G13" s="4271">
        <v>46</v>
      </c>
      <c r="H13" s="4262">
        <v>19</v>
      </c>
      <c r="I13" s="4263">
        <v>0</v>
      </c>
      <c r="J13" s="4263">
        <v>3</v>
      </c>
      <c r="K13" s="4264">
        <v>3</v>
      </c>
      <c r="L13" s="4263">
        <v>18</v>
      </c>
      <c r="M13" s="4263"/>
      <c r="N13" s="4263"/>
      <c r="O13" s="4263">
        <v>3</v>
      </c>
      <c r="P13" s="4265"/>
      <c r="Q13" s="4244"/>
      <c r="R13" s="4314"/>
      <c r="S13" s="4314"/>
    </row>
    <row r="14" spans="1:19" ht="25.5">
      <c r="A14" s="4315" t="s">
        <v>23</v>
      </c>
      <c r="B14" s="4242" t="s">
        <v>1047</v>
      </c>
      <c r="C14" s="4270">
        <v>124</v>
      </c>
      <c r="D14" s="4271">
        <v>104</v>
      </c>
      <c r="E14" s="4243">
        <f t="shared" si="0"/>
        <v>0.8387096774193549</v>
      </c>
      <c r="F14" s="4270">
        <v>3</v>
      </c>
      <c r="G14" s="4271">
        <v>101</v>
      </c>
      <c r="H14" s="4262">
        <v>13</v>
      </c>
      <c r="I14" s="4263">
        <v>8</v>
      </c>
      <c r="J14" s="4263">
        <v>9.5</v>
      </c>
      <c r="K14" s="4264">
        <v>9</v>
      </c>
      <c r="L14" s="4263">
        <v>52</v>
      </c>
      <c r="M14" s="4263"/>
      <c r="N14" s="4263"/>
      <c r="O14" s="4263">
        <v>9.5</v>
      </c>
      <c r="P14" s="4265"/>
      <c r="Q14" s="4244"/>
      <c r="R14" s="4314"/>
      <c r="S14" s="4314"/>
    </row>
    <row r="15" spans="1:19" ht="25.5">
      <c r="A15" s="4315" t="s">
        <v>55</v>
      </c>
      <c r="B15" s="4242" t="s">
        <v>1048</v>
      </c>
      <c r="C15" s="4270">
        <v>283</v>
      </c>
      <c r="D15" s="4271">
        <v>231</v>
      </c>
      <c r="E15" s="4243">
        <f t="shared" si="0"/>
        <v>0.8162544169611308</v>
      </c>
      <c r="F15" s="4270">
        <v>6</v>
      </c>
      <c r="G15" s="4271">
        <v>225</v>
      </c>
      <c r="H15" s="4262">
        <v>12</v>
      </c>
      <c r="I15" s="4263">
        <v>2</v>
      </c>
      <c r="J15" s="4263">
        <v>1</v>
      </c>
      <c r="K15" s="4264">
        <v>18.3</v>
      </c>
      <c r="L15" s="4263">
        <v>130</v>
      </c>
      <c r="M15" s="4263">
        <v>18.3</v>
      </c>
      <c r="N15" s="4263">
        <v>18.3</v>
      </c>
      <c r="O15" s="4263">
        <v>25</v>
      </c>
      <c r="P15" s="4265"/>
      <c r="Q15" s="4244"/>
      <c r="R15" s="4314"/>
      <c r="S15" s="4314"/>
    </row>
    <row r="16" spans="1:19" ht="15">
      <c r="A16" s="4315" t="s">
        <v>55</v>
      </c>
      <c r="B16" s="4242" t="s">
        <v>1049</v>
      </c>
      <c r="C16" s="4270">
        <v>162</v>
      </c>
      <c r="D16" s="4271">
        <v>126</v>
      </c>
      <c r="E16" s="4243">
        <f t="shared" si="0"/>
        <v>0.7777777777777778</v>
      </c>
      <c r="F16" s="4270">
        <v>3</v>
      </c>
      <c r="G16" s="4271">
        <v>123</v>
      </c>
      <c r="H16" s="4262">
        <v>11</v>
      </c>
      <c r="I16" s="4263"/>
      <c r="J16" s="4263"/>
      <c r="K16" s="4264">
        <v>20</v>
      </c>
      <c r="L16" s="4263">
        <v>32</v>
      </c>
      <c r="M16" s="4263"/>
      <c r="N16" s="4263">
        <v>60</v>
      </c>
      <c r="O16" s="4263"/>
      <c r="P16" s="4265"/>
      <c r="Q16" s="4244"/>
      <c r="R16" s="4314"/>
      <c r="S16" s="4314"/>
    </row>
    <row r="17" spans="1:19" ht="15">
      <c r="A17" s="4315" t="s">
        <v>55</v>
      </c>
      <c r="B17" s="4242" t="s">
        <v>1050</v>
      </c>
      <c r="C17" s="4270">
        <v>495</v>
      </c>
      <c r="D17" s="4271">
        <v>445</v>
      </c>
      <c r="E17" s="4243">
        <f t="shared" si="0"/>
        <v>0.898989898989899</v>
      </c>
      <c r="F17" s="4270">
        <v>24</v>
      </c>
      <c r="G17" s="4271">
        <v>421</v>
      </c>
      <c r="H17" s="4262">
        <v>321</v>
      </c>
      <c r="I17" s="4263"/>
      <c r="J17" s="4263"/>
      <c r="K17" s="4264"/>
      <c r="L17" s="4263">
        <v>100</v>
      </c>
      <c r="M17" s="4263"/>
      <c r="N17" s="4263"/>
      <c r="O17" s="4263"/>
      <c r="P17" s="4265"/>
      <c r="Q17" s="4244"/>
      <c r="R17" s="4314"/>
      <c r="S17" s="4314"/>
    </row>
    <row r="18" spans="1:19" ht="15">
      <c r="A18" s="4315" t="s">
        <v>26</v>
      </c>
      <c r="B18" s="4242" t="s">
        <v>1051</v>
      </c>
      <c r="C18" s="4270">
        <v>124</v>
      </c>
      <c r="D18" s="4271"/>
      <c r="E18" s="4243"/>
      <c r="F18" s="4270"/>
      <c r="G18" s="4271">
        <v>69</v>
      </c>
      <c r="H18" s="4262">
        <v>69</v>
      </c>
      <c r="I18" s="4263"/>
      <c r="J18" s="4263"/>
      <c r="K18" s="4264"/>
      <c r="L18" s="4263"/>
      <c r="M18" s="4263"/>
      <c r="N18" s="4263"/>
      <c r="O18" s="4263"/>
      <c r="P18" s="4265"/>
      <c r="Q18" s="4244"/>
      <c r="R18" s="4314"/>
      <c r="S18" s="4314"/>
    </row>
    <row r="19" spans="1:19" ht="25.5">
      <c r="A19" s="4315" t="s">
        <v>26</v>
      </c>
      <c r="B19" s="4242" t="s">
        <v>1052</v>
      </c>
      <c r="C19" s="4270">
        <v>239</v>
      </c>
      <c r="D19" s="4271"/>
      <c r="E19" s="4243"/>
      <c r="F19" s="4270"/>
      <c r="G19" s="4271">
        <v>187</v>
      </c>
      <c r="H19" s="4262">
        <v>56</v>
      </c>
      <c r="I19" s="4263">
        <v>7</v>
      </c>
      <c r="J19" s="4263"/>
      <c r="K19" s="4264">
        <v>15</v>
      </c>
      <c r="L19" s="4263">
        <v>61</v>
      </c>
      <c r="M19" s="4263"/>
      <c r="N19" s="4263">
        <v>20</v>
      </c>
      <c r="O19" s="4263">
        <v>28</v>
      </c>
      <c r="P19" s="4265"/>
      <c r="Q19" s="4244"/>
      <c r="R19" s="4314"/>
      <c r="S19" s="4314"/>
    </row>
    <row r="20" spans="1:19" ht="15">
      <c r="A20" s="4315" t="s">
        <v>26</v>
      </c>
      <c r="B20" s="4242" t="s">
        <v>1053</v>
      </c>
      <c r="C20" s="4270"/>
      <c r="D20" s="4271"/>
      <c r="E20" s="4243"/>
      <c r="F20" s="4270"/>
      <c r="G20" s="4271">
        <v>252</v>
      </c>
      <c r="H20" s="4262">
        <v>46</v>
      </c>
      <c r="I20" s="4263"/>
      <c r="J20" s="4263"/>
      <c r="K20" s="4264">
        <v>91</v>
      </c>
      <c r="L20" s="4263"/>
      <c r="M20" s="4263"/>
      <c r="N20" s="4263">
        <v>110</v>
      </c>
      <c r="O20" s="4263">
        <v>5</v>
      </c>
      <c r="P20" s="4265"/>
      <c r="Q20" s="4244"/>
      <c r="R20" s="4314"/>
      <c r="S20" s="4314"/>
    </row>
    <row r="21" spans="1:19" ht="15">
      <c r="A21" s="4315" t="s">
        <v>26</v>
      </c>
      <c r="B21" s="4242" t="s">
        <v>27</v>
      </c>
      <c r="C21" s="4270">
        <v>1704</v>
      </c>
      <c r="D21" s="4271"/>
      <c r="E21" s="4243"/>
      <c r="F21" s="4270"/>
      <c r="G21" s="4271">
        <v>1466</v>
      </c>
      <c r="H21" s="4262">
        <v>264</v>
      </c>
      <c r="I21" s="4263">
        <v>147.6</v>
      </c>
      <c r="J21" s="4263"/>
      <c r="K21" s="4264">
        <v>277</v>
      </c>
      <c r="L21" s="4263">
        <v>281</v>
      </c>
      <c r="M21" s="4263"/>
      <c r="N21" s="4263">
        <v>480</v>
      </c>
      <c r="O21" s="4263">
        <v>16.4</v>
      </c>
      <c r="P21" s="4265"/>
      <c r="Q21" s="4244"/>
      <c r="R21" s="4314"/>
      <c r="S21" s="4314"/>
    </row>
    <row r="22" spans="1:19" ht="15">
      <c r="A22" s="4315" t="s">
        <v>28</v>
      </c>
      <c r="B22" s="4242" t="s">
        <v>29</v>
      </c>
      <c r="C22" s="4270">
        <v>17005</v>
      </c>
      <c r="D22" s="4271">
        <v>6286</v>
      </c>
      <c r="E22" s="4243">
        <v>0.3696559835342546</v>
      </c>
      <c r="F22" s="4270">
        <v>254</v>
      </c>
      <c r="G22" s="4271">
        <v>6032</v>
      </c>
      <c r="H22" s="4262">
        <v>1306</v>
      </c>
      <c r="I22" s="4263"/>
      <c r="J22" s="4263"/>
      <c r="K22" s="4264">
        <v>294</v>
      </c>
      <c r="L22" s="4263">
        <v>385</v>
      </c>
      <c r="M22" s="4263">
        <v>1529</v>
      </c>
      <c r="N22" s="4263">
        <v>190</v>
      </c>
      <c r="O22" s="4263">
        <v>1815</v>
      </c>
      <c r="P22" s="4265">
        <v>513</v>
      </c>
      <c r="Q22" s="4244"/>
      <c r="R22" s="4314"/>
      <c r="S22" s="4314"/>
    </row>
    <row r="23" spans="1:19" ht="15">
      <c r="A23" s="4315" t="s">
        <v>28</v>
      </c>
      <c r="B23" s="4242" t="s">
        <v>30</v>
      </c>
      <c r="C23" s="4270"/>
      <c r="D23" s="4271"/>
      <c r="E23" s="4243"/>
      <c r="F23" s="4270"/>
      <c r="G23" s="4271"/>
      <c r="H23" s="4262"/>
      <c r="I23" s="4263"/>
      <c r="J23" s="4263"/>
      <c r="K23" s="4264"/>
      <c r="L23" s="4263"/>
      <c r="M23" s="4263"/>
      <c r="N23" s="4263"/>
      <c r="O23" s="4263"/>
      <c r="P23" s="4265"/>
      <c r="Q23" s="4244"/>
      <c r="R23" s="4314"/>
      <c r="S23" s="4314"/>
    </row>
    <row r="24" spans="1:19" ht="15">
      <c r="A24" s="4315" t="s">
        <v>82</v>
      </c>
      <c r="B24" s="4242" t="s">
        <v>1054</v>
      </c>
      <c r="C24" s="4270">
        <v>6291</v>
      </c>
      <c r="D24" s="4271">
        <v>1426</v>
      </c>
      <c r="E24" s="4243">
        <f>D24/C24</f>
        <v>0.22667302495628677</v>
      </c>
      <c r="F24" s="4270">
        <f>D24-G24</f>
        <v>25</v>
      </c>
      <c r="G24" s="4271">
        <v>1401</v>
      </c>
      <c r="H24" s="4262">
        <v>229</v>
      </c>
      <c r="I24" s="4263"/>
      <c r="J24" s="4263"/>
      <c r="K24" s="4264">
        <v>342</v>
      </c>
      <c r="L24" s="4263">
        <v>109</v>
      </c>
      <c r="M24" s="4263">
        <v>229</v>
      </c>
      <c r="N24" s="4263">
        <v>68</v>
      </c>
      <c r="O24" s="4263">
        <v>424</v>
      </c>
      <c r="P24" s="4265"/>
      <c r="Q24" s="4244"/>
      <c r="R24" s="4314"/>
      <c r="S24" s="4314"/>
    </row>
    <row r="25" spans="1:19" ht="15">
      <c r="A25" s="4315" t="s">
        <v>82</v>
      </c>
      <c r="B25" s="4242" t="s">
        <v>1055</v>
      </c>
      <c r="C25" s="4392"/>
      <c r="D25" s="4392"/>
      <c r="E25" s="4393"/>
      <c r="F25" s="4392"/>
      <c r="G25" s="4394">
        <v>104</v>
      </c>
      <c r="H25" s="4379"/>
      <c r="I25" s="4380"/>
      <c r="J25" s="4380"/>
      <c r="K25" s="4381"/>
      <c r="L25" s="4380">
        <v>52</v>
      </c>
      <c r="M25" s="4380"/>
      <c r="N25" s="4380"/>
      <c r="O25" s="4380">
        <v>52</v>
      </c>
      <c r="P25" s="4395"/>
      <c r="Q25" s="4391"/>
      <c r="R25" s="4391"/>
      <c r="S25" s="4391"/>
    </row>
    <row r="26" spans="1:19" ht="15">
      <c r="A26" s="4315" t="s">
        <v>82</v>
      </c>
      <c r="B26" s="4242" t="s">
        <v>1056</v>
      </c>
      <c r="C26" s="4392"/>
      <c r="D26" s="4392"/>
      <c r="E26" s="4393"/>
      <c r="F26" s="4392"/>
      <c r="G26" s="4394">
        <v>14</v>
      </c>
      <c r="H26" s="4396">
        <v>3</v>
      </c>
      <c r="I26" s="4397"/>
      <c r="J26" s="4397"/>
      <c r="K26" s="4398">
        <v>1</v>
      </c>
      <c r="L26" s="4397">
        <v>5</v>
      </c>
      <c r="M26" s="4397"/>
      <c r="N26" s="4397"/>
      <c r="O26" s="4397">
        <v>4</v>
      </c>
      <c r="P26" s="4395">
        <v>0.6699999999999875</v>
      </c>
      <c r="Q26" s="4391"/>
      <c r="R26" s="4391"/>
      <c r="S26" s="4391"/>
    </row>
    <row r="27" spans="1:19" ht="15">
      <c r="A27" s="4315" t="s">
        <v>82</v>
      </c>
      <c r="B27" s="4242" t="s">
        <v>1057</v>
      </c>
      <c r="C27" s="4376"/>
      <c r="D27" s="4376"/>
      <c r="E27" s="4377"/>
      <c r="F27" s="4376"/>
      <c r="G27" s="4378">
        <v>297</v>
      </c>
      <c r="H27" s="4379">
        <v>56</v>
      </c>
      <c r="I27" s="4380"/>
      <c r="J27" s="4380"/>
      <c r="K27" s="4381">
        <v>143</v>
      </c>
      <c r="L27" s="4380"/>
      <c r="M27" s="4380"/>
      <c r="N27" s="4380"/>
      <c r="O27" s="4380">
        <v>98</v>
      </c>
      <c r="P27" s="4382">
        <v>0</v>
      </c>
      <c r="Q27" s="4363"/>
      <c r="R27" s="4363"/>
      <c r="S27" s="4363"/>
    </row>
    <row r="28" spans="1:19" ht="15">
      <c r="A28" s="4315" t="s">
        <v>31</v>
      </c>
      <c r="B28" s="4242" t="s">
        <v>203</v>
      </c>
      <c r="C28" s="4376"/>
      <c r="D28" s="4376"/>
      <c r="E28" s="4377"/>
      <c r="F28" s="4376"/>
      <c r="G28" s="4378">
        <v>1161</v>
      </c>
      <c r="H28" s="4379"/>
      <c r="I28" s="4380">
        <v>4</v>
      </c>
      <c r="J28" s="4380">
        <v>367</v>
      </c>
      <c r="K28" s="4381">
        <v>6</v>
      </c>
      <c r="L28" s="4380">
        <v>607</v>
      </c>
      <c r="M28" s="4380"/>
      <c r="N28" s="4380"/>
      <c r="O28" s="4380">
        <v>154</v>
      </c>
      <c r="P28" s="4382">
        <v>23</v>
      </c>
      <c r="Q28" s="4363"/>
      <c r="R28" s="4363"/>
      <c r="S28" s="4363"/>
    </row>
    <row r="29" spans="1:19" ht="15">
      <c r="A29" s="4315" t="s">
        <v>31</v>
      </c>
      <c r="B29" s="4242" t="s">
        <v>348</v>
      </c>
      <c r="C29" s="4376"/>
      <c r="D29" s="4376"/>
      <c r="E29" s="4377"/>
      <c r="F29" s="4376"/>
      <c r="G29" s="4378">
        <v>319</v>
      </c>
      <c r="H29" s="4379">
        <v>120</v>
      </c>
      <c r="I29" s="4380">
        <v>16</v>
      </c>
      <c r="J29" s="4380"/>
      <c r="K29" s="4381">
        <v>11</v>
      </c>
      <c r="L29" s="4380">
        <v>123</v>
      </c>
      <c r="M29" s="4380"/>
      <c r="N29" s="4380"/>
      <c r="O29" s="4380">
        <v>49</v>
      </c>
      <c r="P29" s="4382">
        <v>0</v>
      </c>
      <c r="Q29" s="4363"/>
      <c r="R29" s="4363"/>
      <c r="S29" s="4363"/>
    </row>
    <row r="30" spans="1:19" ht="15">
      <c r="A30" s="4315" t="s">
        <v>34</v>
      </c>
      <c r="B30" s="4242" t="s">
        <v>1058</v>
      </c>
      <c r="C30" s="4270">
        <v>158</v>
      </c>
      <c r="D30" s="4271">
        <v>135</v>
      </c>
      <c r="E30" s="4243">
        <f>D30/C30</f>
        <v>0.8544303797468354</v>
      </c>
      <c r="F30" s="4270">
        <v>2</v>
      </c>
      <c r="G30" s="4271">
        <v>133</v>
      </c>
      <c r="H30" s="4262">
        <v>3</v>
      </c>
      <c r="I30" s="4263"/>
      <c r="J30" s="4263">
        <v>1</v>
      </c>
      <c r="K30" s="4264">
        <v>105</v>
      </c>
      <c r="L30" s="4263">
        <v>10</v>
      </c>
      <c r="M30" s="4263"/>
      <c r="N30" s="4263"/>
      <c r="O30" s="4263">
        <v>14</v>
      </c>
      <c r="P30" s="4265"/>
      <c r="Q30" s="4244"/>
      <c r="R30" s="4314"/>
      <c r="S30" s="4314"/>
    </row>
    <row r="31" spans="1:19" ht="15">
      <c r="A31" s="4315" t="s">
        <v>34</v>
      </c>
      <c r="B31" s="4242" t="s">
        <v>1059</v>
      </c>
      <c r="C31" s="4270">
        <v>144</v>
      </c>
      <c r="D31" s="4271">
        <v>95</v>
      </c>
      <c r="E31" s="4243">
        <f>D31/C31</f>
        <v>0.6597222222222222</v>
      </c>
      <c r="F31" s="4270">
        <v>1</v>
      </c>
      <c r="G31" s="4271">
        <v>94</v>
      </c>
      <c r="H31" s="4262">
        <v>21</v>
      </c>
      <c r="I31" s="4263"/>
      <c r="J31" s="4263">
        <v>15</v>
      </c>
      <c r="K31" s="4264">
        <v>3</v>
      </c>
      <c r="L31" s="4263">
        <v>38</v>
      </c>
      <c r="M31" s="4263">
        <v>8</v>
      </c>
      <c r="N31" s="4263"/>
      <c r="O31" s="4263">
        <v>9</v>
      </c>
      <c r="P31" s="4265"/>
      <c r="Q31" s="4244"/>
      <c r="R31" s="4314"/>
      <c r="S31" s="4314"/>
    </row>
    <row r="32" spans="1:19" ht="15">
      <c r="A32" s="4315" t="s">
        <v>34</v>
      </c>
      <c r="B32" s="4242" t="s">
        <v>1060</v>
      </c>
      <c r="C32" s="4270">
        <v>64</v>
      </c>
      <c r="D32" s="4271">
        <v>39</v>
      </c>
      <c r="E32" s="4243">
        <f>D32/C32</f>
        <v>0.609375</v>
      </c>
      <c r="F32" s="4270">
        <v>0</v>
      </c>
      <c r="G32" s="4271">
        <v>39</v>
      </c>
      <c r="H32" s="4262">
        <v>21</v>
      </c>
      <c r="I32" s="4263"/>
      <c r="J32" s="4263"/>
      <c r="K32" s="4264">
        <v>3</v>
      </c>
      <c r="L32" s="4263">
        <v>1</v>
      </c>
      <c r="M32" s="4263">
        <v>12</v>
      </c>
      <c r="N32" s="4263"/>
      <c r="O32" s="4263">
        <v>2</v>
      </c>
      <c r="P32" s="4265"/>
      <c r="Q32" s="4244"/>
      <c r="R32" s="4314"/>
      <c r="S32" s="4314"/>
    </row>
    <row r="33" spans="1:19" ht="15">
      <c r="A33" s="4315" t="s">
        <v>34</v>
      </c>
      <c r="B33" s="4242" t="s">
        <v>1061</v>
      </c>
      <c r="C33" s="4270">
        <v>281</v>
      </c>
      <c r="D33" s="4271">
        <v>222</v>
      </c>
      <c r="E33" s="4243">
        <f>D33/C33</f>
        <v>0.7900355871886121</v>
      </c>
      <c r="F33" s="4270">
        <v>6</v>
      </c>
      <c r="G33" s="4271">
        <v>216</v>
      </c>
      <c r="H33" s="4262">
        <v>9</v>
      </c>
      <c r="I33" s="4263"/>
      <c r="J33" s="4263">
        <v>7</v>
      </c>
      <c r="K33" s="4264">
        <v>12</v>
      </c>
      <c r="L33" s="4263">
        <v>43</v>
      </c>
      <c r="M33" s="4263">
        <v>1</v>
      </c>
      <c r="N33" s="4263"/>
      <c r="O33" s="4263">
        <v>55</v>
      </c>
      <c r="P33" s="4265">
        <v>89</v>
      </c>
      <c r="Q33" s="4244"/>
      <c r="R33" s="4314"/>
      <c r="S33" s="4314"/>
    </row>
    <row r="34" spans="1:19" ht="15">
      <c r="A34" s="4315" t="s">
        <v>34</v>
      </c>
      <c r="B34" s="4242" t="s">
        <v>94</v>
      </c>
      <c r="C34" s="4270">
        <v>81</v>
      </c>
      <c r="D34" s="4271">
        <v>29</v>
      </c>
      <c r="E34" s="4243">
        <f>+D34/C34</f>
        <v>0.35802469135802467</v>
      </c>
      <c r="F34" s="4270">
        <v>0</v>
      </c>
      <c r="G34" s="4271">
        <f>+D34-F34</f>
        <v>29</v>
      </c>
      <c r="H34" s="4262">
        <v>3</v>
      </c>
      <c r="I34" s="4263"/>
      <c r="J34" s="4263"/>
      <c r="K34" s="4264">
        <v>12</v>
      </c>
      <c r="L34" s="4263"/>
      <c r="M34" s="4263">
        <v>9</v>
      </c>
      <c r="N34" s="4263"/>
      <c r="O34" s="4263">
        <v>5</v>
      </c>
      <c r="P34" s="4265"/>
      <c r="Q34" s="4244"/>
      <c r="R34" s="4314"/>
      <c r="S34" s="4314"/>
    </row>
    <row r="35" spans="1:19" ht="15">
      <c r="A35" s="4315" t="s">
        <v>179</v>
      </c>
      <c r="B35" s="4242" t="s">
        <v>1062</v>
      </c>
      <c r="C35" s="4270">
        <v>66</v>
      </c>
      <c r="D35" s="4271">
        <v>66</v>
      </c>
      <c r="E35" s="4243">
        <v>0.6212121212121212</v>
      </c>
      <c r="F35" s="4270">
        <v>0</v>
      </c>
      <c r="G35" s="4271">
        <v>41</v>
      </c>
      <c r="H35" s="4262">
        <v>2</v>
      </c>
      <c r="I35" s="4263">
        <v>9</v>
      </c>
      <c r="J35" s="4263"/>
      <c r="K35" s="4264">
        <v>4</v>
      </c>
      <c r="L35" s="4263">
        <v>15</v>
      </c>
      <c r="M35" s="4263">
        <v>8</v>
      </c>
      <c r="N35" s="4263">
        <v>2</v>
      </c>
      <c r="O35" s="4263"/>
      <c r="P35" s="4265">
        <v>1</v>
      </c>
      <c r="Q35" s="4244"/>
      <c r="R35" s="4314"/>
      <c r="S35" s="4314"/>
    </row>
    <row r="36" spans="1:19" ht="38.25">
      <c r="A36" s="4315" t="s">
        <v>580</v>
      </c>
      <c r="B36" s="4242" t="s">
        <v>1063</v>
      </c>
      <c r="C36" s="4270">
        <v>201</v>
      </c>
      <c r="D36" s="4271">
        <v>170</v>
      </c>
      <c r="E36" s="4243">
        <f>D36/C36</f>
        <v>0.845771144278607</v>
      </c>
      <c r="F36" s="4270">
        <v>5</v>
      </c>
      <c r="G36" s="4271">
        <v>165</v>
      </c>
      <c r="H36" s="4262"/>
      <c r="I36" s="4263"/>
      <c r="J36" s="4263"/>
      <c r="K36" s="4264">
        <v>19</v>
      </c>
      <c r="L36" s="4263">
        <v>88</v>
      </c>
      <c r="M36" s="4263"/>
      <c r="N36" s="4263"/>
      <c r="O36" s="4263">
        <v>20</v>
      </c>
      <c r="P36" s="4265">
        <v>38</v>
      </c>
      <c r="Q36" s="4244"/>
      <c r="R36" s="4314"/>
      <c r="S36" s="4314"/>
    </row>
    <row r="37" spans="1:19" ht="25.5">
      <c r="A37" s="4315" t="s">
        <v>60</v>
      </c>
      <c r="B37" s="4242" t="s">
        <v>1064</v>
      </c>
      <c r="C37" s="4399"/>
      <c r="D37" s="4399"/>
      <c r="E37" s="4400"/>
      <c r="F37" s="4399"/>
      <c r="G37" s="4401">
        <v>40</v>
      </c>
      <c r="H37" s="4402">
        <v>10</v>
      </c>
      <c r="I37" s="4403"/>
      <c r="J37" s="4403"/>
      <c r="K37" s="4381"/>
      <c r="L37" s="4403">
        <v>5</v>
      </c>
      <c r="M37" s="4403">
        <v>5</v>
      </c>
      <c r="N37" s="4403"/>
      <c r="O37" s="4403">
        <v>20</v>
      </c>
      <c r="P37" s="4404">
        <v>0</v>
      </c>
      <c r="Q37" s="4391"/>
      <c r="R37" s="4391"/>
      <c r="S37" s="4391"/>
    </row>
    <row r="38" spans="1:19" ht="15">
      <c r="A38" s="4315" t="s">
        <v>693</v>
      </c>
      <c r="B38" s="4242" t="s">
        <v>1065</v>
      </c>
      <c r="C38" s="4399"/>
      <c r="D38" s="4399"/>
      <c r="E38" s="4400"/>
      <c r="F38" s="4399"/>
      <c r="G38" s="4401">
        <v>152</v>
      </c>
      <c r="H38" s="4402">
        <v>83</v>
      </c>
      <c r="I38" s="4403"/>
      <c r="J38" s="4403"/>
      <c r="K38" s="4381"/>
      <c r="L38" s="4403"/>
      <c r="M38" s="4403"/>
      <c r="N38" s="4403"/>
      <c r="O38" s="4403"/>
      <c r="P38" s="4404">
        <v>69</v>
      </c>
      <c r="Q38" s="4391"/>
      <c r="R38" s="4391"/>
      <c r="S38" s="4391"/>
    </row>
    <row r="39" spans="1:19" ht="25.5">
      <c r="A39" s="4315" t="s">
        <v>37</v>
      </c>
      <c r="B39" s="4242" t="s">
        <v>183</v>
      </c>
      <c r="C39" s="4399">
        <v>101</v>
      </c>
      <c r="D39" s="4399">
        <v>69</v>
      </c>
      <c r="E39" s="4400">
        <f>D39/C39</f>
        <v>0.6831683168316832</v>
      </c>
      <c r="F39" s="4399">
        <v>1</v>
      </c>
      <c r="G39" s="4401">
        <v>68</v>
      </c>
      <c r="H39" s="4402">
        <v>7</v>
      </c>
      <c r="I39" s="4403"/>
      <c r="J39" s="4403"/>
      <c r="K39" s="4381">
        <v>3</v>
      </c>
      <c r="L39" s="4403">
        <v>17</v>
      </c>
      <c r="M39" s="4403">
        <v>3</v>
      </c>
      <c r="N39" s="4403"/>
      <c r="O39" s="4403">
        <v>38</v>
      </c>
      <c r="P39" s="4404"/>
      <c r="Q39" s="4391"/>
      <c r="R39" s="4391"/>
      <c r="S39" s="4391"/>
    </row>
    <row r="40" spans="1:19" ht="15">
      <c r="A40" s="4316" t="s">
        <v>37</v>
      </c>
      <c r="B40" s="4242" t="s">
        <v>324</v>
      </c>
      <c r="C40" s="4270">
        <v>282</v>
      </c>
      <c r="D40" s="4271">
        <v>210</v>
      </c>
      <c r="E40" s="4243">
        <f>+D40/C40</f>
        <v>0.7446808510638298</v>
      </c>
      <c r="F40" s="4270">
        <v>3</v>
      </c>
      <c r="G40" s="4271">
        <v>207</v>
      </c>
      <c r="H40" s="4262">
        <v>23</v>
      </c>
      <c r="I40" s="4263">
        <v>5</v>
      </c>
      <c r="J40" s="4263">
        <v>3</v>
      </c>
      <c r="K40" s="4264">
        <v>15</v>
      </c>
      <c r="L40" s="4263">
        <v>92</v>
      </c>
      <c r="M40" s="4263">
        <v>9</v>
      </c>
      <c r="N40" s="4263">
        <v>3</v>
      </c>
      <c r="O40" s="4263">
        <v>57</v>
      </c>
      <c r="P40" s="4265"/>
      <c r="Q40" s="4244"/>
      <c r="R40" s="4314"/>
      <c r="S40" s="4314"/>
    </row>
    <row r="41" spans="1:19" ht="15">
      <c r="A41" s="4316" t="s">
        <v>37</v>
      </c>
      <c r="B41" s="4242" t="s">
        <v>39</v>
      </c>
      <c r="C41" s="4270">
        <v>78</v>
      </c>
      <c r="D41" s="4271">
        <v>68</v>
      </c>
      <c r="E41" s="4243">
        <f>D41/C41</f>
        <v>0.8717948717948718</v>
      </c>
      <c r="F41" s="4270">
        <v>1</v>
      </c>
      <c r="G41" s="4271">
        <v>67</v>
      </c>
      <c r="H41" s="4262">
        <v>18</v>
      </c>
      <c r="I41" s="4263">
        <v>2</v>
      </c>
      <c r="J41" s="4263"/>
      <c r="K41" s="4264">
        <v>4</v>
      </c>
      <c r="L41" s="4263">
        <v>26</v>
      </c>
      <c r="M41" s="4263">
        <v>1</v>
      </c>
      <c r="N41" s="4263">
        <v>9</v>
      </c>
      <c r="O41" s="4263">
        <v>2</v>
      </c>
      <c r="P41" s="4265">
        <v>5</v>
      </c>
      <c r="Q41" s="4244"/>
      <c r="R41" s="4314"/>
      <c r="S41" s="4314"/>
    </row>
    <row r="42" spans="1:19" ht="15">
      <c r="A42" s="4316" t="s">
        <v>37</v>
      </c>
      <c r="B42" s="4242" t="s">
        <v>40</v>
      </c>
      <c r="C42" s="4270">
        <v>60</v>
      </c>
      <c r="D42" s="4271">
        <v>54</v>
      </c>
      <c r="E42" s="4243">
        <f>D42/C42</f>
        <v>0.9</v>
      </c>
      <c r="F42" s="4270">
        <v>0</v>
      </c>
      <c r="G42" s="4271">
        <v>54</v>
      </c>
      <c r="H42" s="4262">
        <v>11</v>
      </c>
      <c r="I42" s="4263">
        <v>3</v>
      </c>
      <c r="J42" s="4263"/>
      <c r="K42" s="4264">
        <v>4</v>
      </c>
      <c r="L42" s="4263">
        <v>20</v>
      </c>
      <c r="M42" s="4263">
        <v>1</v>
      </c>
      <c r="N42" s="4263"/>
      <c r="O42" s="4263">
        <v>15</v>
      </c>
      <c r="P42" s="4265"/>
      <c r="Q42" s="4244"/>
      <c r="R42" s="4314"/>
      <c r="S42" s="4314"/>
    </row>
    <row r="43" spans="1:19" ht="15.75" thickBot="1">
      <c r="A43" s="4317" t="s">
        <v>37</v>
      </c>
      <c r="B43" s="2484" t="s">
        <v>1066</v>
      </c>
      <c r="C43" s="4383"/>
      <c r="D43" s="4383"/>
      <c r="E43" s="4384"/>
      <c r="F43" s="4383"/>
      <c r="G43" s="4385">
        <v>258</v>
      </c>
      <c r="H43" s="4386">
        <v>36</v>
      </c>
      <c r="I43" s="4387">
        <v>22</v>
      </c>
      <c r="J43" s="4387">
        <v>1</v>
      </c>
      <c r="K43" s="4388">
        <v>59</v>
      </c>
      <c r="L43" s="4387">
        <v>77</v>
      </c>
      <c r="M43" s="4387">
        <v>19</v>
      </c>
      <c r="N43" s="4387">
        <v>17</v>
      </c>
      <c r="O43" s="4387">
        <v>27</v>
      </c>
      <c r="P43" s="4389">
        <v>0</v>
      </c>
      <c r="Q43" s="4363"/>
      <c r="R43" s="4363"/>
      <c r="S43" s="4363"/>
    </row>
    <row r="44" spans="1:19" ht="15.75" thickBot="1">
      <c r="A44" s="4318"/>
      <c r="B44" s="4319"/>
      <c r="C44" s="4320"/>
      <c r="D44" s="4320"/>
      <c r="E44" s="4250"/>
      <c r="F44" s="4320"/>
      <c r="G44" s="4320"/>
      <c r="H44" s="4321"/>
      <c r="I44" s="4321"/>
      <c r="J44" s="4321"/>
      <c r="K44" s="4322"/>
      <c r="L44" s="4321"/>
      <c r="M44" s="4321"/>
      <c r="N44" s="4321"/>
      <c r="O44" s="4321"/>
      <c r="P44" s="4321"/>
      <c r="Q44" s="4323"/>
      <c r="R44" s="4324"/>
      <c r="S44" s="4324"/>
    </row>
    <row r="45" spans="1:19" ht="15.75" thickBot="1">
      <c r="A45" s="4325" t="s">
        <v>185</v>
      </c>
      <c r="B45" s="2481" t="s">
        <v>1067</v>
      </c>
      <c r="C45" s="4356"/>
      <c r="D45" s="4356"/>
      <c r="E45" s="4357"/>
      <c r="F45" s="4356"/>
      <c r="G45" s="4358">
        <v>1702</v>
      </c>
      <c r="H45" s="4359">
        <v>311</v>
      </c>
      <c r="I45" s="4360">
        <v>313</v>
      </c>
      <c r="J45" s="4360">
        <v>41.5</v>
      </c>
      <c r="K45" s="4361">
        <v>410</v>
      </c>
      <c r="L45" s="4360">
        <v>408</v>
      </c>
      <c r="M45" s="4360"/>
      <c r="N45" s="4360">
        <v>148</v>
      </c>
      <c r="O45" s="4360">
        <v>41.5</v>
      </c>
      <c r="P45" s="4362">
        <v>29</v>
      </c>
      <c r="Q45" s="4363"/>
      <c r="R45" s="4363"/>
      <c r="S45" s="4363"/>
    </row>
    <row r="46" spans="1:19" ht="15.75" thickBot="1">
      <c r="A46" s="4325" t="s">
        <v>187</v>
      </c>
      <c r="B46" s="2481" t="s">
        <v>1068</v>
      </c>
      <c r="C46" s="4356"/>
      <c r="D46" s="4356"/>
      <c r="E46" s="4357"/>
      <c r="F46" s="4356"/>
      <c r="G46" s="4358">
        <v>4560</v>
      </c>
      <c r="H46" s="4359">
        <v>1025</v>
      </c>
      <c r="I46" s="4360">
        <v>548</v>
      </c>
      <c r="J46" s="4360">
        <v>222</v>
      </c>
      <c r="K46" s="4361">
        <v>1238</v>
      </c>
      <c r="L46" s="4360">
        <v>752</v>
      </c>
      <c r="M46" s="4360"/>
      <c r="N46" s="4360">
        <v>775</v>
      </c>
      <c r="O46" s="4360"/>
      <c r="P46" s="4362"/>
      <c r="Q46" s="4363"/>
      <c r="R46" s="4363"/>
      <c r="S46" s="4363"/>
    </row>
    <row r="47" spans="1:19" ht="15.75" thickBot="1">
      <c r="A47" s="4318"/>
      <c r="B47" s="4319"/>
      <c r="C47" s="4320"/>
      <c r="D47" s="4320"/>
      <c r="E47" s="4250"/>
      <c r="F47" s="4320"/>
      <c r="G47" s="4320"/>
      <c r="H47" s="4321"/>
      <c r="I47" s="4321"/>
      <c r="J47" s="4321"/>
      <c r="K47" s="4322"/>
      <c r="L47" s="4321"/>
      <c r="M47" s="4321"/>
      <c r="N47" s="4321"/>
      <c r="O47" s="4321"/>
      <c r="P47" s="4321"/>
      <c r="Q47" s="4323"/>
      <c r="R47" s="4324"/>
      <c r="S47" s="4324"/>
    </row>
    <row r="48" spans="1:19" ht="15.75" thickBot="1">
      <c r="A48" s="4318" t="s">
        <v>41</v>
      </c>
      <c r="B48" s="4334"/>
      <c r="C48" s="4320"/>
      <c r="D48" s="4320"/>
      <c r="E48" s="4250"/>
      <c r="F48" s="4320"/>
      <c r="G48" s="4335" t="s">
        <v>42</v>
      </c>
      <c r="H48" s="4336" t="s">
        <v>11</v>
      </c>
      <c r="I48" s="4337" t="s">
        <v>12</v>
      </c>
      <c r="J48" s="4337" t="s">
        <v>13</v>
      </c>
      <c r="K48" s="4338" t="s">
        <v>14</v>
      </c>
      <c r="L48" s="4337" t="s">
        <v>15</v>
      </c>
      <c r="M48" s="4337" t="s">
        <v>16</v>
      </c>
      <c r="N48" s="4339" t="s">
        <v>17</v>
      </c>
      <c r="O48" s="4337" t="s">
        <v>18</v>
      </c>
      <c r="P48" s="4340" t="s">
        <v>19</v>
      </c>
      <c r="Q48" s="4341"/>
      <c r="R48" s="4324"/>
      <c r="S48" s="4324"/>
    </row>
    <row r="49" spans="1:19" ht="15.75" thickBot="1">
      <c r="A49" s="4318"/>
      <c r="B49" s="4319" t="s">
        <v>189</v>
      </c>
      <c r="C49" s="4320"/>
      <c r="D49" s="4320"/>
      <c r="E49" s="4250"/>
      <c r="F49" s="4320"/>
      <c r="G49" s="4342">
        <f>SUM(G5:G43)</f>
        <v>14755</v>
      </c>
      <c r="H49" s="4343">
        <f aca="true" t="shared" si="1" ref="H49:P49">SUM(H5:H43)</f>
        <v>2860</v>
      </c>
      <c r="I49" s="4344">
        <f t="shared" si="1"/>
        <v>271.6</v>
      </c>
      <c r="J49" s="4344">
        <f t="shared" si="1"/>
        <v>451.5</v>
      </c>
      <c r="K49" s="4345">
        <f t="shared" si="1"/>
        <v>1645.3</v>
      </c>
      <c r="L49" s="4344">
        <f t="shared" si="1"/>
        <v>2663</v>
      </c>
      <c r="M49" s="4344">
        <f t="shared" si="1"/>
        <v>1919.3</v>
      </c>
      <c r="N49" s="4344">
        <f t="shared" si="1"/>
        <v>1185.3</v>
      </c>
      <c r="O49" s="4344">
        <f t="shared" si="1"/>
        <v>3016.9</v>
      </c>
      <c r="P49" s="4346">
        <f t="shared" si="1"/>
        <v>741.67</v>
      </c>
      <c r="Q49" s="4323"/>
      <c r="R49" s="4324"/>
      <c r="S49" s="4324"/>
    </row>
    <row r="50" spans="1:19" ht="15.75" thickBot="1">
      <c r="A50" s="4318"/>
      <c r="B50" s="4319"/>
      <c r="C50" s="4320"/>
      <c r="D50" s="4320"/>
      <c r="E50" s="4250"/>
      <c r="F50" s="4320"/>
      <c r="G50" s="4320"/>
      <c r="H50" s="4291">
        <f aca="true" t="shared" si="2" ref="H50:P50">H49/$G49</f>
        <v>0.19383259911894274</v>
      </c>
      <c r="I50" s="4292">
        <f t="shared" si="2"/>
        <v>0.018407319552694004</v>
      </c>
      <c r="J50" s="4292">
        <f t="shared" si="2"/>
        <v>0.030599796679091833</v>
      </c>
      <c r="K50" s="4300">
        <f t="shared" si="2"/>
        <v>0.11150796340223652</v>
      </c>
      <c r="L50" s="4292">
        <f t="shared" si="2"/>
        <v>0.1804811928159946</v>
      </c>
      <c r="M50" s="4292">
        <f t="shared" si="2"/>
        <v>0.13007793968146392</v>
      </c>
      <c r="N50" s="4292">
        <f t="shared" si="2"/>
        <v>0.08033209081667231</v>
      </c>
      <c r="O50" s="4292">
        <f t="shared" si="2"/>
        <v>0.20446628261606237</v>
      </c>
      <c r="P50" s="4293">
        <f t="shared" si="2"/>
        <v>0.050265672653337846</v>
      </c>
      <c r="Q50" s="4323"/>
      <c r="R50" s="4347"/>
      <c r="S50" s="4324"/>
    </row>
    <row r="51" spans="1:19" ht="15.75" thickBot="1">
      <c r="A51" s="4318"/>
      <c r="B51" s="4319"/>
      <c r="C51" s="4320"/>
      <c r="D51" s="4320"/>
      <c r="E51" s="4250"/>
      <c r="F51" s="4320"/>
      <c r="G51" s="4320"/>
      <c r="H51" s="4321"/>
      <c r="I51" s="4321"/>
      <c r="J51" s="4321"/>
      <c r="K51" s="4322"/>
      <c r="L51" s="4321"/>
      <c r="M51" s="4321"/>
      <c r="N51" s="4321"/>
      <c r="O51" s="4321"/>
      <c r="P51" s="4321"/>
      <c r="Q51" s="4323"/>
      <c r="R51" s="4324"/>
      <c r="S51" s="4324"/>
    </row>
    <row r="52" spans="1:19" ht="15.75" thickBot="1">
      <c r="A52" s="4318"/>
      <c r="B52" s="4319" t="s">
        <v>190</v>
      </c>
      <c r="C52" s="4320"/>
      <c r="D52" s="4320"/>
      <c r="E52" s="4250"/>
      <c r="F52" s="4320"/>
      <c r="G52" s="4342">
        <f>G49+G45+G46</f>
        <v>21017</v>
      </c>
      <c r="H52" s="4343">
        <f>H49+H45+H46</f>
        <v>4196</v>
      </c>
      <c r="I52" s="4344">
        <f aca="true" t="shared" si="3" ref="I52:P52">I49+I45+I46</f>
        <v>1132.6</v>
      </c>
      <c r="J52" s="4344">
        <f t="shared" si="3"/>
        <v>715</v>
      </c>
      <c r="K52" s="4345">
        <f t="shared" si="3"/>
        <v>3293.3</v>
      </c>
      <c r="L52" s="4344">
        <f t="shared" si="3"/>
        <v>3823</v>
      </c>
      <c r="M52" s="4344">
        <f t="shared" si="3"/>
        <v>1919.3</v>
      </c>
      <c r="N52" s="4344">
        <f t="shared" si="3"/>
        <v>2108.3</v>
      </c>
      <c r="O52" s="4344">
        <f t="shared" si="3"/>
        <v>3058.4</v>
      </c>
      <c r="P52" s="4346">
        <f t="shared" si="3"/>
        <v>770.67</v>
      </c>
      <c r="Q52" s="4323"/>
      <c r="R52" s="4324"/>
      <c r="S52" s="4324"/>
    </row>
    <row r="53" spans="1:19" ht="15.75" thickBot="1">
      <c r="A53" s="4318"/>
      <c r="B53" s="4319"/>
      <c r="C53" s="4320"/>
      <c r="D53" s="4320"/>
      <c r="E53" s="4250"/>
      <c r="F53" s="4320"/>
      <c r="G53" s="4320"/>
      <c r="H53" s="4291">
        <f>H52/$G52</f>
        <v>0.19964790407765143</v>
      </c>
      <c r="I53" s="4292">
        <f aca="true" t="shared" si="4" ref="I53:P53">I52/$G52</f>
        <v>0.05388970833135081</v>
      </c>
      <c r="J53" s="4292">
        <f t="shared" si="4"/>
        <v>0.034020078983679876</v>
      </c>
      <c r="K53" s="4300">
        <f t="shared" si="4"/>
        <v>0.15669695960413</v>
      </c>
      <c r="L53" s="4292">
        <f t="shared" si="4"/>
        <v>0.18190036637008136</v>
      </c>
      <c r="M53" s="4292">
        <f t="shared" si="4"/>
        <v>0.0913213113194081</v>
      </c>
      <c r="N53" s="4292">
        <f t="shared" si="4"/>
        <v>0.1003140314983109</v>
      </c>
      <c r="O53" s="4292">
        <f t="shared" si="4"/>
        <v>0.1455202930960651</v>
      </c>
      <c r="P53" s="4293">
        <f t="shared" si="4"/>
        <v>0.036668887091402196</v>
      </c>
      <c r="Q53" s="4323"/>
      <c r="R53" s="4347"/>
      <c r="S53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Q29" sqref="G26:Q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1069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4254" t="s">
        <v>1070</v>
      </c>
      <c r="C5" s="4275">
        <v>210</v>
      </c>
      <c r="D5" s="4276">
        <v>79</v>
      </c>
      <c r="E5" s="4255">
        <f>D5/C5</f>
        <v>0.3761904761904762</v>
      </c>
      <c r="F5" s="4275">
        <v>4</v>
      </c>
      <c r="G5" s="4276">
        <v>75</v>
      </c>
      <c r="H5" s="4258">
        <v>38</v>
      </c>
      <c r="I5" s="4259"/>
      <c r="J5" s="4259"/>
      <c r="K5" s="4260"/>
      <c r="L5" s="4259"/>
      <c r="M5" s="4259">
        <v>37</v>
      </c>
      <c r="N5" s="4259"/>
      <c r="O5" s="4259"/>
      <c r="P5" s="4261"/>
      <c r="Q5" s="4244"/>
      <c r="R5" s="4314"/>
      <c r="S5" s="4314"/>
    </row>
    <row r="6" spans="1:19" ht="15">
      <c r="A6" s="4315" t="s">
        <v>23</v>
      </c>
      <c r="B6" s="4242" t="s">
        <v>1071</v>
      </c>
      <c r="C6" s="4270">
        <v>88</v>
      </c>
      <c r="D6" s="4271">
        <v>77</v>
      </c>
      <c r="E6" s="4243">
        <f>D6/C6</f>
        <v>0.875</v>
      </c>
      <c r="F6" s="4270">
        <v>0</v>
      </c>
      <c r="G6" s="4271">
        <v>77</v>
      </c>
      <c r="H6" s="4262">
        <v>20</v>
      </c>
      <c r="I6" s="4263">
        <v>5</v>
      </c>
      <c r="J6" s="4263">
        <v>4</v>
      </c>
      <c r="K6" s="4264">
        <v>2</v>
      </c>
      <c r="L6" s="4263">
        <v>42</v>
      </c>
      <c r="M6" s="4263"/>
      <c r="N6" s="4263"/>
      <c r="O6" s="4263">
        <v>4</v>
      </c>
      <c r="P6" s="4265"/>
      <c r="Q6" s="4244"/>
      <c r="R6" s="4314"/>
      <c r="S6" s="4314"/>
    </row>
    <row r="7" spans="1:19" ht="25.5">
      <c r="A7" s="4315" t="s">
        <v>26</v>
      </c>
      <c r="B7" s="4242" t="s">
        <v>1072</v>
      </c>
      <c r="C7" s="4270">
        <v>368</v>
      </c>
      <c r="D7" s="4271"/>
      <c r="E7" s="4243"/>
      <c r="F7" s="4270"/>
      <c r="G7" s="4271">
        <v>265</v>
      </c>
      <c r="H7" s="4262">
        <v>114</v>
      </c>
      <c r="I7" s="4263">
        <v>8</v>
      </c>
      <c r="J7" s="4263"/>
      <c r="K7" s="4264">
        <v>39</v>
      </c>
      <c r="L7" s="4263">
        <v>47</v>
      </c>
      <c r="M7" s="4263"/>
      <c r="N7" s="4263">
        <v>24</v>
      </c>
      <c r="O7" s="4263">
        <v>33</v>
      </c>
      <c r="P7" s="4265"/>
      <c r="Q7" s="4244"/>
      <c r="R7" s="4314"/>
      <c r="S7" s="4314"/>
    </row>
    <row r="8" spans="1:19" ht="15">
      <c r="A8" s="4315" t="s">
        <v>26</v>
      </c>
      <c r="B8" s="4242" t="s">
        <v>27</v>
      </c>
      <c r="C8" s="4270">
        <v>1088</v>
      </c>
      <c r="D8" s="4271"/>
      <c r="E8" s="4243"/>
      <c r="F8" s="4270"/>
      <c r="G8" s="4271">
        <v>900</v>
      </c>
      <c r="H8" s="4262">
        <v>215</v>
      </c>
      <c r="I8" s="4263">
        <v>53.1</v>
      </c>
      <c r="J8" s="4263"/>
      <c r="K8" s="4264">
        <v>142</v>
      </c>
      <c r="L8" s="4263">
        <v>201</v>
      </c>
      <c r="M8" s="4263"/>
      <c r="N8" s="4263">
        <v>283</v>
      </c>
      <c r="O8" s="4263">
        <v>5.9</v>
      </c>
      <c r="P8" s="4265"/>
      <c r="Q8" s="4244"/>
      <c r="R8" s="4314"/>
      <c r="S8" s="4314"/>
    </row>
    <row r="9" spans="1:19" ht="15">
      <c r="A9" s="4315" t="s">
        <v>28</v>
      </c>
      <c r="B9" s="4242" t="s">
        <v>29</v>
      </c>
      <c r="C9" s="4270">
        <v>11037</v>
      </c>
      <c r="D9" s="4271">
        <v>3863</v>
      </c>
      <c r="E9" s="4243">
        <v>0.3500045302165444</v>
      </c>
      <c r="F9" s="4270">
        <v>143</v>
      </c>
      <c r="G9" s="4271">
        <v>3720</v>
      </c>
      <c r="H9" s="4262">
        <v>1191</v>
      </c>
      <c r="I9" s="4263"/>
      <c r="J9" s="4263"/>
      <c r="K9" s="4264">
        <v>108</v>
      </c>
      <c r="L9" s="4263">
        <v>152</v>
      </c>
      <c r="M9" s="4263">
        <v>1228</v>
      </c>
      <c r="N9" s="4263">
        <v>81</v>
      </c>
      <c r="O9" s="4263">
        <v>700</v>
      </c>
      <c r="P9" s="4265">
        <v>260</v>
      </c>
      <c r="Q9" s="4244"/>
      <c r="R9" s="4314"/>
      <c r="S9" s="4314"/>
    </row>
    <row r="10" spans="1:19" ht="15">
      <c r="A10" s="4315" t="s">
        <v>28</v>
      </c>
      <c r="B10" s="4242" t="s">
        <v>30</v>
      </c>
      <c r="C10" s="4270"/>
      <c r="D10" s="4271"/>
      <c r="E10" s="4243"/>
      <c r="F10" s="4270"/>
      <c r="G10" s="4271"/>
      <c r="H10" s="4262"/>
      <c r="I10" s="4263"/>
      <c r="J10" s="4263"/>
      <c r="K10" s="4264"/>
      <c r="L10" s="4263"/>
      <c r="M10" s="4263"/>
      <c r="N10" s="4263"/>
      <c r="O10" s="4263"/>
      <c r="P10" s="4265"/>
      <c r="Q10" s="4244"/>
      <c r="R10" s="4314"/>
      <c r="S10" s="4314"/>
    </row>
    <row r="11" spans="1:19" ht="25.5">
      <c r="A11" s="4315" t="s">
        <v>992</v>
      </c>
      <c r="B11" s="4242" t="s">
        <v>1073</v>
      </c>
      <c r="C11" s="4270">
        <v>105</v>
      </c>
      <c r="D11" s="4271"/>
      <c r="E11" s="4243"/>
      <c r="F11" s="4270"/>
      <c r="G11" s="4271">
        <v>75</v>
      </c>
      <c r="H11" s="4262">
        <v>59</v>
      </c>
      <c r="I11" s="4263">
        <v>7</v>
      </c>
      <c r="J11" s="4263"/>
      <c r="K11" s="4264">
        <v>2</v>
      </c>
      <c r="L11" s="4263"/>
      <c r="M11" s="4263">
        <v>7</v>
      </c>
      <c r="N11" s="4263"/>
      <c r="O11" s="4263"/>
      <c r="P11" s="4265"/>
      <c r="Q11" s="4244"/>
      <c r="R11" s="4314"/>
      <c r="S11" s="4314"/>
    </row>
    <row r="12" spans="1:19" ht="15">
      <c r="A12" s="4315" t="s">
        <v>31</v>
      </c>
      <c r="B12" s="4252" t="s">
        <v>1074</v>
      </c>
      <c r="C12" s="4376"/>
      <c r="D12" s="4376"/>
      <c r="E12" s="4377"/>
      <c r="F12" s="4376"/>
      <c r="G12" s="4378">
        <v>598</v>
      </c>
      <c r="H12" s="4379"/>
      <c r="I12" s="4380">
        <v>7</v>
      </c>
      <c r="J12" s="4380">
        <v>157</v>
      </c>
      <c r="K12" s="4381"/>
      <c r="L12" s="4380">
        <v>235</v>
      </c>
      <c r="M12" s="4380"/>
      <c r="N12" s="4380"/>
      <c r="O12" s="4380">
        <v>174</v>
      </c>
      <c r="P12" s="4382">
        <v>25</v>
      </c>
      <c r="Q12" s="4363"/>
      <c r="R12" s="4363"/>
      <c r="S12" s="4363"/>
    </row>
    <row r="13" spans="1:19" ht="15">
      <c r="A13" s="4315" t="s">
        <v>31</v>
      </c>
      <c r="B13" s="4252" t="s">
        <v>348</v>
      </c>
      <c r="C13" s="4376"/>
      <c r="D13" s="4376"/>
      <c r="E13" s="4377"/>
      <c r="F13" s="4376"/>
      <c r="G13" s="4378">
        <v>275</v>
      </c>
      <c r="H13" s="4379">
        <v>41</v>
      </c>
      <c r="I13" s="4380">
        <v>8</v>
      </c>
      <c r="J13" s="4380">
        <v>57</v>
      </c>
      <c r="K13" s="4381">
        <v>14</v>
      </c>
      <c r="L13" s="4380">
        <v>127</v>
      </c>
      <c r="M13" s="4380"/>
      <c r="N13" s="4380"/>
      <c r="O13" s="4380">
        <v>28</v>
      </c>
      <c r="P13" s="4382">
        <v>0</v>
      </c>
      <c r="Q13" s="4363"/>
      <c r="R13" s="4363"/>
      <c r="S13" s="4363"/>
    </row>
    <row r="14" spans="1:19" ht="15">
      <c r="A14" s="4315" t="s">
        <v>34</v>
      </c>
      <c r="B14" s="4242" t="s">
        <v>1075</v>
      </c>
      <c r="C14" s="4270">
        <v>191</v>
      </c>
      <c r="D14" s="4271">
        <v>131</v>
      </c>
      <c r="E14" s="4243">
        <f>D14/C14</f>
        <v>0.6858638743455497</v>
      </c>
      <c r="F14" s="4270">
        <v>2</v>
      </c>
      <c r="G14" s="4271">
        <v>129</v>
      </c>
      <c r="H14" s="4262">
        <v>1</v>
      </c>
      <c r="I14" s="4263">
        <v>3</v>
      </c>
      <c r="J14" s="4263">
        <v>11</v>
      </c>
      <c r="K14" s="4264">
        <v>52</v>
      </c>
      <c r="L14" s="4263">
        <v>26</v>
      </c>
      <c r="M14" s="4263"/>
      <c r="N14" s="4263"/>
      <c r="O14" s="4263">
        <v>31</v>
      </c>
      <c r="P14" s="4265">
        <v>5</v>
      </c>
      <c r="Q14" s="4244"/>
      <c r="R14" s="4314"/>
      <c r="S14" s="4314"/>
    </row>
    <row r="15" spans="1:19" ht="15">
      <c r="A15" s="4315" t="s">
        <v>34</v>
      </c>
      <c r="B15" s="4242" t="s">
        <v>1076</v>
      </c>
      <c r="C15" s="4270">
        <v>50</v>
      </c>
      <c r="D15" s="4271">
        <v>41</v>
      </c>
      <c r="E15" s="4243">
        <f>D15/C15</f>
        <v>0.82</v>
      </c>
      <c r="F15" s="4270">
        <v>0</v>
      </c>
      <c r="G15" s="4271">
        <v>41</v>
      </c>
      <c r="H15" s="4262"/>
      <c r="I15" s="4263"/>
      <c r="J15" s="4263">
        <v>2</v>
      </c>
      <c r="K15" s="4264">
        <v>5</v>
      </c>
      <c r="L15" s="4263">
        <v>22</v>
      </c>
      <c r="M15" s="4263"/>
      <c r="N15" s="4263"/>
      <c r="O15" s="4263">
        <v>11</v>
      </c>
      <c r="P15" s="4265">
        <v>1</v>
      </c>
      <c r="Q15" s="4244"/>
      <c r="R15" s="4314"/>
      <c r="S15" s="4314"/>
    </row>
    <row r="16" spans="1:19" ht="15">
      <c r="A16" s="4315" t="s">
        <v>34</v>
      </c>
      <c r="B16" s="4242" t="s">
        <v>1077</v>
      </c>
      <c r="C16" s="4270">
        <v>150</v>
      </c>
      <c r="D16" s="4271">
        <v>111</v>
      </c>
      <c r="E16" s="4243">
        <f>D16/C16</f>
        <v>0.74</v>
      </c>
      <c r="F16" s="4270">
        <v>4</v>
      </c>
      <c r="G16" s="4271">
        <v>107</v>
      </c>
      <c r="H16" s="4262"/>
      <c r="I16" s="4263">
        <v>1</v>
      </c>
      <c r="J16" s="4263">
        <v>7</v>
      </c>
      <c r="K16" s="4264">
        <v>2</v>
      </c>
      <c r="L16" s="4263">
        <v>54</v>
      </c>
      <c r="M16" s="4263"/>
      <c r="N16" s="4263"/>
      <c r="O16" s="4263">
        <v>34</v>
      </c>
      <c r="P16" s="4265">
        <v>9</v>
      </c>
      <c r="Q16" s="4244"/>
      <c r="R16" s="4314"/>
      <c r="S16" s="4314"/>
    </row>
    <row r="17" spans="1:19" ht="15">
      <c r="A17" s="4315" t="s">
        <v>34</v>
      </c>
      <c r="B17" s="4242" t="s">
        <v>1078</v>
      </c>
      <c r="C17" s="4270">
        <v>55</v>
      </c>
      <c r="D17" s="4271">
        <v>41</v>
      </c>
      <c r="E17" s="4243">
        <f>D17/C17</f>
        <v>0.7454545454545455</v>
      </c>
      <c r="F17" s="4270">
        <v>0</v>
      </c>
      <c r="G17" s="4271">
        <v>41</v>
      </c>
      <c r="H17" s="4262">
        <v>8</v>
      </c>
      <c r="I17" s="4263"/>
      <c r="J17" s="4263"/>
      <c r="K17" s="4264">
        <v>9</v>
      </c>
      <c r="L17" s="4263">
        <v>2</v>
      </c>
      <c r="M17" s="4263">
        <v>18</v>
      </c>
      <c r="N17" s="4263"/>
      <c r="O17" s="4263">
        <v>2</v>
      </c>
      <c r="P17" s="4265">
        <v>2</v>
      </c>
      <c r="Q17" s="4244"/>
      <c r="R17" s="4314"/>
      <c r="S17" s="4314"/>
    </row>
    <row r="18" spans="1:19" ht="15">
      <c r="A18" s="4315" t="s">
        <v>34</v>
      </c>
      <c r="B18" s="4242" t="s">
        <v>94</v>
      </c>
      <c r="C18" s="4270">
        <v>90</v>
      </c>
      <c r="D18" s="4271">
        <v>57</v>
      </c>
      <c r="E18" s="4243">
        <f>+D18/C18</f>
        <v>0.6333333333333333</v>
      </c>
      <c r="F18" s="4270">
        <v>0</v>
      </c>
      <c r="G18" s="4271">
        <f>+D18-F18</f>
        <v>57</v>
      </c>
      <c r="H18" s="4262">
        <v>28</v>
      </c>
      <c r="I18" s="4263"/>
      <c r="J18" s="4263"/>
      <c r="K18" s="4264">
        <v>16</v>
      </c>
      <c r="L18" s="4263"/>
      <c r="M18" s="4263">
        <v>10</v>
      </c>
      <c r="N18" s="4263"/>
      <c r="O18" s="4263">
        <v>3</v>
      </c>
      <c r="P18" s="4265"/>
      <c r="Q18" s="4244"/>
      <c r="R18" s="4314"/>
      <c r="S18" s="4314"/>
    </row>
    <row r="19" spans="1:19" ht="15">
      <c r="A19" s="4315" t="s">
        <v>34</v>
      </c>
      <c r="B19" s="4242" t="s">
        <v>1079</v>
      </c>
      <c r="C19" s="4270">
        <v>785</v>
      </c>
      <c r="D19" s="4271">
        <v>570</v>
      </c>
      <c r="E19" s="4243">
        <v>0.7261</v>
      </c>
      <c r="F19" s="4270">
        <v>8</v>
      </c>
      <c r="G19" s="4271">
        <v>562</v>
      </c>
      <c r="H19" s="4262">
        <v>47</v>
      </c>
      <c r="I19" s="4263"/>
      <c r="J19" s="4263"/>
      <c r="K19" s="4264">
        <v>60</v>
      </c>
      <c r="L19" s="4263"/>
      <c r="M19" s="4263"/>
      <c r="N19" s="4263"/>
      <c r="O19" s="4263">
        <v>257</v>
      </c>
      <c r="P19" s="4265">
        <v>198</v>
      </c>
      <c r="Q19" s="4244"/>
      <c r="R19" s="4314"/>
      <c r="S19" s="4314"/>
    </row>
    <row r="20" spans="1:19" ht="15">
      <c r="A20" s="4316" t="s">
        <v>37</v>
      </c>
      <c r="B20" s="4242" t="s">
        <v>324</v>
      </c>
      <c r="C20" s="4270">
        <v>367</v>
      </c>
      <c r="D20" s="4271">
        <v>269</v>
      </c>
      <c r="E20" s="4243">
        <f>+D20/C20</f>
        <v>0.7329700272479565</v>
      </c>
      <c r="F20" s="4270">
        <v>5</v>
      </c>
      <c r="G20" s="4271">
        <v>264</v>
      </c>
      <c r="H20" s="4262">
        <v>28</v>
      </c>
      <c r="I20" s="4263">
        <v>5</v>
      </c>
      <c r="J20" s="4263">
        <v>3</v>
      </c>
      <c r="K20" s="4264">
        <v>24</v>
      </c>
      <c r="L20" s="4263">
        <v>154</v>
      </c>
      <c r="M20" s="4263"/>
      <c r="N20" s="4263">
        <v>8</v>
      </c>
      <c r="O20" s="4263">
        <v>42</v>
      </c>
      <c r="P20" s="4265"/>
      <c r="Q20" s="4244"/>
      <c r="R20" s="4314"/>
      <c r="S20" s="4314"/>
    </row>
    <row r="21" spans="1:19" ht="26.25" thickBot="1">
      <c r="A21" s="4317" t="s">
        <v>37</v>
      </c>
      <c r="B21" s="4256" t="s">
        <v>62</v>
      </c>
      <c r="C21" s="4277">
        <v>95</v>
      </c>
      <c r="D21" s="4278">
        <v>83</v>
      </c>
      <c r="E21" s="4257">
        <f>D21/C21</f>
        <v>0.8736842105263158</v>
      </c>
      <c r="F21" s="4277">
        <v>2</v>
      </c>
      <c r="G21" s="4278">
        <v>81</v>
      </c>
      <c r="H21" s="4266">
        <v>12</v>
      </c>
      <c r="I21" s="4267">
        <v>2</v>
      </c>
      <c r="J21" s="4267">
        <v>3</v>
      </c>
      <c r="K21" s="4268">
        <v>7</v>
      </c>
      <c r="L21" s="4267">
        <v>11</v>
      </c>
      <c r="M21" s="4267">
        <v>6</v>
      </c>
      <c r="N21" s="4267">
        <v>9</v>
      </c>
      <c r="O21" s="4267">
        <v>28</v>
      </c>
      <c r="P21" s="4269">
        <v>3</v>
      </c>
      <c r="Q21" s="4244"/>
      <c r="R21" s="4314"/>
      <c r="S21" s="4314"/>
    </row>
    <row r="22" spans="1:19" ht="15.75" thickBot="1">
      <c r="A22" s="4318"/>
      <c r="B22" s="4319"/>
      <c r="C22" s="4320"/>
      <c r="D22" s="4320"/>
      <c r="E22" s="4250"/>
      <c r="F22" s="4320"/>
      <c r="G22" s="4320"/>
      <c r="H22" s="4321"/>
      <c r="I22" s="4321"/>
      <c r="J22" s="4321"/>
      <c r="K22" s="4322"/>
      <c r="L22" s="4321"/>
      <c r="M22" s="4321"/>
      <c r="N22" s="4321"/>
      <c r="O22" s="4321"/>
      <c r="P22" s="4321"/>
      <c r="Q22" s="4323"/>
      <c r="R22" s="4314"/>
      <c r="S22" s="4314"/>
    </row>
    <row r="23" spans="1:19" ht="15.75" thickBot="1">
      <c r="A23" s="4318" t="s">
        <v>41</v>
      </c>
      <c r="B23" s="4334"/>
      <c r="C23" s="4320"/>
      <c r="D23" s="4320"/>
      <c r="E23" s="4250"/>
      <c r="F23" s="4320"/>
      <c r="G23" s="4335" t="s">
        <v>42</v>
      </c>
      <c r="H23" s="4336" t="s">
        <v>11</v>
      </c>
      <c r="I23" s="4337" t="s">
        <v>12</v>
      </c>
      <c r="J23" s="4337" t="s">
        <v>13</v>
      </c>
      <c r="K23" s="4338" t="s">
        <v>14</v>
      </c>
      <c r="L23" s="4337" t="s">
        <v>15</v>
      </c>
      <c r="M23" s="4337" t="s">
        <v>16</v>
      </c>
      <c r="N23" s="4339" t="s">
        <v>17</v>
      </c>
      <c r="O23" s="4337" t="s">
        <v>18</v>
      </c>
      <c r="P23" s="4340" t="s">
        <v>19</v>
      </c>
      <c r="Q23" s="4341"/>
      <c r="R23" s="4324"/>
      <c r="S23" s="4324"/>
    </row>
    <row r="24" spans="1:19" ht="15.75" thickBot="1">
      <c r="A24" s="4318"/>
      <c r="B24" s="4319"/>
      <c r="C24" s="4320"/>
      <c r="D24" s="4320"/>
      <c r="E24" s="4250"/>
      <c r="F24" s="4320"/>
      <c r="G24" s="4342">
        <f>SUM(G5:G21)</f>
        <v>7267</v>
      </c>
      <c r="H24" s="4343">
        <f aca="true" t="shared" si="0" ref="H24:P24">SUM(H5:H21)</f>
        <v>1802</v>
      </c>
      <c r="I24" s="4344">
        <f t="shared" si="0"/>
        <v>99.1</v>
      </c>
      <c r="J24" s="4344">
        <f t="shared" si="0"/>
        <v>244</v>
      </c>
      <c r="K24" s="4345">
        <f t="shared" si="0"/>
        <v>482</v>
      </c>
      <c r="L24" s="4344">
        <f t="shared" si="0"/>
        <v>1073</v>
      </c>
      <c r="M24" s="4344">
        <f t="shared" si="0"/>
        <v>1306</v>
      </c>
      <c r="N24" s="4344">
        <f t="shared" si="0"/>
        <v>405</v>
      </c>
      <c r="O24" s="4344">
        <f t="shared" si="0"/>
        <v>1352.9</v>
      </c>
      <c r="P24" s="4346">
        <f t="shared" si="0"/>
        <v>503</v>
      </c>
      <c r="Q24" s="4323"/>
      <c r="R24" s="4324"/>
      <c r="S24" s="4324"/>
    </row>
    <row r="25" spans="1:19" ht="15.75" thickBot="1">
      <c r="A25" s="4318"/>
      <c r="B25" s="4319"/>
      <c r="C25" s="4320"/>
      <c r="D25" s="4320"/>
      <c r="E25" s="4250"/>
      <c r="F25" s="4320"/>
      <c r="G25" s="4320"/>
      <c r="H25" s="4291">
        <f>H24/$G24</f>
        <v>0.24797027659281684</v>
      </c>
      <c r="I25" s="4292">
        <f aca="true" t="shared" si="1" ref="I25:P25">I24/$G24</f>
        <v>0.013636989128939039</v>
      </c>
      <c r="J25" s="4292">
        <f t="shared" si="1"/>
        <v>0.033576441447640014</v>
      </c>
      <c r="K25" s="4300">
        <f t="shared" si="1"/>
        <v>0.0663272326957479</v>
      </c>
      <c r="L25" s="4292">
        <f t="shared" si="1"/>
        <v>0.14765377734966287</v>
      </c>
      <c r="M25" s="4292">
        <f t="shared" si="1"/>
        <v>0.1797165267648273</v>
      </c>
      <c r="N25" s="4292">
        <f t="shared" si="1"/>
        <v>0.05573138846841888</v>
      </c>
      <c r="O25" s="4292">
        <f t="shared" si="1"/>
        <v>0.1861703591578368</v>
      </c>
      <c r="P25" s="4293">
        <f t="shared" si="1"/>
        <v>0.06921700839411037</v>
      </c>
      <c r="Q25" s="4323"/>
      <c r="R25" s="4347"/>
      <c r="S25" s="4324"/>
    </row>
    <row r="26" spans="1:19" ht="15">
      <c r="A26" s="50"/>
      <c r="B26" s="51"/>
      <c r="C26" s="91"/>
      <c r="D26" s="91"/>
      <c r="E26" s="55"/>
      <c r="F26" s="91"/>
      <c r="R26" s="102"/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1080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25.5">
      <c r="A5" s="4313" t="s">
        <v>20</v>
      </c>
      <c r="B5" s="4254" t="s">
        <v>1081</v>
      </c>
      <c r="C5" s="4275">
        <v>151</v>
      </c>
      <c r="D5" s="4276">
        <v>122</v>
      </c>
      <c r="E5" s="4255">
        <f>D5/C5</f>
        <v>0.8079470198675497</v>
      </c>
      <c r="F5" s="4275">
        <v>0</v>
      </c>
      <c r="G5" s="4276">
        <v>122</v>
      </c>
      <c r="H5" s="4258">
        <v>32</v>
      </c>
      <c r="I5" s="4259">
        <v>4</v>
      </c>
      <c r="J5" s="4259">
        <v>1</v>
      </c>
      <c r="K5" s="4260">
        <v>11</v>
      </c>
      <c r="L5" s="4259">
        <v>39</v>
      </c>
      <c r="M5" s="4259">
        <v>9</v>
      </c>
      <c r="N5" s="4259">
        <v>2</v>
      </c>
      <c r="O5" s="4259">
        <v>12</v>
      </c>
      <c r="P5" s="4261">
        <v>12</v>
      </c>
      <c r="Q5" s="4244"/>
      <c r="R5" s="4314"/>
      <c r="S5" s="4314"/>
    </row>
    <row r="6" spans="1:19" ht="15">
      <c r="A6" s="4315" t="s">
        <v>20</v>
      </c>
      <c r="B6" s="4242" t="s">
        <v>1082</v>
      </c>
      <c r="C6" s="4270">
        <v>44</v>
      </c>
      <c r="D6" s="4271">
        <v>21</v>
      </c>
      <c r="E6" s="4243">
        <f>D6/C6</f>
        <v>0.4772727272727273</v>
      </c>
      <c r="F6" s="4270">
        <f>D6-G6</f>
        <v>0</v>
      </c>
      <c r="G6" s="4271">
        <v>21</v>
      </c>
      <c r="H6" s="4262">
        <v>2</v>
      </c>
      <c r="I6" s="4263"/>
      <c r="J6" s="4263"/>
      <c r="K6" s="4264">
        <v>1</v>
      </c>
      <c r="L6" s="4263">
        <v>1</v>
      </c>
      <c r="M6" s="4263">
        <v>10</v>
      </c>
      <c r="N6" s="4263">
        <v>2</v>
      </c>
      <c r="O6" s="4263">
        <v>5</v>
      </c>
      <c r="P6" s="4265"/>
      <c r="Q6" s="4244"/>
      <c r="R6" s="4314"/>
      <c r="S6" s="4314"/>
    </row>
    <row r="7" spans="1:19" ht="15">
      <c r="A7" s="4315" t="s">
        <v>20</v>
      </c>
      <c r="B7" s="4242" t="s">
        <v>1083</v>
      </c>
      <c r="C7" s="4270">
        <v>118</v>
      </c>
      <c r="D7" s="4271">
        <v>98</v>
      </c>
      <c r="E7" s="4243">
        <f>D7/C7</f>
        <v>0.8305084745762712</v>
      </c>
      <c r="F7" s="4270">
        <f>D7-G7</f>
        <v>3</v>
      </c>
      <c r="G7" s="4271">
        <v>95</v>
      </c>
      <c r="H7" s="4262">
        <v>11</v>
      </c>
      <c r="I7" s="4263"/>
      <c r="J7" s="4263"/>
      <c r="K7" s="4264">
        <v>9</v>
      </c>
      <c r="L7" s="4263">
        <v>12</v>
      </c>
      <c r="M7" s="4263">
        <v>26</v>
      </c>
      <c r="N7" s="4263">
        <v>24</v>
      </c>
      <c r="O7" s="4263">
        <v>13</v>
      </c>
      <c r="P7" s="4265"/>
      <c r="Q7" s="4244"/>
      <c r="R7" s="4314"/>
      <c r="S7" s="4314"/>
    </row>
    <row r="8" spans="1:19" ht="15">
      <c r="A8" s="4315" t="s">
        <v>20</v>
      </c>
      <c r="B8" s="4242" t="s">
        <v>1084</v>
      </c>
      <c r="C8" s="4270">
        <v>64</v>
      </c>
      <c r="D8" s="4271">
        <v>29</v>
      </c>
      <c r="E8" s="4243">
        <f>D8/C8</f>
        <v>0.453125</v>
      </c>
      <c r="F8" s="4270">
        <f>D8-G8</f>
        <v>0</v>
      </c>
      <c r="G8" s="4271">
        <v>29</v>
      </c>
      <c r="H8" s="4262">
        <v>3</v>
      </c>
      <c r="I8" s="4263"/>
      <c r="J8" s="4263"/>
      <c r="K8" s="4264">
        <v>7</v>
      </c>
      <c r="L8" s="4263">
        <v>2</v>
      </c>
      <c r="M8" s="4263">
        <v>15</v>
      </c>
      <c r="N8" s="4263"/>
      <c r="O8" s="4263">
        <v>2</v>
      </c>
      <c r="P8" s="4265"/>
      <c r="Q8" s="4244"/>
      <c r="R8" s="4314"/>
      <c r="S8" s="4314"/>
    </row>
    <row r="9" spans="1:19" ht="15">
      <c r="A9" s="4315" t="s">
        <v>20</v>
      </c>
      <c r="B9" s="4242" t="s">
        <v>1085</v>
      </c>
      <c r="C9" s="4270">
        <v>499</v>
      </c>
      <c r="D9" s="4271">
        <v>291</v>
      </c>
      <c r="E9" s="4243">
        <f>D9/C9</f>
        <v>0.5831663326653307</v>
      </c>
      <c r="F9" s="4270">
        <f>D9-G9</f>
        <v>19</v>
      </c>
      <c r="G9" s="4271">
        <v>272</v>
      </c>
      <c r="H9" s="4262">
        <v>92</v>
      </c>
      <c r="I9" s="4263"/>
      <c r="J9" s="4263"/>
      <c r="K9" s="4264">
        <v>53</v>
      </c>
      <c r="L9" s="4263">
        <v>65</v>
      </c>
      <c r="M9" s="4263">
        <v>42</v>
      </c>
      <c r="N9" s="4263">
        <v>12</v>
      </c>
      <c r="O9" s="4263">
        <v>8</v>
      </c>
      <c r="P9" s="4265"/>
      <c r="Q9" s="4244"/>
      <c r="R9" s="4314"/>
      <c r="S9" s="4314"/>
    </row>
    <row r="10" spans="1:19" ht="15">
      <c r="A10" s="4315" t="s">
        <v>20</v>
      </c>
      <c r="B10" s="4242" t="s">
        <v>1086</v>
      </c>
      <c r="C10" s="4270">
        <v>614</v>
      </c>
      <c r="D10" s="4271">
        <v>466</v>
      </c>
      <c r="E10" s="4243">
        <v>0.758957654723127</v>
      </c>
      <c r="F10" s="4270">
        <v>19</v>
      </c>
      <c r="G10" s="4271">
        <v>447</v>
      </c>
      <c r="H10" s="4262"/>
      <c r="I10" s="4263"/>
      <c r="J10" s="4263">
        <v>53</v>
      </c>
      <c r="K10" s="4264">
        <v>89</v>
      </c>
      <c r="L10" s="4263">
        <v>86</v>
      </c>
      <c r="M10" s="4263"/>
      <c r="N10" s="4263">
        <v>160</v>
      </c>
      <c r="O10" s="4263">
        <v>59</v>
      </c>
      <c r="P10" s="4265"/>
      <c r="Q10" s="4244"/>
      <c r="R10" s="4314"/>
      <c r="S10" s="4314"/>
    </row>
    <row r="11" spans="1:19" ht="25.5">
      <c r="A11" s="4315" t="s">
        <v>20</v>
      </c>
      <c r="B11" s="4405" t="s">
        <v>1087</v>
      </c>
      <c r="C11" s="4352"/>
      <c r="D11" s="4352"/>
      <c r="E11" s="4406"/>
      <c r="F11" s="4352"/>
      <c r="G11" s="4352">
        <v>37</v>
      </c>
      <c r="H11" s="4352"/>
      <c r="I11" s="4352"/>
      <c r="J11" s="4352"/>
      <c r="K11" s="4353"/>
      <c r="L11" s="4352">
        <v>21</v>
      </c>
      <c r="M11" s="4352">
        <v>6</v>
      </c>
      <c r="N11" s="4352"/>
      <c r="O11" s="4352">
        <v>10</v>
      </c>
      <c r="P11" s="4354">
        <v>0</v>
      </c>
      <c r="Q11" s="4407"/>
      <c r="R11" s="4407"/>
      <c r="S11" s="4407"/>
    </row>
    <row r="12" spans="1:19" ht="25.5">
      <c r="A12" s="4315" t="s">
        <v>65</v>
      </c>
      <c r="B12" s="4242" t="s">
        <v>1088</v>
      </c>
      <c r="C12" s="4270">
        <v>242</v>
      </c>
      <c r="D12" s="4271">
        <v>123</v>
      </c>
      <c r="E12" s="4243">
        <v>0.5082644628099173</v>
      </c>
      <c r="F12" s="4270">
        <v>2</v>
      </c>
      <c r="G12" s="4271">
        <v>121</v>
      </c>
      <c r="H12" s="4262">
        <v>18</v>
      </c>
      <c r="I12" s="4263">
        <v>3</v>
      </c>
      <c r="J12" s="4263">
        <v>5</v>
      </c>
      <c r="K12" s="4264">
        <v>38</v>
      </c>
      <c r="L12" s="4263">
        <v>3</v>
      </c>
      <c r="M12" s="4263">
        <v>2</v>
      </c>
      <c r="N12" s="4263">
        <v>23</v>
      </c>
      <c r="O12" s="4263">
        <v>1</v>
      </c>
      <c r="P12" s="4265">
        <v>28</v>
      </c>
      <c r="Q12" s="4244"/>
      <c r="R12" s="4314"/>
      <c r="S12" s="4314"/>
    </row>
    <row r="13" spans="1:19" ht="15">
      <c r="A13" s="4315" t="s">
        <v>65</v>
      </c>
      <c r="B13" s="4242" t="s">
        <v>1089</v>
      </c>
      <c r="C13" s="4270">
        <v>165</v>
      </c>
      <c r="D13" s="4271">
        <v>66</v>
      </c>
      <c r="E13" s="4243">
        <v>0.4</v>
      </c>
      <c r="F13" s="4270">
        <v>3</v>
      </c>
      <c r="G13" s="4271">
        <v>63</v>
      </c>
      <c r="H13" s="4262">
        <v>22</v>
      </c>
      <c r="I13" s="4263">
        <v>3</v>
      </c>
      <c r="J13" s="4263"/>
      <c r="K13" s="4264">
        <v>24</v>
      </c>
      <c r="L13" s="4263"/>
      <c r="M13" s="4263">
        <v>1</v>
      </c>
      <c r="N13" s="4263">
        <v>10</v>
      </c>
      <c r="O13" s="4263">
        <v>3</v>
      </c>
      <c r="P13" s="4265"/>
      <c r="Q13" s="4244"/>
      <c r="R13" s="4314"/>
      <c r="S13" s="4314"/>
    </row>
    <row r="14" spans="1:19" ht="15">
      <c r="A14" s="4315" t="s">
        <v>65</v>
      </c>
      <c r="B14" s="4242" t="s">
        <v>1090</v>
      </c>
      <c r="C14" s="4270">
        <v>170</v>
      </c>
      <c r="D14" s="4271">
        <v>102</v>
      </c>
      <c r="E14" s="4243">
        <v>0.6</v>
      </c>
      <c r="F14" s="4270">
        <v>4</v>
      </c>
      <c r="G14" s="4271">
        <v>96</v>
      </c>
      <c r="H14" s="4262">
        <v>21</v>
      </c>
      <c r="I14" s="4263">
        <v>7</v>
      </c>
      <c r="J14" s="4263">
        <v>3</v>
      </c>
      <c r="K14" s="4264">
        <v>20</v>
      </c>
      <c r="L14" s="4263">
        <v>6</v>
      </c>
      <c r="M14" s="4263">
        <v>11</v>
      </c>
      <c r="N14" s="4263">
        <v>10</v>
      </c>
      <c r="O14" s="4263">
        <v>18</v>
      </c>
      <c r="P14" s="4265"/>
      <c r="Q14" s="4244"/>
      <c r="R14" s="4314"/>
      <c r="S14" s="4314"/>
    </row>
    <row r="15" spans="1:19" ht="25.5">
      <c r="A15" s="4315" t="s">
        <v>65</v>
      </c>
      <c r="B15" s="4242" t="s">
        <v>1091</v>
      </c>
      <c r="C15" s="4270">
        <v>179</v>
      </c>
      <c r="D15" s="4271">
        <v>101</v>
      </c>
      <c r="E15" s="4243">
        <v>0.5642458100558659</v>
      </c>
      <c r="F15" s="4270">
        <v>2</v>
      </c>
      <c r="G15" s="4271">
        <v>99</v>
      </c>
      <c r="H15" s="4262"/>
      <c r="I15" s="4263"/>
      <c r="J15" s="4263"/>
      <c r="K15" s="4264">
        <v>60</v>
      </c>
      <c r="L15" s="4263">
        <v>3</v>
      </c>
      <c r="M15" s="4263">
        <v>6</v>
      </c>
      <c r="N15" s="4263">
        <v>20</v>
      </c>
      <c r="O15" s="4263"/>
      <c r="P15" s="4265">
        <v>10</v>
      </c>
      <c r="Q15" s="4244"/>
      <c r="R15" s="4314"/>
      <c r="S15" s="4314"/>
    </row>
    <row r="16" spans="1:19" ht="25.5">
      <c r="A16" s="4315" t="s">
        <v>65</v>
      </c>
      <c r="B16" s="4242" t="s">
        <v>1092</v>
      </c>
      <c r="C16" s="4270"/>
      <c r="D16" s="4271"/>
      <c r="E16" s="4243"/>
      <c r="F16" s="4270"/>
      <c r="G16" s="4271">
        <v>46</v>
      </c>
      <c r="H16" s="4262"/>
      <c r="I16" s="4263"/>
      <c r="J16" s="4263"/>
      <c r="K16" s="4264"/>
      <c r="L16" s="4263"/>
      <c r="M16" s="4263">
        <v>25</v>
      </c>
      <c r="N16" s="4263"/>
      <c r="O16" s="4263">
        <v>21</v>
      </c>
      <c r="P16" s="4265"/>
      <c r="Q16" s="4244"/>
      <c r="R16" s="4314"/>
      <c r="S16" s="4314"/>
    </row>
    <row r="17" spans="1:19" ht="25.5">
      <c r="A17" s="4315" t="s">
        <v>23</v>
      </c>
      <c r="B17" s="4242" t="s">
        <v>1093</v>
      </c>
      <c r="C17" s="4270">
        <v>353</v>
      </c>
      <c r="D17" s="4271">
        <v>275</v>
      </c>
      <c r="E17" s="4243">
        <f aca="true" t="shared" si="0" ref="E17:E30">D17/C17</f>
        <v>0.7790368271954674</v>
      </c>
      <c r="F17" s="4270">
        <v>4</v>
      </c>
      <c r="G17" s="4271">
        <v>271</v>
      </c>
      <c r="H17" s="4262">
        <v>46</v>
      </c>
      <c r="I17" s="4263">
        <v>6</v>
      </c>
      <c r="J17" s="4263">
        <v>28.5</v>
      </c>
      <c r="K17" s="4264">
        <v>102</v>
      </c>
      <c r="L17" s="4263">
        <v>60</v>
      </c>
      <c r="M17" s="4263"/>
      <c r="N17" s="4263"/>
      <c r="O17" s="4263">
        <v>28.5</v>
      </c>
      <c r="P17" s="4265"/>
      <c r="Q17" s="4244"/>
      <c r="R17" s="4314"/>
      <c r="S17" s="4314"/>
    </row>
    <row r="18" spans="1:19" ht="25.5">
      <c r="A18" s="4315" t="s">
        <v>23</v>
      </c>
      <c r="B18" s="4242" t="s">
        <v>1094</v>
      </c>
      <c r="C18" s="4270">
        <v>370</v>
      </c>
      <c r="D18" s="4271">
        <v>275</v>
      </c>
      <c r="E18" s="4243">
        <f t="shared" si="0"/>
        <v>0.7432432432432432</v>
      </c>
      <c r="F18" s="4270">
        <v>8</v>
      </c>
      <c r="G18" s="4271">
        <v>267</v>
      </c>
      <c r="H18" s="4262">
        <v>51</v>
      </c>
      <c r="I18" s="4263">
        <v>13</v>
      </c>
      <c r="J18" s="4263">
        <v>21.5</v>
      </c>
      <c r="K18" s="4264">
        <v>33</v>
      </c>
      <c r="L18" s="4263">
        <v>127</v>
      </c>
      <c r="M18" s="4263"/>
      <c r="N18" s="4263"/>
      <c r="O18" s="4263">
        <v>21.5</v>
      </c>
      <c r="P18" s="4265"/>
      <c r="Q18" s="4244"/>
      <c r="R18" s="4314"/>
      <c r="S18" s="4314"/>
    </row>
    <row r="19" spans="1:19" ht="25.5">
      <c r="A19" s="4315" t="s">
        <v>23</v>
      </c>
      <c r="B19" s="4242" t="s">
        <v>1095</v>
      </c>
      <c r="C19" s="4270">
        <v>380</v>
      </c>
      <c r="D19" s="4271">
        <v>311</v>
      </c>
      <c r="E19" s="4243">
        <f t="shared" si="0"/>
        <v>0.8184210526315789</v>
      </c>
      <c r="F19" s="4270">
        <v>7</v>
      </c>
      <c r="G19" s="4271">
        <v>304</v>
      </c>
      <c r="H19" s="4262">
        <v>79</v>
      </c>
      <c r="I19" s="4263">
        <v>21</v>
      </c>
      <c r="J19" s="4263">
        <v>34</v>
      </c>
      <c r="K19" s="4264">
        <v>45</v>
      </c>
      <c r="L19" s="4263">
        <v>91</v>
      </c>
      <c r="M19" s="4263"/>
      <c r="N19" s="4263"/>
      <c r="O19" s="4263">
        <v>34</v>
      </c>
      <c r="P19" s="4265"/>
      <c r="Q19" s="4244"/>
      <c r="R19" s="4314"/>
      <c r="S19" s="4314"/>
    </row>
    <row r="20" spans="1:19" ht="15">
      <c r="A20" s="4315" t="s">
        <v>23</v>
      </c>
      <c r="B20" s="4242" t="s">
        <v>1096</v>
      </c>
      <c r="C20" s="4270">
        <v>400</v>
      </c>
      <c r="D20" s="4271">
        <v>195</v>
      </c>
      <c r="E20" s="4243">
        <f t="shared" si="0"/>
        <v>0.4875</v>
      </c>
      <c r="F20" s="4270">
        <v>7</v>
      </c>
      <c r="G20" s="4271">
        <v>188</v>
      </c>
      <c r="H20" s="4262">
        <v>42</v>
      </c>
      <c r="I20" s="4263">
        <v>9</v>
      </c>
      <c r="J20" s="4263">
        <v>33.5</v>
      </c>
      <c r="K20" s="4264">
        <v>23</v>
      </c>
      <c r="L20" s="4263">
        <v>47</v>
      </c>
      <c r="M20" s="4263"/>
      <c r="N20" s="4263"/>
      <c r="O20" s="4263">
        <v>33.5</v>
      </c>
      <c r="P20" s="4265"/>
      <c r="Q20" s="4244"/>
      <c r="R20" s="4314"/>
      <c r="S20" s="4314"/>
    </row>
    <row r="21" spans="1:19" ht="15">
      <c r="A21" s="4315" t="s">
        <v>23</v>
      </c>
      <c r="B21" s="4242" t="s">
        <v>1097</v>
      </c>
      <c r="C21" s="4270">
        <v>81</v>
      </c>
      <c r="D21" s="4271">
        <v>48</v>
      </c>
      <c r="E21" s="4243">
        <f t="shared" si="0"/>
        <v>0.5925925925925926</v>
      </c>
      <c r="F21" s="4270">
        <v>2</v>
      </c>
      <c r="G21" s="4271">
        <v>46</v>
      </c>
      <c r="H21" s="4262">
        <v>17</v>
      </c>
      <c r="I21" s="4263">
        <v>1</v>
      </c>
      <c r="J21" s="4263">
        <v>3.5</v>
      </c>
      <c r="K21" s="4264">
        <v>7</v>
      </c>
      <c r="L21" s="4263">
        <v>14</v>
      </c>
      <c r="M21" s="4263"/>
      <c r="N21" s="4263"/>
      <c r="O21" s="4263">
        <v>3.5</v>
      </c>
      <c r="P21" s="4265"/>
      <c r="Q21" s="4244"/>
      <c r="R21" s="4314"/>
      <c r="S21" s="4314"/>
    </row>
    <row r="22" spans="1:19" ht="15">
      <c r="A22" s="4315" t="s">
        <v>55</v>
      </c>
      <c r="B22" s="4242" t="s">
        <v>1098</v>
      </c>
      <c r="C22" s="4270">
        <v>414</v>
      </c>
      <c r="D22" s="4271">
        <v>337</v>
      </c>
      <c r="E22" s="4243">
        <f t="shared" si="0"/>
        <v>0.8140096618357487</v>
      </c>
      <c r="F22" s="4270">
        <v>14</v>
      </c>
      <c r="G22" s="4271">
        <v>323</v>
      </c>
      <c r="H22" s="4262"/>
      <c r="I22" s="4263"/>
      <c r="J22" s="4263">
        <v>53</v>
      </c>
      <c r="K22" s="4264">
        <v>88</v>
      </c>
      <c r="L22" s="4263"/>
      <c r="M22" s="4263">
        <v>182</v>
      </c>
      <c r="N22" s="4263"/>
      <c r="O22" s="4263"/>
      <c r="P22" s="4265"/>
      <c r="Q22" s="4244"/>
      <c r="R22" s="4314"/>
      <c r="S22" s="4314"/>
    </row>
    <row r="23" spans="1:19" ht="15">
      <c r="A23" s="4315" t="s">
        <v>55</v>
      </c>
      <c r="B23" s="4242" t="s">
        <v>1099</v>
      </c>
      <c r="C23" s="4270">
        <v>83</v>
      </c>
      <c r="D23" s="4271">
        <v>61</v>
      </c>
      <c r="E23" s="4243">
        <f t="shared" si="0"/>
        <v>0.7349397590361446</v>
      </c>
      <c r="F23" s="4270">
        <v>4</v>
      </c>
      <c r="G23" s="4271">
        <v>57</v>
      </c>
      <c r="H23" s="4262">
        <v>4</v>
      </c>
      <c r="I23" s="4263"/>
      <c r="J23" s="4263">
        <v>3</v>
      </c>
      <c r="K23" s="4264">
        <v>19</v>
      </c>
      <c r="L23" s="4263">
        <v>24</v>
      </c>
      <c r="M23" s="4263"/>
      <c r="N23" s="4263"/>
      <c r="O23" s="4263">
        <v>7</v>
      </c>
      <c r="P23" s="4265"/>
      <c r="Q23" s="4244"/>
      <c r="R23" s="4314"/>
      <c r="S23" s="4314"/>
    </row>
    <row r="24" spans="1:19" ht="25.5">
      <c r="A24" s="4315" t="s">
        <v>55</v>
      </c>
      <c r="B24" s="4242" t="s">
        <v>1100</v>
      </c>
      <c r="C24" s="4270">
        <v>160</v>
      </c>
      <c r="D24" s="4271">
        <v>112</v>
      </c>
      <c r="E24" s="4243">
        <f t="shared" si="0"/>
        <v>0.7</v>
      </c>
      <c r="F24" s="4270">
        <v>2</v>
      </c>
      <c r="G24" s="4271">
        <v>110</v>
      </c>
      <c r="H24" s="4262">
        <v>23</v>
      </c>
      <c r="I24" s="4263"/>
      <c r="J24" s="4263"/>
      <c r="K24" s="4264">
        <v>32</v>
      </c>
      <c r="L24" s="4263">
        <v>23</v>
      </c>
      <c r="M24" s="4263">
        <v>19</v>
      </c>
      <c r="N24" s="4263"/>
      <c r="O24" s="4263">
        <v>13</v>
      </c>
      <c r="P24" s="4265"/>
      <c r="Q24" s="4244"/>
      <c r="R24" s="4314"/>
      <c r="S24" s="4314"/>
    </row>
    <row r="25" spans="1:19" ht="15">
      <c r="A25" s="4315" t="s">
        <v>55</v>
      </c>
      <c r="B25" s="4242" t="s">
        <v>1101</v>
      </c>
      <c r="C25" s="4270">
        <v>510</v>
      </c>
      <c r="D25" s="4271">
        <v>417</v>
      </c>
      <c r="E25" s="4243">
        <f t="shared" si="0"/>
        <v>0.8176470588235294</v>
      </c>
      <c r="F25" s="4270">
        <v>5</v>
      </c>
      <c r="G25" s="4271">
        <v>412</v>
      </c>
      <c r="H25" s="4262">
        <v>89</v>
      </c>
      <c r="I25" s="4263"/>
      <c r="J25" s="4263"/>
      <c r="K25" s="4264">
        <v>134</v>
      </c>
      <c r="L25" s="4263">
        <v>129</v>
      </c>
      <c r="M25" s="4263"/>
      <c r="N25" s="4263"/>
      <c r="O25" s="4263">
        <v>60</v>
      </c>
      <c r="P25" s="4265"/>
      <c r="Q25" s="4244"/>
      <c r="R25" s="4314"/>
      <c r="S25" s="4314"/>
    </row>
    <row r="26" spans="1:19" ht="15">
      <c r="A26" s="4315" t="s">
        <v>55</v>
      </c>
      <c r="B26" s="4242" t="s">
        <v>1102</v>
      </c>
      <c r="C26" s="4270">
        <v>889</v>
      </c>
      <c r="D26" s="4271">
        <v>719</v>
      </c>
      <c r="E26" s="4243">
        <f t="shared" si="0"/>
        <v>0.8087739032620922</v>
      </c>
      <c r="F26" s="4270">
        <v>38</v>
      </c>
      <c r="G26" s="4271">
        <v>681</v>
      </c>
      <c r="H26" s="4262">
        <v>66</v>
      </c>
      <c r="I26" s="4263"/>
      <c r="J26" s="4263"/>
      <c r="K26" s="4264">
        <v>427</v>
      </c>
      <c r="L26" s="4263">
        <v>112</v>
      </c>
      <c r="M26" s="4263"/>
      <c r="N26" s="4263"/>
      <c r="O26" s="4263">
        <v>76</v>
      </c>
      <c r="P26" s="4265"/>
      <c r="Q26" s="4244"/>
      <c r="R26" s="4314"/>
      <c r="S26" s="4314"/>
    </row>
    <row r="27" spans="1:19" ht="25.5">
      <c r="A27" s="4315" t="s">
        <v>55</v>
      </c>
      <c r="B27" s="4242" t="s">
        <v>1103</v>
      </c>
      <c r="C27" s="4270">
        <v>798</v>
      </c>
      <c r="D27" s="4271">
        <v>591</v>
      </c>
      <c r="E27" s="4243">
        <f t="shared" si="0"/>
        <v>0.7406015037593985</v>
      </c>
      <c r="F27" s="4270">
        <v>10</v>
      </c>
      <c r="G27" s="4271">
        <v>581</v>
      </c>
      <c r="H27" s="4262">
        <v>88</v>
      </c>
      <c r="I27" s="4263"/>
      <c r="J27" s="4263"/>
      <c r="K27" s="4264">
        <v>156</v>
      </c>
      <c r="L27" s="4263">
        <v>197</v>
      </c>
      <c r="M27" s="4263"/>
      <c r="N27" s="4263"/>
      <c r="O27" s="4263">
        <v>69</v>
      </c>
      <c r="P27" s="4265">
        <v>71</v>
      </c>
      <c r="Q27" s="4244"/>
      <c r="R27" s="4314"/>
      <c r="S27" s="4314"/>
    </row>
    <row r="28" spans="1:19" ht="15">
      <c r="A28" s="4315" t="s">
        <v>55</v>
      </c>
      <c r="B28" s="4242" t="s">
        <v>1104</v>
      </c>
      <c r="C28" s="4270">
        <v>226</v>
      </c>
      <c r="D28" s="4271">
        <v>153</v>
      </c>
      <c r="E28" s="4243">
        <f t="shared" si="0"/>
        <v>0.6769911504424779</v>
      </c>
      <c r="F28" s="4270">
        <v>0</v>
      </c>
      <c r="G28" s="4271">
        <v>153</v>
      </c>
      <c r="H28" s="4262">
        <v>7</v>
      </c>
      <c r="I28" s="4263"/>
      <c r="J28" s="4263"/>
      <c r="K28" s="4264">
        <v>35</v>
      </c>
      <c r="L28" s="4263">
        <v>6</v>
      </c>
      <c r="M28" s="4263">
        <v>66</v>
      </c>
      <c r="N28" s="4263"/>
      <c r="O28" s="4263">
        <v>39</v>
      </c>
      <c r="P28" s="4265"/>
      <c r="Q28" s="4244"/>
      <c r="R28" s="4314"/>
      <c r="S28" s="4314"/>
    </row>
    <row r="29" spans="1:19" ht="15">
      <c r="A29" s="4315" t="s">
        <v>55</v>
      </c>
      <c r="B29" s="4242" t="s">
        <v>1105</v>
      </c>
      <c r="C29" s="4270">
        <v>235</v>
      </c>
      <c r="D29" s="4271">
        <v>191</v>
      </c>
      <c r="E29" s="4243">
        <f t="shared" si="0"/>
        <v>0.8127659574468085</v>
      </c>
      <c r="F29" s="4270">
        <v>7</v>
      </c>
      <c r="G29" s="4271">
        <v>184</v>
      </c>
      <c r="H29" s="4262">
        <v>26</v>
      </c>
      <c r="I29" s="4263"/>
      <c r="J29" s="4263"/>
      <c r="K29" s="4264">
        <v>33</v>
      </c>
      <c r="L29" s="4263">
        <v>31</v>
      </c>
      <c r="M29" s="4263"/>
      <c r="N29" s="4263">
        <v>94</v>
      </c>
      <c r="O29" s="4263"/>
      <c r="P29" s="4265"/>
      <c r="Q29" s="4244"/>
      <c r="R29" s="4314"/>
      <c r="S29" s="4314"/>
    </row>
    <row r="30" spans="1:19" ht="15">
      <c r="A30" s="4315" t="s">
        <v>55</v>
      </c>
      <c r="B30" s="4242" t="s">
        <v>1106</v>
      </c>
      <c r="C30" s="4270">
        <v>399</v>
      </c>
      <c r="D30" s="4271">
        <v>331</v>
      </c>
      <c r="E30" s="4243">
        <f t="shared" si="0"/>
        <v>0.8295739348370927</v>
      </c>
      <c r="F30" s="4270">
        <v>0</v>
      </c>
      <c r="G30" s="4271">
        <v>331</v>
      </c>
      <c r="H30" s="4262">
        <v>107</v>
      </c>
      <c r="I30" s="4263"/>
      <c r="J30" s="4263"/>
      <c r="K30" s="4264">
        <v>97</v>
      </c>
      <c r="L30" s="4263">
        <v>40</v>
      </c>
      <c r="M30" s="4263"/>
      <c r="N30" s="4263"/>
      <c r="O30" s="4263">
        <v>87</v>
      </c>
      <c r="P30" s="4265"/>
      <c r="Q30" s="4244"/>
      <c r="R30" s="4314"/>
      <c r="S30" s="4314"/>
    </row>
    <row r="31" spans="1:19" ht="15">
      <c r="A31" s="4315" t="s">
        <v>26</v>
      </c>
      <c r="B31" s="4242" t="s">
        <v>1107</v>
      </c>
      <c r="C31" s="4270">
        <v>316</v>
      </c>
      <c r="D31" s="4271"/>
      <c r="E31" s="4243"/>
      <c r="F31" s="4270"/>
      <c r="G31" s="4271">
        <v>205</v>
      </c>
      <c r="H31" s="4262"/>
      <c r="I31" s="4263"/>
      <c r="J31" s="4263"/>
      <c r="K31" s="4264">
        <v>79</v>
      </c>
      <c r="L31" s="4263">
        <v>17</v>
      </c>
      <c r="M31" s="4263"/>
      <c r="N31" s="4263">
        <v>109</v>
      </c>
      <c r="O31" s="4263"/>
      <c r="P31" s="4265"/>
      <c r="Q31" s="4244"/>
      <c r="R31" s="4314"/>
      <c r="S31" s="4314"/>
    </row>
    <row r="32" spans="1:19" ht="25.5">
      <c r="A32" s="4315" t="s">
        <v>26</v>
      </c>
      <c r="B32" s="4242" t="s">
        <v>1108</v>
      </c>
      <c r="C32" s="4270">
        <v>585</v>
      </c>
      <c r="D32" s="4271"/>
      <c r="E32" s="4243"/>
      <c r="F32" s="4270"/>
      <c r="G32" s="4271">
        <v>455</v>
      </c>
      <c r="H32" s="4262">
        <v>47</v>
      </c>
      <c r="I32" s="4263">
        <v>9</v>
      </c>
      <c r="J32" s="4263"/>
      <c r="K32" s="4264">
        <v>63</v>
      </c>
      <c r="L32" s="4263">
        <v>70</v>
      </c>
      <c r="M32" s="4263"/>
      <c r="N32" s="4263">
        <v>231</v>
      </c>
      <c r="O32" s="4263">
        <v>35</v>
      </c>
      <c r="P32" s="4265"/>
      <c r="Q32" s="4244"/>
      <c r="R32" s="4314"/>
      <c r="S32" s="4314"/>
    </row>
    <row r="33" spans="1:19" ht="15">
      <c r="A33" s="4315" t="s">
        <v>26</v>
      </c>
      <c r="B33" s="4242" t="s">
        <v>157</v>
      </c>
      <c r="C33" s="4270">
        <v>2639</v>
      </c>
      <c r="D33" s="4271"/>
      <c r="E33" s="4243"/>
      <c r="F33" s="4270"/>
      <c r="G33" s="4271">
        <v>2142</v>
      </c>
      <c r="H33" s="4262">
        <v>320</v>
      </c>
      <c r="I33" s="4263">
        <v>162.45</v>
      </c>
      <c r="J33" s="4263"/>
      <c r="K33" s="4264">
        <v>510</v>
      </c>
      <c r="L33" s="4263">
        <v>473</v>
      </c>
      <c r="M33" s="4263"/>
      <c r="N33" s="4263">
        <v>668</v>
      </c>
      <c r="O33" s="4263">
        <v>8.55</v>
      </c>
      <c r="P33" s="4265"/>
      <c r="Q33" s="4244"/>
      <c r="R33" s="4314"/>
      <c r="S33" s="4314"/>
    </row>
    <row r="34" spans="1:19" ht="15">
      <c r="A34" s="4315" t="s">
        <v>26</v>
      </c>
      <c r="B34" s="4242" t="s">
        <v>1109</v>
      </c>
      <c r="C34" s="4270"/>
      <c r="D34" s="4271"/>
      <c r="E34" s="4243"/>
      <c r="F34" s="4270"/>
      <c r="G34" s="4271">
        <v>266</v>
      </c>
      <c r="H34" s="4262"/>
      <c r="I34" s="4263"/>
      <c r="J34" s="4263"/>
      <c r="K34" s="4264">
        <v>68</v>
      </c>
      <c r="L34" s="4263"/>
      <c r="M34" s="4263"/>
      <c r="N34" s="4263">
        <v>198</v>
      </c>
      <c r="O34" s="4263"/>
      <c r="P34" s="4265">
        <v>0</v>
      </c>
      <c r="Q34" s="4244"/>
      <c r="R34" s="4314"/>
      <c r="S34" s="4314"/>
    </row>
    <row r="35" spans="1:19" ht="25.5">
      <c r="A35" s="4315" t="s">
        <v>26</v>
      </c>
      <c r="B35" s="4242" t="s">
        <v>1110</v>
      </c>
      <c r="C35" s="4270"/>
      <c r="D35" s="4271"/>
      <c r="E35" s="4243"/>
      <c r="F35" s="4270"/>
      <c r="G35" s="4271">
        <v>290</v>
      </c>
      <c r="H35" s="4262">
        <v>43</v>
      </c>
      <c r="I35" s="4263"/>
      <c r="J35" s="4263"/>
      <c r="K35" s="4264">
        <v>118</v>
      </c>
      <c r="L35" s="4263"/>
      <c r="M35" s="4263"/>
      <c r="N35" s="4263">
        <v>129</v>
      </c>
      <c r="O35" s="4263"/>
      <c r="P35" s="4265">
        <v>0</v>
      </c>
      <c r="Q35" s="4244"/>
      <c r="R35" s="4314"/>
      <c r="S35" s="4314"/>
    </row>
    <row r="36" spans="1:19" ht="15">
      <c r="A36" s="4315" t="s">
        <v>28</v>
      </c>
      <c r="B36" s="4242" t="s">
        <v>29</v>
      </c>
      <c r="C36" s="4270">
        <v>23363</v>
      </c>
      <c r="D36" s="4271">
        <v>8353</v>
      </c>
      <c r="E36" s="4243">
        <v>0.35753113898043914</v>
      </c>
      <c r="F36" s="4270">
        <v>344</v>
      </c>
      <c r="G36" s="4271">
        <v>8009</v>
      </c>
      <c r="H36" s="4262">
        <v>1014</v>
      </c>
      <c r="I36" s="4263"/>
      <c r="J36" s="4263"/>
      <c r="K36" s="4264">
        <v>685</v>
      </c>
      <c r="L36" s="4263">
        <v>867</v>
      </c>
      <c r="M36" s="4263">
        <v>3412</v>
      </c>
      <c r="N36" s="4263">
        <v>489</v>
      </c>
      <c r="O36" s="4263">
        <v>1028</v>
      </c>
      <c r="P36" s="4265">
        <v>514</v>
      </c>
      <c r="Q36" s="4244"/>
      <c r="R36" s="4314"/>
      <c r="S36" s="4314"/>
    </row>
    <row r="37" spans="1:19" ht="15">
      <c r="A37" s="4315" t="s">
        <v>28</v>
      </c>
      <c r="B37" s="4242" t="s">
        <v>30</v>
      </c>
      <c r="C37" s="4270"/>
      <c r="D37" s="4271"/>
      <c r="E37" s="4243"/>
      <c r="F37" s="4270"/>
      <c r="G37" s="4271"/>
      <c r="H37" s="4262"/>
      <c r="I37" s="4263"/>
      <c r="J37" s="4263"/>
      <c r="K37" s="4264"/>
      <c r="L37" s="4263"/>
      <c r="M37" s="4263"/>
      <c r="N37" s="4263"/>
      <c r="O37" s="4263"/>
      <c r="P37" s="4265"/>
      <c r="Q37" s="4244"/>
      <c r="R37" s="4314"/>
      <c r="S37" s="4314"/>
    </row>
    <row r="38" spans="1:19" ht="15">
      <c r="A38" s="4315" t="s">
        <v>82</v>
      </c>
      <c r="B38" s="4242" t="s">
        <v>1111</v>
      </c>
      <c r="C38" s="4270">
        <v>5744</v>
      </c>
      <c r="D38" s="4271">
        <v>1077</v>
      </c>
      <c r="E38" s="4243">
        <f>D38/C38</f>
        <v>0.1875</v>
      </c>
      <c r="F38" s="4270">
        <v>195</v>
      </c>
      <c r="G38" s="4271">
        <v>892</v>
      </c>
      <c r="H38" s="4262">
        <v>129</v>
      </c>
      <c r="I38" s="4263"/>
      <c r="J38" s="4263"/>
      <c r="K38" s="4264">
        <v>94</v>
      </c>
      <c r="L38" s="4263">
        <v>61</v>
      </c>
      <c r="M38" s="4263">
        <v>138</v>
      </c>
      <c r="N38" s="4263">
        <v>126</v>
      </c>
      <c r="O38" s="4263">
        <v>344</v>
      </c>
      <c r="P38" s="4265"/>
      <c r="Q38" s="4244"/>
      <c r="R38" s="4314"/>
      <c r="S38" s="4314"/>
    </row>
    <row r="39" spans="1:19" ht="15">
      <c r="A39" s="4315" t="s">
        <v>82</v>
      </c>
      <c r="B39" s="4242" t="s">
        <v>1112</v>
      </c>
      <c r="C39" s="4270"/>
      <c r="D39" s="4271"/>
      <c r="E39" s="4243"/>
      <c r="F39" s="4270"/>
      <c r="G39" s="4271">
        <v>541</v>
      </c>
      <c r="H39" s="4262"/>
      <c r="I39" s="4263"/>
      <c r="J39" s="4263"/>
      <c r="K39" s="4264">
        <v>171</v>
      </c>
      <c r="L39" s="4263"/>
      <c r="M39" s="4263">
        <v>212</v>
      </c>
      <c r="N39" s="4263"/>
      <c r="O39" s="4263">
        <v>158</v>
      </c>
      <c r="P39" s="4265">
        <v>0</v>
      </c>
      <c r="Q39" s="4244"/>
      <c r="R39" s="4314"/>
      <c r="S39" s="4314"/>
    </row>
    <row r="40" spans="1:19" ht="15">
      <c r="A40" s="4315" t="s">
        <v>82</v>
      </c>
      <c r="B40" s="4242" t="s">
        <v>1113</v>
      </c>
      <c r="C40" s="4270"/>
      <c r="D40" s="4271"/>
      <c r="E40" s="4243"/>
      <c r="F40" s="4270"/>
      <c r="G40" s="4271">
        <v>459</v>
      </c>
      <c r="H40" s="4262"/>
      <c r="I40" s="4263"/>
      <c r="J40" s="4263"/>
      <c r="K40" s="4264">
        <v>79</v>
      </c>
      <c r="L40" s="4263"/>
      <c r="M40" s="4263">
        <v>217</v>
      </c>
      <c r="N40" s="4263"/>
      <c r="O40" s="4263"/>
      <c r="P40" s="4265">
        <v>163</v>
      </c>
      <c r="Q40" s="4244"/>
      <c r="R40" s="4314"/>
      <c r="S40" s="4314"/>
    </row>
    <row r="41" spans="1:19" ht="15">
      <c r="A41" s="4315" t="s">
        <v>82</v>
      </c>
      <c r="B41" s="4242" t="s">
        <v>1114</v>
      </c>
      <c r="C41" s="4270"/>
      <c r="D41" s="4271"/>
      <c r="E41" s="4243"/>
      <c r="F41" s="4270"/>
      <c r="G41" s="4271">
        <v>47</v>
      </c>
      <c r="H41" s="4262">
        <v>21</v>
      </c>
      <c r="I41" s="4263">
        <v>0</v>
      </c>
      <c r="J41" s="4263"/>
      <c r="K41" s="4264">
        <v>5</v>
      </c>
      <c r="L41" s="4263">
        <v>1</v>
      </c>
      <c r="M41" s="4263"/>
      <c r="N41" s="4263"/>
      <c r="O41" s="4263">
        <v>20</v>
      </c>
      <c r="P41" s="4265">
        <v>0</v>
      </c>
      <c r="Q41" s="4244"/>
      <c r="R41" s="4314"/>
      <c r="S41" s="4314"/>
    </row>
    <row r="42" spans="1:19" ht="15">
      <c r="A42" s="4315" t="s">
        <v>82</v>
      </c>
      <c r="B42" s="4242" t="s">
        <v>1115</v>
      </c>
      <c r="C42" s="4270"/>
      <c r="D42" s="4271"/>
      <c r="E42" s="4243"/>
      <c r="F42" s="4270"/>
      <c r="G42" s="4271">
        <v>403</v>
      </c>
      <c r="H42" s="4262">
        <v>93</v>
      </c>
      <c r="I42" s="4263"/>
      <c r="J42" s="4263"/>
      <c r="K42" s="4264">
        <v>175</v>
      </c>
      <c r="L42" s="4263">
        <v>25</v>
      </c>
      <c r="M42" s="4263">
        <v>110</v>
      </c>
      <c r="N42" s="4263"/>
      <c r="O42" s="4263"/>
      <c r="P42" s="4265">
        <v>0</v>
      </c>
      <c r="Q42" s="4244"/>
      <c r="R42" s="4314"/>
      <c r="S42" s="4314"/>
    </row>
    <row r="43" spans="1:19" ht="15">
      <c r="A43" s="4315" t="s">
        <v>82</v>
      </c>
      <c r="B43" s="4242" t="s">
        <v>1116</v>
      </c>
      <c r="C43" s="4270"/>
      <c r="D43" s="4271"/>
      <c r="E43" s="4243"/>
      <c r="F43" s="4270"/>
      <c r="G43" s="4271">
        <v>227</v>
      </c>
      <c r="H43" s="4262"/>
      <c r="I43" s="4263"/>
      <c r="J43" s="4263"/>
      <c r="K43" s="4264">
        <v>90</v>
      </c>
      <c r="L43" s="4263"/>
      <c r="M43" s="4263"/>
      <c r="N43" s="4263"/>
      <c r="O43" s="4263">
        <v>137</v>
      </c>
      <c r="P43" s="4265">
        <v>0</v>
      </c>
      <c r="Q43" s="4244"/>
      <c r="R43" s="4314"/>
      <c r="S43" s="4314"/>
    </row>
    <row r="44" spans="1:19" ht="25.5">
      <c r="A44" s="4315" t="s">
        <v>82</v>
      </c>
      <c r="B44" s="4242" t="s">
        <v>1117</v>
      </c>
      <c r="C44" s="4270"/>
      <c r="D44" s="4271"/>
      <c r="E44" s="4243"/>
      <c r="F44" s="4270"/>
      <c r="G44" s="4271">
        <v>64</v>
      </c>
      <c r="H44" s="4262"/>
      <c r="I44" s="4263"/>
      <c r="J44" s="4263"/>
      <c r="K44" s="4264"/>
      <c r="L44" s="4263">
        <v>11</v>
      </c>
      <c r="M44" s="4263">
        <v>18</v>
      </c>
      <c r="N44" s="4263"/>
      <c r="O44" s="4263">
        <v>35</v>
      </c>
      <c r="P44" s="4265">
        <v>0</v>
      </c>
      <c r="Q44" s="4244"/>
      <c r="R44" s="4314"/>
      <c r="S44" s="4314"/>
    </row>
    <row r="45" spans="1:19" ht="15">
      <c r="A45" s="4315" t="s">
        <v>82</v>
      </c>
      <c r="B45" s="4242" t="s">
        <v>1118</v>
      </c>
      <c r="C45" s="4270"/>
      <c r="D45" s="4271"/>
      <c r="E45" s="4243"/>
      <c r="F45" s="4270"/>
      <c r="G45" s="4271">
        <v>316</v>
      </c>
      <c r="H45" s="4262">
        <v>74</v>
      </c>
      <c r="I45" s="4263"/>
      <c r="J45" s="4263"/>
      <c r="K45" s="4264">
        <v>106</v>
      </c>
      <c r="L45" s="4263"/>
      <c r="M45" s="4263">
        <v>70</v>
      </c>
      <c r="N45" s="4263"/>
      <c r="O45" s="4263">
        <v>66</v>
      </c>
      <c r="P45" s="4265">
        <v>0</v>
      </c>
      <c r="Q45" s="4244"/>
      <c r="R45" s="4314"/>
      <c r="S45" s="4314"/>
    </row>
    <row r="46" spans="1:19" ht="15">
      <c r="A46" s="4315" t="s">
        <v>82</v>
      </c>
      <c r="B46" s="4242" t="s">
        <v>1119</v>
      </c>
      <c r="C46" s="4270"/>
      <c r="D46" s="4271"/>
      <c r="E46" s="4243"/>
      <c r="F46" s="4270"/>
      <c r="G46" s="4271">
        <v>74</v>
      </c>
      <c r="H46" s="4262"/>
      <c r="I46" s="4263"/>
      <c r="J46" s="4263"/>
      <c r="K46" s="4264"/>
      <c r="L46" s="4263"/>
      <c r="M46" s="4263">
        <v>37</v>
      </c>
      <c r="N46" s="4263"/>
      <c r="O46" s="4263"/>
      <c r="P46" s="4265">
        <v>37</v>
      </c>
      <c r="Q46" s="4244"/>
      <c r="R46" s="4314"/>
      <c r="S46" s="4314"/>
    </row>
    <row r="47" spans="1:19" ht="15.75" thickBot="1">
      <c r="A47" s="4355" t="s">
        <v>82</v>
      </c>
      <c r="B47" s="4256" t="s">
        <v>1120</v>
      </c>
      <c r="C47" s="4277"/>
      <c r="D47" s="4278"/>
      <c r="E47" s="4257"/>
      <c r="F47" s="4277"/>
      <c r="G47" s="4278">
        <v>175</v>
      </c>
      <c r="H47" s="4266"/>
      <c r="I47" s="4267"/>
      <c r="J47" s="4267"/>
      <c r="K47" s="4268">
        <v>29.17</v>
      </c>
      <c r="L47" s="4267"/>
      <c r="M47" s="4267">
        <v>58.32</v>
      </c>
      <c r="N47" s="4267">
        <v>29.17</v>
      </c>
      <c r="O47" s="4267">
        <v>58.34</v>
      </c>
      <c r="P47" s="4269">
        <v>0</v>
      </c>
      <c r="Q47" s="4244"/>
      <c r="R47" s="4314"/>
      <c r="S47" s="4314"/>
    </row>
    <row r="48" spans="1:19" ht="26.25">
      <c r="A48" s="4643" t="s">
        <v>1080</v>
      </c>
      <c r="B48" s="4643"/>
      <c r="C48" s="4643"/>
      <c r="D48" s="4643"/>
      <c r="E48" s="4643"/>
      <c r="F48" s="4643"/>
      <c r="G48" s="4643"/>
      <c r="H48" s="4643"/>
      <c r="I48" s="4643"/>
      <c r="J48" s="4643"/>
      <c r="K48" s="4643"/>
      <c r="L48" s="4643"/>
      <c r="M48" s="4643"/>
      <c r="N48" s="4643"/>
      <c r="O48" s="4643"/>
      <c r="P48" s="4643"/>
      <c r="Q48" s="4301"/>
      <c r="R48" s="4301"/>
      <c r="S48" s="4301"/>
    </row>
    <row r="49" spans="1:19" ht="27" thickBot="1">
      <c r="A49" s="4302"/>
      <c r="B49" s="4303"/>
      <c r="C49" s="4304"/>
      <c r="D49" s="4304"/>
      <c r="E49" s="4304"/>
      <c r="F49" s="4304"/>
      <c r="G49" s="4304"/>
      <c r="H49" s="4305"/>
      <c r="I49" s="4305"/>
      <c r="J49" s="4305"/>
      <c r="K49" s="4306"/>
      <c r="L49" s="4305"/>
      <c r="M49" s="4305"/>
      <c r="N49" s="4305"/>
      <c r="O49" s="4305"/>
      <c r="P49" s="4305"/>
      <c r="Q49" s="4304"/>
      <c r="R49" s="4301"/>
      <c r="S49" s="4301"/>
    </row>
    <row r="50" spans="1:19" ht="46.5" thickBot="1" thickTop="1">
      <c r="A50" s="4644" t="s">
        <v>2</v>
      </c>
      <c r="B50" s="4648" t="s">
        <v>3</v>
      </c>
      <c r="C50" s="4650" t="s">
        <v>4</v>
      </c>
      <c r="D50" s="4650" t="s">
        <v>5</v>
      </c>
      <c r="E50" s="4617" t="s">
        <v>6</v>
      </c>
      <c r="F50" s="4650" t="s">
        <v>7</v>
      </c>
      <c r="G50" s="4652" t="s">
        <v>8</v>
      </c>
      <c r="H50" s="4654" t="s">
        <v>9</v>
      </c>
      <c r="I50" s="4655"/>
      <c r="J50" s="4655"/>
      <c r="K50" s="4655"/>
      <c r="L50" s="4655"/>
      <c r="M50" s="4655"/>
      <c r="N50" s="4655"/>
      <c r="O50" s="4655"/>
      <c r="P50" s="4656"/>
      <c r="Q50" s="4304"/>
      <c r="R50" s="4307"/>
      <c r="S50" s="4224" t="s">
        <v>10</v>
      </c>
    </row>
    <row r="51" spans="1:17" ht="15.75" thickBot="1">
      <c r="A51" s="4658"/>
      <c r="B51" s="4665"/>
      <c r="C51" s="4666"/>
      <c r="D51" s="4666"/>
      <c r="E51" s="4628"/>
      <c r="F51" s="4666"/>
      <c r="G51" s="4667"/>
      <c r="H51" s="4365" t="s">
        <v>11</v>
      </c>
      <c r="I51" s="4366" t="s">
        <v>12</v>
      </c>
      <c r="J51" s="4366" t="s">
        <v>13</v>
      </c>
      <c r="K51" s="4367" t="s">
        <v>14</v>
      </c>
      <c r="L51" s="4366" t="s">
        <v>15</v>
      </c>
      <c r="M51" s="4366" t="s">
        <v>16</v>
      </c>
      <c r="N51" s="4368" t="s">
        <v>17</v>
      </c>
      <c r="O51" s="4366" t="s">
        <v>18</v>
      </c>
      <c r="P51" s="4369" t="s">
        <v>19</v>
      </c>
      <c r="Q51" s="4304"/>
    </row>
    <row r="52" spans="1:19" ht="15">
      <c r="A52" s="4313" t="s">
        <v>31</v>
      </c>
      <c r="B52" s="4254" t="s">
        <v>32</v>
      </c>
      <c r="C52" s="4275"/>
      <c r="D52" s="4276"/>
      <c r="E52" s="4255"/>
      <c r="F52" s="4275"/>
      <c r="G52" s="4276">
        <v>2903</v>
      </c>
      <c r="H52" s="4258"/>
      <c r="I52" s="4259">
        <v>29</v>
      </c>
      <c r="J52" s="4259">
        <v>1014</v>
      </c>
      <c r="K52" s="4260">
        <v>29</v>
      </c>
      <c r="L52" s="4259">
        <v>1505</v>
      </c>
      <c r="M52" s="4259"/>
      <c r="N52" s="4259"/>
      <c r="O52" s="4259">
        <v>326</v>
      </c>
      <c r="P52" s="4261">
        <v>0</v>
      </c>
      <c r="Q52" s="4244"/>
      <c r="R52" s="4314"/>
      <c r="S52" s="4314"/>
    </row>
    <row r="53" spans="1:19" ht="15">
      <c r="A53" s="4315" t="s">
        <v>31</v>
      </c>
      <c r="B53" s="4242" t="s">
        <v>33</v>
      </c>
      <c r="C53" s="4270"/>
      <c r="D53" s="4271"/>
      <c r="E53" s="4243"/>
      <c r="F53" s="4270"/>
      <c r="G53" s="4271">
        <v>421</v>
      </c>
      <c r="H53" s="4262">
        <v>94</v>
      </c>
      <c r="I53" s="4263">
        <v>12</v>
      </c>
      <c r="J53" s="4263"/>
      <c r="K53" s="4264">
        <v>110</v>
      </c>
      <c r="L53" s="4263">
        <v>106</v>
      </c>
      <c r="M53" s="4263"/>
      <c r="N53" s="4263"/>
      <c r="O53" s="4263">
        <v>99</v>
      </c>
      <c r="P53" s="4265">
        <v>0</v>
      </c>
      <c r="Q53" s="4244"/>
      <c r="R53" s="4314"/>
      <c r="S53" s="4314"/>
    </row>
    <row r="54" spans="1:19" ht="15">
      <c r="A54" s="4315" t="s">
        <v>31</v>
      </c>
      <c r="B54" s="4242" t="s">
        <v>1121</v>
      </c>
      <c r="C54" s="4270"/>
      <c r="D54" s="4271"/>
      <c r="E54" s="4243"/>
      <c r="F54" s="4270"/>
      <c r="G54" s="4271">
        <v>450</v>
      </c>
      <c r="H54" s="4262"/>
      <c r="I54" s="4263"/>
      <c r="J54" s="4263">
        <v>73</v>
      </c>
      <c r="K54" s="4264"/>
      <c r="L54" s="4263">
        <v>69</v>
      </c>
      <c r="M54" s="4263"/>
      <c r="N54" s="4263"/>
      <c r="O54" s="4263">
        <v>3</v>
      </c>
      <c r="P54" s="4265">
        <v>305</v>
      </c>
      <c r="Q54" s="4244"/>
      <c r="R54" s="4314"/>
      <c r="S54" s="4314"/>
    </row>
    <row r="55" spans="1:19" ht="15">
      <c r="A55" s="4315" t="s">
        <v>34</v>
      </c>
      <c r="B55" s="4242" t="s">
        <v>1122</v>
      </c>
      <c r="C55" s="4270">
        <v>217</v>
      </c>
      <c r="D55" s="4271">
        <v>143</v>
      </c>
      <c r="E55" s="4243">
        <f>D55/C55</f>
        <v>0.6589861751152074</v>
      </c>
      <c r="F55" s="4270">
        <v>1</v>
      </c>
      <c r="G55" s="4271">
        <v>142</v>
      </c>
      <c r="H55" s="4262">
        <v>25</v>
      </c>
      <c r="I55" s="4263"/>
      <c r="J55" s="4263">
        <v>11</v>
      </c>
      <c r="K55" s="4264">
        <v>12</v>
      </c>
      <c r="L55" s="4263">
        <v>33</v>
      </c>
      <c r="M55" s="4263">
        <v>14</v>
      </c>
      <c r="N55" s="4263"/>
      <c r="O55" s="4263">
        <v>47</v>
      </c>
      <c r="P55" s="4265"/>
      <c r="Q55" s="4244"/>
      <c r="R55" s="4314"/>
      <c r="S55" s="4314"/>
    </row>
    <row r="56" spans="1:19" ht="15">
      <c r="A56" s="4315" t="s">
        <v>34</v>
      </c>
      <c r="B56" s="4242" t="s">
        <v>1123</v>
      </c>
      <c r="C56" s="4270">
        <v>73</v>
      </c>
      <c r="D56" s="4271">
        <v>48</v>
      </c>
      <c r="E56" s="4243">
        <f>D56/C56</f>
        <v>0.6575342465753424</v>
      </c>
      <c r="F56" s="4270">
        <v>4</v>
      </c>
      <c r="G56" s="4271">
        <v>44</v>
      </c>
      <c r="H56" s="4262"/>
      <c r="I56" s="4263"/>
      <c r="J56" s="4263">
        <v>3</v>
      </c>
      <c r="K56" s="4264"/>
      <c r="L56" s="4263">
        <v>24</v>
      </c>
      <c r="M56" s="4263"/>
      <c r="N56" s="4263"/>
      <c r="O56" s="4263">
        <v>17</v>
      </c>
      <c r="P56" s="4265"/>
      <c r="Q56" s="4244"/>
      <c r="R56" s="4314"/>
      <c r="S56" s="4314"/>
    </row>
    <row r="57" spans="1:19" ht="15">
      <c r="A57" s="4315" t="s">
        <v>34</v>
      </c>
      <c r="B57" s="4242" t="s">
        <v>1124</v>
      </c>
      <c r="C57" s="4270">
        <v>395</v>
      </c>
      <c r="D57" s="4271">
        <v>291</v>
      </c>
      <c r="E57" s="4243">
        <f>D57/C57</f>
        <v>0.7367088607594937</v>
      </c>
      <c r="F57" s="4270">
        <v>0</v>
      </c>
      <c r="G57" s="4271">
        <v>291</v>
      </c>
      <c r="H57" s="4262">
        <v>8</v>
      </c>
      <c r="I57" s="4263"/>
      <c r="J57" s="4263">
        <v>5</v>
      </c>
      <c r="K57" s="4264">
        <v>4</v>
      </c>
      <c r="L57" s="4263">
        <v>29</v>
      </c>
      <c r="M57" s="4263">
        <v>2</v>
      </c>
      <c r="N57" s="4263"/>
      <c r="O57" s="4263">
        <v>243</v>
      </c>
      <c r="P57" s="4265"/>
      <c r="Q57" s="4244"/>
      <c r="R57" s="4314"/>
      <c r="S57" s="4314"/>
    </row>
    <row r="58" spans="1:19" ht="15">
      <c r="A58" s="4315" t="s">
        <v>34</v>
      </c>
      <c r="B58" s="4242" t="s">
        <v>1125</v>
      </c>
      <c r="C58" s="4270">
        <v>185</v>
      </c>
      <c r="D58" s="4271">
        <v>158</v>
      </c>
      <c r="E58" s="4243">
        <f>D58/C58</f>
        <v>0.8540540540540541</v>
      </c>
      <c r="F58" s="4270"/>
      <c r="G58" s="4271">
        <v>158</v>
      </c>
      <c r="H58" s="4262">
        <v>10</v>
      </c>
      <c r="I58" s="4263"/>
      <c r="J58" s="4263">
        <v>1</v>
      </c>
      <c r="K58" s="4264">
        <v>11</v>
      </c>
      <c r="L58" s="4263">
        <v>32</v>
      </c>
      <c r="M58" s="4263">
        <v>1</v>
      </c>
      <c r="N58" s="4263"/>
      <c r="O58" s="4263">
        <v>103</v>
      </c>
      <c r="P58" s="4265"/>
      <c r="Q58" s="4244"/>
      <c r="R58" s="4314"/>
      <c r="S58" s="4314"/>
    </row>
    <row r="59" spans="1:19" ht="25.5">
      <c r="A59" s="4315" t="s">
        <v>34</v>
      </c>
      <c r="B59" s="4242" t="s">
        <v>1126</v>
      </c>
      <c r="C59" s="4270">
        <v>106</v>
      </c>
      <c r="D59" s="4271">
        <v>68</v>
      </c>
      <c r="E59" s="4243">
        <f>D59/C59</f>
        <v>0.6415094339622641</v>
      </c>
      <c r="F59" s="4270">
        <v>1</v>
      </c>
      <c r="G59" s="4271">
        <v>67</v>
      </c>
      <c r="H59" s="4262">
        <v>25</v>
      </c>
      <c r="I59" s="4263"/>
      <c r="J59" s="4263"/>
      <c r="K59" s="4264">
        <v>15</v>
      </c>
      <c r="L59" s="4263">
        <v>1</v>
      </c>
      <c r="M59" s="4263">
        <v>19</v>
      </c>
      <c r="N59" s="4263"/>
      <c r="O59" s="4263">
        <v>7</v>
      </c>
      <c r="P59" s="4265"/>
      <c r="Q59" s="4244"/>
      <c r="R59" s="4314"/>
      <c r="S59" s="4314"/>
    </row>
    <row r="60" spans="1:19" ht="25.5">
      <c r="A60" s="4315" t="s">
        <v>34</v>
      </c>
      <c r="B60" s="4242" t="s">
        <v>176</v>
      </c>
      <c r="C60" s="4270">
        <v>58</v>
      </c>
      <c r="D60" s="4271">
        <v>45</v>
      </c>
      <c r="E60" s="4243">
        <f>+D60/C60</f>
        <v>0.7758620689655172</v>
      </c>
      <c r="F60" s="4270">
        <v>1</v>
      </c>
      <c r="G60" s="4271">
        <f>+D60-F60</f>
        <v>44</v>
      </c>
      <c r="H60" s="4262">
        <v>20</v>
      </c>
      <c r="I60" s="4263"/>
      <c r="J60" s="4263"/>
      <c r="K60" s="4264">
        <v>2</v>
      </c>
      <c r="L60" s="4263"/>
      <c r="M60" s="4263">
        <v>8</v>
      </c>
      <c r="N60" s="4263"/>
      <c r="O60" s="4263">
        <v>14</v>
      </c>
      <c r="P60" s="4265"/>
      <c r="Q60" s="4244"/>
      <c r="R60" s="4314"/>
      <c r="S60" s="4314"/>
    </row>
    <row r="61" spans="1:19" ht="15">
      <c r="A61" s="4315" t="s">
        <v>34</v>
      </c>
      <c r="B61" s="4242" t="s">
        <v>94</v>
      </c>
      <c r="C61" s="4270">
        <v>285</v>
      </c>
      <c r="D61" s="4271">
        <v>115</v>
      </c>
      <c r="E61" s="4243">
        <f>+D61/C61</f>
        <v>0.40350877192982454</v>
      </c>
      <c r="F61" s="4270">
        <v>0</v>
      </c>
      <c r="G61" s="4271">
        <f>+D61-F61</f>
        <v>115</v>
      </c>
      <c r="H61" s="4262">
        <v>31</v>
      </c>
      <c r="I61" s="4263"/>
      <c r="J61" s="4263"/>
      <c r="K61" s="4264">
        <v>17</v>
      </c>
      <c r="L61" s="4263"/>
      <c r="M61" s="4263">
        <v>54</v>
      </c>
      <c r="N61" s="4263"/>
      <c r="O61" s="4263">
        <v>13</v>
      </c>
      <c r="P61" s="4265"/>
      <c r="Q61" s="4244"/>
      <c r="R61" s="4314"/>
      <c r="S61" s="4314"/>
    </row>
    <row r="62" spans="1:19" ht="15">
      <c r="A62" s="4315" t="s">
        <v>34</v>
      </c>
      <c r="B62" s="4242" t="s">
        <v>1127</v>
      </c>
      <c r="C62" s="4270">
        <v>920</v>
      </c>
      <c r="D62" s="4271">
        <v>577</v>
      </c>
      <c r="E62" s="4243">
        <v>0.6272</v>
      </c>
      <c r="F62" s="4270">
        <v>6</v>
      </c>
      <c r="G62" s="4271">
        <v>571</v>
      </c>
      <c r="H62" s="4262">
        <v>102</v>
      </c>
      <c r="I62" s="4263"/>
      <c r="J62" s="4263"/>
      <c r="K62" s="4264">
        <v>73</v>
      </c>
      <c r="L62" s="4263"/>
      <c r="M62" s="4263"/>
      <c r="N62" s="4263"/>
      <c r="O62" s="4263">
        <v>241</v>
      </c>
      <c r="P62" s="4265">
        <v>155</v>
      </c>
      <c r="Q62" s="4244"/>
      <c r="R62" s="4314"/>
      <c r="S62" s="4314"/>
    </row>
    <row r="63" spans="1:19" ht="25.5">
      <c r="A63" s="4315" t="s">
        <v>1128</v>
      </c>
      <c r="B63" s="4242" t="s">
        <v>1129</v>
      </c>
      <c r="C63" s="4270">
        <v>80</v>
      </c>
      <c r="D63" s="4271">
        <v>62</v>
      </c>
      <c r="E63" s="4243">
        <f>D63/C63</f>
        <v>0.775</v>
      </c>
      <c r="F63" s="4270">
        <v>10</v>
      </c>
      <c r="G63" s="4271">
        <v>52</v>
      </c>
      <c r="H63" s="4262"/>
      <c r="I63" s="4263"/>
      <c r="J63" s="4263"/>
      <c r="K63" s="4264">
        <v>52</v>
      </c>
      <c r="L63" s="4263"/>
      <c r="M63" s="4263"/>
      <c r="N63" s="4263"/>
      <c r="O63" s="4263"/>
      <c r="P63" s="4265"/>
      <c r="Q63" s="4244"/>
      <c r="R63" s="4314"/>
      <c r="S63" s="4314"/>
    </row>
    <row r="64" spans="1:19" ht="25.5">
      <c r="A64" s="4315" t="s">
        <v>1128</v>
      </c>
      <c r="B64" s="4405" t="s">
        <v>1130</v>
      </c>
      <c r="C64" s="4352"/>
      <c r="D64" s="4352"/>
      <c r="E64" s="4406"/>
      <c r="F64" s="4352"/>
      <c r="G64" s="4352">
        <v>84</v>
      </c>
      <c r="H64" s="4352">
        <v>30</v>
      </c>
      <c r="I64" s="4352"/>
      <c r="J64" s="4352"/>
      <c r="K64" s="4353">
        <v>13</v>
      </c>
      <c r="L64" s="4352"/>
      <c r="M64" s="4352">
        <v>23</v>
      </c>
      <c r="N64" s="4352">
        <v>2</v>
      </c>
      <c r="O64" s="4352">
        <v>16</v>
      </c>
      <c r="P64" s="4354">
        <v>0</v>
      </c>
      <c r="Q64" s="4407"/>
      <c r="R64" s="4407"/>
      <c r="S64" s="4407"/>
    </row>
    <row r="65" spans="1:19" ht="15">
      <c r="A65" s="4315" t="s">
        <v>179</v>
      </c>
      <c r="B65" s="4242" t="s">
        <v>1131</v>
      </c>
      <c r="C65" s="4270">
        <v>335</v>
      </c>
      <c r="D65" s="4271">
        <v>327</v>
      </c>
      <c r="E65" s="4243">
        <v>0.6776119402985075</v>
      </c>
      <c r="F65" s="4270">
        <v>8</v>
      </c>
      <c r="G65" s="4271">
        <v>219</v>
      </c>
      <c r="H65" s="4262">
        <v>11</v>
      </c>
      <c r="I65" s="4263"/>
      <c r="J65" s="4263"/>
      <c r="K65" s="4264">
        <v>84</v>
      </c>
      <c r="L65" s="4263">
        <v>11</v>
      </c>
      <c r="M65" s="4263">
        <v>60</v>
      </c>
      <c r="N65" s="4263">
        <v>13</v>
      </c>
      <c r="O65" s="4263">
        <v>5</v>
      </c>
      <c r="P65" s="4265">
        <v>35</v>
      </c>
      <c r="Q65" s="4244"/>
      <c r="R65" s="4314"/>
      <c r="S65" s="4314"/>
    </row>
    <row r="66" spans="1:19" ht="25.5">
      <c r="A66" s="4315" t="s">
        <v>181</v>
      </c>
      <c r="B66" s="4242" t="s">
        <v>1132</v>
      </c>
      <c r="C66" s="4270">
        <v>111</v>
      </c>
      <c r="D66" s="4271">
        <v>95</v>
      </c>
      <c r="E66" s="4243">
        <f>D66/C66</f>
        <v>0.8558558558558559</v>
      </c>
      <c r="F66" s="4270">
        <f>D66-G66</f>
        <v>3</v>
      </c>
      <c r="G66" s="4271">
        <v>92</v>
      </c>
      <c r="H66" s="4262">
        <v>68</v>
      </c>
      <c r="I66" s="4263"/>
      <c r="J66" s="4263"/>
      <c r="K66" s="4264">
        <v>24</v>
      </c>
      <c r="L66" s="4263"/>
      <c r="M66" s="4263"/>
      <c r="N66" s="4263"/>
      <c r="O66" s="4263"/>
      <c r="P66" s="4265"/>
      <c r="Q66" s="4244"/>
      <c r="R66" s="4314"/>
      <c r="S66" s="4314"/>
    </row>
    <row r="67" spans="1:19" ht="25.5">
      <c r="A67" s="4315" t="s">
        <v>181</v>
      </c>
      <c r="B67" s="4242" t="s">
        <v>1133</v>
      </c>
      <c r="C67" s="4270">
        <v>673</v>
      </c>
      <c r="D67" s="4271"/>
      <c r="E67" s="4243">
        <v>0.8424962852897474</v>
      </c>
      <c r="F67" s="4270"/>
      <c r="G67" s="4271">
        <v>567</v>
      </c>
      <c r="H67" s="4262">
        <v>109</v>
      </c>
      <c r="I67" s="4263"/>
      <c r="J67" s="4263"/>
      <c r="K67" s="4264">
        <v>173</v>
      </c>
      <c r="L67" s="4263">
        <v>43</v>
      </c>
      <c r="M67" s="4263"/>
      <c r="N67" s="4263">
        <v>42</v>
      </c>
      <c r="O67" s="4263">
        <v>200</v>
      </c>
      <c r="P67" s="4265"/>
      <c r="Q67" s="4244"/>
      <c r="R67" s="4314"/>
      <c r="S67" s="4314"/>
    </row>
    <row r="68" spans="1:19" ht="15">
      <c r="A68" s="4315" t="s">
        <v>693</v>
      </c>
      <c r="B68" s="4242" t="s">
        <v>1134</v>
      </c>
      <c r="C68" s="4270"/>
      <c r="D68" s="4271"/>
      <c r="E68" s="4243"/>
      <c r="F68" s="4270"/>
      <c r="G68" s="4271">
        <v>19</v>
      </c>
      <c r="H68" s="4262">
        <v>4</v>
      </c>
      <c r="I68" s="4263"/>
      <c r="J68" s="4263"/>
      <c r="K68" s="4264">
        <v>13</v>
      </c>
      <c r="L68" s="4263"/>
      <c r="M68" s="4263"/>
      <c r="N68" s="4263"/>
      <c r="O68" s="4263">
        <v>2</v>
      </c>
      <c r="P68" s="4265">
        <v>0</v>
      </c>
      <c r="Q68" s="4244"/>
      <c r="R68" s="4314"/>
      <c r="S68" s="4314"/>
    </row>
    <row r="69" spans="1:19" ht="25.5">
      <c r="A69" s="4315" t="s">
        <v>37</v>
      </c>
      <c r="B69" s="4242" t="s">
        <v>183</v>
      </c>
      <c r="C69" s="4270">
        <v>325</v>
      </c>
      <c r="D69" s="4271">
        <v>171</v>
      </c>
      <c r="E69" s="4243"/>
      <c r="F69" s="4270">
        <v>7</v>
      </c>
      <c r="G69" s="4271">
        <v>164</v>
      </c>
      <c r="H69" s="4262">
        <v>20</v>
      </c>
      <c r="I69" s="4263">
        <v>1</v>
      </c>
      <c r="J69" s="4263"/>
      <c r="K69" s="4264">
        <v>32</v>
      </c>
      <c r="L69" s="4263">
        <v>6</v>
      </c>
      <c r="M69" s="4263">
        <v>8</v>
      </c>
      <c r="N69" s="4263">
        <v>11</v>
      </c>
      <c r="O69" s="4263">
        <v>86</v>
      </c>
      <c r="P69" s="4265"/>
      <c r="Q69" s="4244"/>
      <c r="R69" s="4314"/>
      <c r="S69" s="4314"/>
    </row>
    <row r="70" spans="1:19" ht="15">
      <c r="A70" s="4315" t="s">
        <v>37</v>
      </c>
      <c r="B70" s="4242" t="s">
        <v>324</v>
      </c>
      <c r="C70" s="4270">
        <v>404</v>
      </c>
      <c r="D70" s="4271">
        <v>233</v>
      </c>
      <c r="E70" s="4243">
        <f>+D70/C70</f>
        <v>0.5767326732673267</v>
      </c>
      <c r="F70" s="4270">
        <v>2</v>
      </c>
      <c r="G70" s="4271">
        <v>231</v>
      </c>
      <c r="H70" s="4262">
        <v>55</v>
      </c>
      <c r="I70" s="4263"/>
      <c r="J70" s="4263">
        <v>2</v>
      </c>
      <c r="K70" s="4264">
        <v>75</v>
      </c>
      <c r="L70" s="4263">
        <v>45</v>
      </c>
      <c r="M70" s="4263">
        <v>2</v>
      </c>
      <c r="N70" s="4263">
        <v>7</v>
      </c>
      <c r="O70" s="4263">
        <v>45</v>
      </c>
      <c r="P70" s="4265"/>
      <c r="Q70" s="4244"/>
      <c r="R70" s="4314"/>
      <c r="S70" s="4314"/>
    </row>
    <row r="71" spans="1:19" ht="15">
      <c r="A71" s="4315" t="s">
        <v>37</v>
      </c>
      <c r="B71" s="4242" t="s">
        <v>40</v>
      </c>
      <c r="C71" s="4270">
        <v>115</v>
      </c>
      <c r="D71" s="4271">
        <v>81</v>
      </c>
      <c r="E71" s="4243">
        <f>D71/C71</f>
        <v>0.7043478260869566</v>
      </c>
      <c r="F71" s="4270">
        <v>1</v>
      </c>
      <c r="G71" s="4271">
        <v>80</v>
      </c>
      <c r="H71" s="4262">
        <v>12</v>
      </c>
      <c r="I71" s="4263"/>
      <c r="J71" s="4263"/>
      <c r="K71" s="4264">
        <v>24</v>
      </c>
      <c r="L71" s="4263">
        <v>8</v>
      </c>
      <c r="M71" s="4263">
        <v>3</v>
      </c>
      <c r="N71" s="4263">
        <v>17</v>
      </c>
      <c r="O71" s="4263">
        <v>16</v>
      </c>
      <c r="P71" s="4265"/>
      <c r="Q71" s="4244"/>
      <c r="R71" s="4314"/>
      <c r="S71" s="4314"/>
    </row>
    <row r="72" spans="1:19" ht="15">
      <c r="A72" s="4316" t="s">
        <v>37</v>
      </c>
      <c r="B72" s="4242" t="s">
        <v>39</v>
      </c>
      <c r="C72" s="4270">
        <v>116</v>
      </c>
      <c r="D72" s="4271">
        <v>91</v>
      </c>
      <c r="E72" s="4243">
        <f>D72/C72</f>
        <v>0.7844827586206896</v>
      </c>
      <c r="F72" s="4270">
        <v>1</v>
      </c>
      <c r="G72" s="4271">
        <v>90</v>
      </c>
      <c r="H72" s="4262">
        <v>16</v>
      </c>
      <c r="I72" s="4263">
        <v>2</v>
      </c>
      <c r="J72" s="4263">
        <v>1</v>
      </c>
      <c r="K72" s="4264">
        <v>17</v>
      </c>
      <c r="L72" s="4263">
        <v>20</v>
      </c>
      <c r="M72" s="4263"/>
      <c r="N72" s="4263">
        <v>24</v>
      </c>
      <c r="O72" s="4263">
        <v>4</v>
      </c>
      <c r="P72" s="4265">
        <v>6</v>
      </c>
      <c r="Q72" s="4244"/>
      <c r="R72" s="4314"/>
      <c r="S72" s="4314"/>
    </row>
    <row r="73" spans="1:19" ht="15.75" thickBot="1">
      <c r="A73" s="4317" t="s">
        <v>37</v>
      </c>
      <c r="B73" s="4256" t="s">
        <v>1135</v>
      </c>
      <c r="C73" s="4277"/>
      <c r="D73" s="4278"/>
      <c r="E73" s="4257"/>
      <c r="F73" s="4277"/>
      <c r="G73" s="4278">
        <v>746</v>
      </c>
      <c r="H73" s="4266">
        <v>118</v>
      </c>
      <c r="I73" s="4267">
        <v>14</v>
      </c>
      <c r="J73" s="4267">
        <v>17</v>
      </c>
      <c r="K73" s="4268">
        <v>201</v>
      </c>
      <c r="L73" s="4267">
        <v>72</v>
      </c>
      <c r="M73" s="4267">
        <v>155</v>
      </c>
      <c r="N73" s="4267">
        <v>68</v>
      </c>
      <c r="O73" s="4267">
        <v>101</v>
      </c>
      <c r="P73" s="4269">
        <v>0</v>
      </c>
      <c r="Q73" s="4244"/>
      <c r="R73" s="4314"/>
      <c r="S73" s="4314"/>
    </row>
    <row r="74" spans="1:19" ht="15">
      <c r="A74" s="4318"/>
      <c r="B74" s="4319"/>
      <c r="C74" s="4320"/>
      <c r="D74" s="4320"/>
      <c r="E74" s="4250"/>
      <c r="F74" s="4320"/>
      <c r="G74" s="4320"/>
      <c r="H74" s="4321"/>
      <c r="I74" s="4321"/>
      <c r="J74" s="4321"/>
      <c r="K74" s="4322"/>
      <c r="L74" s="4321"/>
      <c r="M74" s="4321"/>
      <c r="N74" s="4321"/>
      <c r="O74" s="4321"/>
      <c r="P74" s="4321"/>
      <c r="Q74" s="4323"/>
      <c r="R74" s="4324"/>
      <c r="S74" s="4324"/>
    </row>
    <row r="75" spans="1:19" ht="15.75" thickBot="1">
      <c r="A75" s="4318"/>
      <c r="B75" s="4319"/>
      <c r="C75" s="4320"/>
      <c r="D75" s="4320"/>
      <c r="E75" s="4250"/>
      <c r="F75" s="4320"/>
      <c r="G75" s="4320"/>
      <c r="H75" s="4321"/>
      <c r="I75" s="4321"/>
      <c r="J75" s="4321"/>
      <c r="K75" s="4322"/>
      <c r="L75" s="4321"/>
      <c r="M75" s="4321"/>
      <c r="N75" s="4321"/>
      <c r="O75" s="4321"/>
      <c r="P75" s="4321"/>
      <c r="Q75" s="4323"/>
      <c r="R75" s="4324"/>
      <c r="S75" s="4324"/>
    </row>
    <row r="76" spans="1:19" ht="15.75" thickBot="1">
      <c r="A76" s="4408" t="s">
        <v>187</v>
      </c>
      <c r="B76" s="4409" t="s">
        <v>1136</v>
      </c>
      <c r="C76" s="4410"/>
      <c r="D76" s="4411"/>
      <c r="E76" s="4412"/>
      <c r="F76" s="4410"/>
      <c r="G76" s="4411">
        <v>3713</v>
      </c>
      <c r="H76" s="4413">
        <v>589</v>
      </c>
      <c r="I76" s="4414">
        <v>151</v>
      </c>
      <c r="J76" s="4414">
        <v>208</v>
      </c>
      <c r="K76" s="4415">
        <v>1231</v>
      </c>
      <c r="L76" s="4414">
        <v>837</v>
      </c>
      <c r="M76" s="4414"/>
      <c r="N76" s="4414">
        <v>697</v>
      </c>
      <c r="O76" s="4414"/>
      <c r="P76" s="4416">
        <v>0</v>
      </c>
      <c r="Q76" s="4244"/>
      <c r="R76" s="4314"/>
      <c r="S76" s="4314"/>
    </row>
    <row r="77" spans="1:19" ht="15.75" thickBot="1">
      <c r="A77" s="4417" t="s">
        <v>185</v>
      </c>
      <c r="B77" s="3363" t="s">
        <v>1137</v>
      </c>
      <c r="C77" s="3392"/>
      <c r="D77" s="3393"/>
      <c r="E77" s="3364"/>
      <c r="F77" s="3392"/>
      <c r="G77" s="3393">
        <v>8245</v>
      </c>
      <c r="H77" s="3394">
        <v>1360</v>
      </c>
      <c r="I77" s="3395">
        <v>341</v>
      </c>
      <c r="J77" s="3395">
        <v>324</v>
      </c>
      <c r="K77" s="3396">
        <v>2278</v>
      </c>
      <c r="L77" s="3395">
        <v>1866</v>
      </c>
      <c r="M77" s="3395"/>
      <c r="N77" s="3395">
        <v>1573</v>
      </c>
      <c r="O77" s="3395">
        <v>324</v>
      </c>
      <c r="P77" s="3397">
        <v>179</v>
      </c>
      <c r="Q77" s="4244"/>
      <c r="R77" s="4314"/>
      <c r="S77" s="4314"/>
    </row>
    <row r="78" spans="1:19" ht="15">
      <c r="A78" s="4318"/>
      <c r="B78" s="4319"/>
      <c r="C78" s="4320"/>
      <c r="D78" s="4320"/>
      <c r="E78" s="4250"/>
      <c r="F78" s="4320"/>
      <c r="G78" s="4320"/>
      <c r="H78" s="4321"/>
      <c r="I78" s="4321"/>
      <c r="J78" s="4321"/>
      <c r="K78" s="4322"/>
      <c r="L78" s="4321"/>
      <c r="M78" s="4321"/>
      <c r="N78" s="4321"/>
      <c r="O78" s="4321"/>
      <c r="P78" s="4321"/>
      <c r="Q78" s="4323"/>
      <c r="R78" s="4324"/>
      <c r="S78" s="4324"/>
    </row>
    <row r="79" spans="1:19" ht="15.75" thickBot="1">
      <c r="A79" s="4318"/>
      <c r="B79" s="4319"/>
      <c r="C79" s="4320"/>
      <c r="D79" s="4320"/>
      <c r="E79" s="4250"/>
      <c r="F79" s="4320"/>
      <c r="G79" s="4320"/>
      <c r="H79" s="4321"/>
      <c r="I79" s="4321"/>
      <c r="J79" s="4321"/>
      <c r="K79" s="4322"/>
      <c r="L79" s="4321"/>
      <c r="M79" s="4321"/>
      <c r="N79" s="4321"/>
      <c r="O79" s="4321"/>
      <c r="P79" s="4321"/>
      <c r="Q79" s="4323"/>
      <c r="R79" s="4324"/>
      <c r="S79" s="4324"/>
    </row>
    <row r="80" spans="1:19" ht="15.75" thickBot="1">
      <c r="A80" s="4318" t="s">
        <v>41</v>
      </c>
      <c r="B80" s="4334"/>
      <c r="C80" s="4320"/>
      <c r="D80" s="4320"/>
      <c r="E80" s="4250"/>
      <c r="F80" s="4320"/>
      <c r="G80" s="4335" t="s">
        <v>42</v>
      </c>
      <c r="H80" s="4336" t="s">
        <v>11</v>
      </c>
      <c r="I80" s="4337" t="s">
        <v>12</v>
      </c>
      <c r="J80" s="4337" t="s">
        <v>13</v>
      </c>
      <c r="K80" s="4338" t="s">
        <v>14</v>
      </c>
      <c r="L80" s="4337" t="s">
        <v>15</v>
      </c>
      <c r="M80" s="4337" t="s">
        <v>16</v>
      </c>
      <c r="N80" s="4339" t="s">
        <v>17</v>
      </c>
      <c r="O80" s="4337" t="s">
        <v>18</v>
      </c>
      <c r="P80" s="4340" t="s">
        <v>19</v>
      </c>
      <c r="Q80" s="4341"/>
      <c r="R80" s="4324"/>
      <c r="S80" s="4324"/>
    </row>
    <row r="81" spans="1:19" ht="15.75" thickBot="1">
      <c r="A81" s="4318"/>
      <c r="B81" s="4319" t="s">
        <v>189</v>
      </c>
      <c r="C81" s="4320"/>
      <c r="D81" s="4320"/>
      <c r="E81" s="4250"/>
      <c r="F81" s="4320"/>
      <c r="G81" s="4342">
        <f>SUM(G5:G74)</f>
        <v>27471</v>
      </c>
      <c r="H81" s="4343">
        <f>SUM(H61:H77)</f>
        <v>2525</v>
      </c>
      <c r="I81" s="4344">
        <f aca="true" t="shared" si="1" ref="I81:P81">SUM(I61:I77)</f>
        <v>509</v>
      </c>
      <c r="J81" s="4344">
        <f t="shared" si="1"/>
        <v>552</v>
      </c>
      <c r="K81" s="4345">
        <f t="shared" si="1"/>
        <v>4307</v>
      </c>
      <c r="L81" s="4344">
        <f t="shared" si="1"/>
        <v>2908</v>
      </c>
      <c r="M81" s="4344">
        <f t="shared" si="1"/>
        <v>305</v>
      </c>
      <c r="N81" s="4344">
        <f t="shared" si="1"/>
        <v>2454</v>
      </c>
      <c r="O81" s="4344">
        <f t="shared" si="1"/>
        <v>1053</v>
      </c>
      <c r="P81" s="4346">
        <f t="shared" si="1"/>
        <v>375</v>
      </c>
      <c r="Q81" s="4323"/>
      <c r="R81" s="4324"/>
      <c r="S81" s="4324"/>
    </row>
    <row r="82" spans="1:19" ht="15.75" thickBot="1">
      <c r="A82" s="4318"/>
      <c r="B82" s="4319"/>
      <c r="C82" s="4320"/>
      <c r="D82" s="4320"/>
      <c r="E82" s="4250"/>
      <c r="F82" s="4320"/>
      <c r="G82" s="4320"/>
      <c r="H82" s="4291">
        <f>H81/$G81</f>
        <v>0.0919151104801427</v>
      </c>
      <c r="I82" s="4292">
        <f aca="true" t="shared" si="2" ref="I82:P82">I81/$G81</f>
        <v>0.018528630191838667</v>
      </c>
      <c r="J82" s="4292">
        <f t="shared" si="2"/>
        <v>0.02009391722179753</v>
      </c>
      <c r="K82" s="4300">
        <f t="shared" si="2"/>
        <v>0.1567835171635543</v>
      </c>
      <c r="L82" s="4292">
        <f t="shared" si="2"/>
        <v>0.10585708565396236</v>
      </c>
      <c r="M82" s="4292">
        <f t="shared" si="2"/>
        <v>0.011102617305522188</v>
      </c>
      <c r="N82" s="4292">
        <f t="shared" si="2"/>
        <v>0.08933056677951294</v>
      </c>
      <c r="O82" s="4292">
        <f t="shared" si="2"/>
        <v>0.038331331222015944</v>
      </c>
      <c r="P82" s="4293">
        <f t="shared" si="2"/>
        <v>0.013650758982199411</v>
      </c>
      <c r="Q82" s="4323"/>
      <c r="R82" s="4347"/>
      <c r="S82" s="4324"/>
    </row>
    <row r="83" spans="1:19" ht="15.75" thickBot="1">
      <c r="A83" s="4318"/>
      <c r="B83" s="4319"/>
      <c r="C83" s="4320"/>
      <c r="D83" s="4320"/>
      <c r="E83" s="4250"/>
      <c r="F83" s="4320"/>
      <c r="G83" s="4320"/>
      <c r="H83" s="4321"/>
      <c r="I83" s="4321"/>
      <c r="J83" s="4321"/>
      <c r="K83" s="4322"/>
      <c r="L83" s="4321"/>
      <c r="M83" s="4321"/>
      <c r="N83" s="4321"/>
      <c r="O83" s="4321"/>
      <c r="P83" s="4321"/>
      <c r="Q83" s="4323"/>
      <c r="R83" s="4324"/>
      <c r="S83" s="4324"/>
    </row>
    <row r="84" spans="1:19" ht="15.75" thickBot="1">
      <c r="A84" s="4318"/>
      <c r="B84" s="4319" t="s">
        <v>190</v>
      </c>
      <c r="C84" s="4320"/>
      <c r="D84" s="4320"/>
      <c r="E84" s="4250"/>
      <c r="F84" s="4320"/>
      <c r="G84" s="4356">
        <f>G81+G76+G77</f>
        <v>39429</v>
      </c>
      <c r="H84" s="4359">
        <f>H81+H77+H76</f>
        <v>4474</v>
      </c>
      <c r="I84" s="4359">
        <f aca="true" t="shared" si="3" ref="I84:P84">I81+I77+I76</f>
        <v>1001</v>
      </c>
      <c r="J84" s="4359">
        <f t="shared" si="3"/>
        <v>1084</v>
      </c>
      <c r="K84" s="4418">
        <f t="shared" si="3"/>
        <v>7816</v>
      </c>
      <c r="L84" s="4359">
        <f t="shared" si="3"/>
        <v>5611</v>
      </c>
      <c r="M84" s="4359">
        <f t="shared" si="3"/>
        <v>305</v>
      </c>
      <c r="N84" s="4359">
        <f t="shared" si="3"/>
        <v>4724</v>
      </c>
      <c r="O84" s="4359">
        <f t="shared" si="3"/>
        <v>1377</v>
      </c>
      <c r="P84" s="4356">
        <f t="shared" si="3"/>
        <v>554</v>
      </c>
      <c r="Q84" s="4323"/>
      <c r="R84" s="4324"/>
      <c r="S84" s="4324"/>
    </row>
    <row r="85" spans="1:19" ht="15.75" thickBot="1">
      <c r="A85" s="4318"/>
      <c r="B85" s="4319"/>
      <c r="C85" s="4320"/>
      <c r="D85" s="4320"/>
      <c r="E85" s="4250"/>
      <c r="F85" s="4320"/>
      <c r="G85" s="4320"/>
      <c r="H85" s="4291">
        <f>H84/$G84</f>
        <v>0.11346978112556748</v>
      </c>
      <c r="I85" s="4292">
        <f aca="true" t="shared" si="4" ref="I85:P85">I84/$G84</f>
        <v>0.025387405209363667</v>
      </c>
      <c r="J85" s="4292">
        <f t="shared" si="4"/>
        <v>0.027492454792158057</v>
      </c>
      <c r="K85" s="4300">
        <f t="shared" si="4"/>
        <v>0.19822972938699943</v>
      </c>
      <c r="L85" s="4292">
        <f t="shared" si="4"/>
        <v>0.142306424205534</v>
      </c>
      <c r="M85" s="4292">
        <f t="shared" si="4"/>
        <v>0.007735423165690228</v>
      </c>
      <c r="N85" s="4292">
        <f t="shared" si="4"/>
        <v>0.11981029191711684</v>
      </c>
      <c r="O85" s="4292">
        <f t="shared" si="4"/>
        <v>0.03492353343985392</v>
      </c>
      <c r="P85" s="4293">
        <f t="shared" si="4"/>
        <v>0.014050571914073398</v>
      </c>
      <c r="Q85" s="4323"/>
      <c r="R85" s="4347"/>
      <c r="S85" s="4324"/>
    </row>
  </sheetData>
  <mergeCells count="18">
    <mergeCell ref="A48:P48"/>
    <mergeCell ref="A50:A51"/>
    <mergeCell ref="B50:B51"/>
    <mergeCell ref="C50:C51"/>
    <mergeCell ref="D50:D51"/>
    <mergeCell ref="E50:E51"/>
    <mergeCell ref="F50:F51"/>
    <mergeCell ref="G50:G51"/>
    <mergeCell ref="H50:P50"/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50" location="'Les départements'!A1" display="Retour aux départements"/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 topLeftCell="A1">
      <selection activeCell="S29" sqref="A23:S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1138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2985" t="s">
        <v>1139</v>
      </c>
      <c r="C5" s="4275">
        <v>103</v>
      </c>
      <c r="D5" s="4276">
        <v>56</v>
      </c>
      <c r="E5" s="4255">
        <f>D5/C5</f>
        <v>0.5436893203883495</v>
      </c>
      <c r="F5" s="4275">
        <f>D5-G5</f>
        <v>5</v>
      </c>
      <c r="G5" s="4276">
        <v>51</v>
      </c>
      <c r="H5" s="4258">
        <v>11</v>
      </c>
      <c r="I5" s="4259"/>
      <c r="J5" s="4259"/>
      <c r="K5" s="4260"/>
      <c r="L5" s="4259">
        <v>6</v>
      </c>
      <c r="M5" s="4259">
        <v>34</v>
      </c>
      <c r="N5" s="4259"/>
      <c r="O5" s="4259"/>
      <c r="P5" s="4261"/>
      <c r="Q5" s="4244"/>
      <c r="R5" s="4314"/>
      <c r="S5" s="4314"/>
    </row>
    <row r="6" spans="1:19" ht="15">
      <c r="A6" s="4315" t="s">
        <v>23</v>
      </c>
      <c r="B6" s="2986" t="s">
        <v>1140</v>
      </c>
      <c r="C6" s="4270">
        <v>136</v>
      </c>
      <c r="D6" s="4271">
        <v>116</v>
      </c>
      <c r="E6" s="4243">
        <f>D6/C6</f>
        <v>0.8529411764705882</v>
      </c>
      <c r="F6" s="4270">
        <v>4</v>
      </c>
      <c r="G6" s="4271">
        <v>112</v>
      </c>
      <c r="H6" s="4262">
        <v>42</v>
      </c>
      <c r="I6" s="4263">
        <v>12</v>
      </c>
      <c r="J6" s="4263">
        <v>7.5</v>
      </c>
      <c r="K6" s="4264">
        <v>11</v>
      </c>
      <c r="L6" s="4263">
        <v>32</v>
      </c>
      <c r="M6" s="4263"/>
      <c r="N6" s="4263"/>
      <c r="O6" s="4263">
        <v>7.5</v>
      </c>
      <c r="P6" s="4265"/>
      <c r="Q6" s="4244"/>
      <c r="R6" s="4314"/>
      <c r="S6" s="4314"/>
    </row>
    <row r="7" spans="1:19" ht="15">
      <c r="A7" s="4315" t="s">
        <v>26</v>
      </c>
      <c r="B7" s="2986" t="s">
        <v>27</v>
      </c>
      <c r="C7" s="4270">
        <v>408</v>
      </c>
      <c r="D7" s="4271"/>
      <c r="E7" s="4243"/>
      <c r="F7" s="4270"/>
      <c r="G7" s="4271">
        <v>365</v>
      </c>
      <c r="H7" s="4262">
        <v>93</v>
      </c>
      <c r="I7" s="4263"/>
      <c r="J7" s="4263"/>
      <c r="K7" s="4264">
        <v>49</v>
      </c>
      <c r="L7" s="4263">
        <v>95</v>
      </c>
      <c r="M7" s="4263"/>
      <c r="N7" s="4263">
        <v>128</v>
      </c>
      <c r="O7" s="4263"/>
      <c r="P7" s="4265"/>
      <c r="Q7" s="4244"/>
      <c r="R7" s="4314"/>
      <c r="S7" s="4314"/>
    </row>
    <row r="8" spans="1:19" ht="15">
      <c r="A8" s="4315" t="s">
        <v>28</v>
      </c>
      <c r="B8" s="2986" t="s">
        <v>29</v>
      </c>
      <c r="C8" s="4270">
        <v>3657</v>
      </c>
      <c r="D8" s="4271">
        <v>1636</v>
      </c>
      <c r="E8" s="4243">
        <v>0.4473612250478534</v>
      </c>
      <c r="F8" s="4270">
        <v>72</v>
      </c>
      <c r="G8" s="4271">
        <v>1564</v>
      </c>
      <c r="H8" s="4262">
        <v>144</v>
      </c>
      <c r="I8" s="4263"/>
      <c r="J8" s="4263"/>
      <c r="K8" s="4264">
        <v>63</v>
      </c>
      <c r="L8" s="4263">
        <v>72</v>
      </c>
      <c r="M8" s="4263">
        <v>708</v>
      </c>
      <c r="N8" s="4263">
        <v>39</v>
      </c>
      <c r="O8" s="4263">
        <v>474</v>
      </c>
      <c r="P8" s="4265">
        <v>64</v>
      </c>
      <c r="Q8" s="4244"/>
      <c r="R8" s="4314"/>
      <c r="S8" s="4314"/>
    </row>
    <row r="9" spans="1:19" ht="15">
      <c r="A9" s="4315" t="s">
        <v>28</v>
      </c>
      <c r="B9" s="2986" t="s">
        <v>30</v>
      </c>
      <c r="C9" s="4270"/>
      <c r="D9" s="4271"/>
      <c r="E9" s="4243"/>
      <c r="F9" s="4270"/>
      <c r="G9" s="4271"/>
      <c r="H9" s="4262"/>
      <c r="I9" s="4263"/>
      <c r="J9" s="4263"/>
      <c r="K9" s="4264"/>
      <c r="L9" s="4263"/>
      <c r="M9" s="4263"/>
      <c r="N9" s="4263"/>
      <c r="O9" s="4263"/>
      <c r="P9" s="4265"/>
      <c r="Q9" s="4244"/>
      <c r="R9" s="4314"/>
      <c r="S9" s="4314"/>
    </row>
    <row r="10" spans="1:19" ht="15">
      <c r="A10" s="4315" t="s">
        <v>31</v>
      </c>
      <c r="B10" s="2986" t="s">
        <v>203</v>
      </c>
      <c r="C10" s="4270"/>
      <c r="D10" s="4271"/>
      <c r="E10" s="4243"/>
      <c r="F10" s="4270"/>
      <c r="G10" s="4271">
        <v>122</v>
      </c>
      <c r="H10" s="4262"/>
      <c r="I10" s="4263"/>
      <c r="J10" s="4263">
        <v>60</v>
      </c>
      <c r="K10" s="4264"/>
      <c r="L10" s="4263">
        <v>49</v>
      </c>
      <c r="M10" s="4263"/>
      <c r="N10" s="4263"/>
      <c r="O10" s="4263">
        <v>9</v>
      </c>
      <c r="P10" s="4265">
        <v>4</v>
      </c>
      <c r="Q10" s="4244"/>
      <c r="R10" s="4314"/>
      <c r="S10" s="4314"/>
    </row>
    <row r="11" spans="1:19" ht="15">
      <c r="A11" s="4315" t="s">
        <v>31</v>
      </c>
      <c r="B11" s="2986" t="s">
        <v>33</v>
      </c>
      <c r="C11" s="4270"/>
      <c r="D11" s="4271"/>
      <c r="E11" s="4243"/>
      <c r="F11" s="4270"/>
      <c r="G11" s="4271">
        <v>130</v>
      </c>
      <c r="H11" s="4262">
        <v>5</v>
      </c>
      <c r="I11" s="4263">
        <v>8</v>
      </c>
      <c r="J11" s="4263">
        <v>17</v>
      </c>
      <c r="K11" s="4264">
        <v>2</v>
      </c>
      <c r="L11" s="4263">
        <v>92</v>
      </c>
      <c r="M11" s="4263"/>
      <c r="N11" s="4263"/>
      <c r="O11" s="4263">
        <v>6</v>
      </c>
      <c r="P11" s="4265">
        <v>0</v>
      </c>
      <c r="Q11" s="4244"/>
      <c r="R11" s="4314"/>
      <c r="S11" s="4314"/>
    </row>
    <row r="12" spans="1:19" ht="15">
      <c r="A12" s="4315" t="s">
        <v>34</v>
      </c>
      <c r="B12" s="2986" t="s">
        <v>1141</v>
      </c>
      <c r="C12" s="4270">
        <v>36</v>
      </c>
      <c r="D12" s="4271">
        <v>30</v>
      </c>
      <c r="E12" s="4243">
        <f>D12/C12</f>
        <v>0.8333333333333334</v>
      </c>
      <c r="F12" s="4270">
        <v>2</v>
      </c>
      <c r="G12" s="4271">
        <v>28</v>
      </c>
      <c r="H12" s="4262"/>
      <c r="I12" s="4263"/>
      <c r="J12" s="4263"/>
      <c r="K12" s="4264"/>
      <c r="L12" s="4263">
        <v>10</v>
      </c>
      <c r="M12" s="4263"/>
      <c r="N12" s="4263"/>
      <c r="O12" s="4263">
        <v>17</v>
      </c>
      <c r="P12" s="4265">
        <v>1</v>
      </c>
      <c r="Q12" s="4244"/>
      <c r="R12" s="4314"/>
      <c r="S12" s="4314"/>
    </row>
    <row r="13" spans="1:19" ht="15">
      <c r="A13" s="4315" t="s">
        <v>34</v>
      </c>
      <c r="B13" s="2986" t="s">
        <v>1142</v>
      </c>
      <c r="C13" s="4270">
        <v>33</v>
      </c>
      <c r="D13" s="4271">
        <v>31</v>
      </c>
      <c r="E13" s="4243">
        <f>D13/C13</f>
        <v>0.9393939393939394</v>
      </c>
      <c r="F13" s="4270">
        <v>2</v>
      </c>
      <c r="G13" s="4271">
        <v>29</v>
      </c>
      <c r="H13" s="4262"/>
      <c r="I13" s="4263"/>
      <c r="J13" s="4263">
        <v>1</v>
      </c>
      <c r="K13" s="4264">
        <v>4</v>
      </c>
      <c r="L13" s="4263">
        <v>10</v>
      </c>
      <c r="M13" s="4263"/>
      <c r="N13" s="4263"/>
      <c r="O13" s="4263">
        <v>11</v>
      </c>
      <c r="P13" s="4265">
        <v>3</v>
      </c>
      <c r="Q13" s="4244"/>
      <c r="R13" s="4314"/>
      <c r="S13" s="4314"/>
    </row>
    <row r="14" spans="1:19" ht="15">
      <c r="A14" s="4315" t="s">
        <v>34</v>
      </c>
      <c r="B14" s="2986" t="s">
        <v>1143</v>
      </c>
      <c r="C14" s="4270">
        <v>27</v>
      </c>
      <c r="D14" s="4271">
        <v>19</v>
      </c>
      <c r="E14" s="4243">
        <f>D14/C14</f>
        <v>0.7037037037037037</v>
      </c>
      <c r="F14" s="4270">
        <v>0</v>
      </c>
      <c r="G14" s="4271">
        <v>19</v>
      </c>
      <c r="H14" s="4262"/>
      <c r="I14" s="4263"/>
      <c r="J14" s="4263"/>
      <c r="K14" s="4264">
        <v>4</v>
      </c>
      <c r="L14" s="4263"/>
      <c r="M14" s="4263">
        <v>12</v>
      </c>
      <c r="N14" s="4263"/>
      <c r="O14" s="4263">
        <v>3</v>
      </c>
      <c r="P14" s="4265"/>
      <c r="Q14" s="4244"/>
      <c r="R14" s="4314"/>
      <c r="S14" s="4314"/>
    </row>
    <row r="15" spans="1:19" ht="15">
      <c r="A15" s="4315" t="s">
        <v>37</v>
      </c>
      <c r="B15" s="2986" t="s">
        <v>324</v>
      </c>
      <c r="C15" s="4270">
        <v>262</v>
      </c>
      <c r="D15" s="4271">
        <v>200</v>
      </c>
      <c r="E15" s="4243">
        <f>+D15/C15</f>
        <v>0.7633587786259542</v>
      </c>
      <c r="F15" s="4270">
        <v>7</v>
      </c>
      <c r="G15" s="4271">
        <v>193</v>
      </c>
      <c r="H15" s="4262">
        <v>76</v>
      </c>
      <c r="I15" s="4263">
        <v>1</v>
      </c>
      <c r="J15" s="4263">
        <v>3</v>
      </c>
      <c r="K15" s="4264">
        <v>46</v>
      </c>
      <c r="L15" s="4263">
        <v>18</v>
      </c>
      <c r="M15" s="4263"/>
      <c r="N15" s="4263">
        <v>36</v>
      </c>
      <c r="O15" s="4263">
        <v>13</v>
      </c>
      <c r="P15" s="4265"/>
      <c r="Q15" s="4244"/>
      <c r="R15" s="4314"/>
      <c r="S15" s="4314"/>
    </row>
    <row r="16" spans="1:19" ht="26.25" thickBot="1">
      <c r="A16" s="4317" t="s">
        <v>37</v>
      </c>
      <c r="B16" s="2987" t="s">
        <v>62</v>
      </c>
      <c r="C16" s="4277">
        <v>66</v>
      </c>
      <c r="D16" s="4278">
        <v>56</v>
      </c>
      <c r="E16" s="4257">
        <f>D16/C16</f>
        <v>0.8484848484848485</v>
      </c>
      <c r="F16" s="4277">
        <v>3</v>
      </c>
      <c r="G16" s="4278">
        <v>53</v>
      </c>
      <c r="H16" s="4266">
        <v>2</v>
      </c>
      <c r="I16" s="4267"/>
      <c r="J16" s="4267">
        <v>3</v>
      </c>
      <c r="K16" s="4268">
        <v>11</v>
      </c>
      <c r="L16" s="4267">
        <v>14</v>
      </c>
      <c r="M16" s="4267">
        <v>2</v>
      </c>
      <c r="N16" s="4267">
        <v>3</v>
      </c>
      <c r="O16" s="4267">
        <v>14</v>
      </c>
      <c r="P16" s="4269">
        <v>4</v>
      </c>
      <c r="Q16" s="4244"/>
      <c r="R16" s="4314"/>
      <c r="S16" s="4314"/>
    </row>
    <row r="17" spans="1:19" ht="15">
      <c r="A17" s="4318"/>
      <c r="B17" s="4319"/>
      <c r="C17" s="4320"/>
      <c r="D17" s="4320"/>
      <c r="E17" s="4250"/>
      <c r="F17" s="4320"/>
      <c r="G17" s="4320"/>
      <c r="H17" s="4321"/>
      <c r="I17" s="4321"/>
      <c r="J17" s="4321"/>
      <c r="K17" s="4322"/>
      <c r="L17" s="4321"/>
      <c r="M17" s="4321"/>
      <c r="N17" s="4321"/>
      <c r="O17" s="4321"/>
      <c r="P17" s="4321"/>
      <c r="Q17" s="4323"/>
      <c r="R17" s="4314"/>
      <c r="S17" s="4314"/>
    </row>
    <row r="18" spans="1:19" ht="15.75" thickBot="1">
      <c r="A18" s="4318"/>
      <c r="B18" s="4319"/>
      <c r="C18" s="4320"/>
      <c r="D18" s="4320"/>
      <c r="E18" s="4250"/>
      <c r="F18" s="4320"/>
      <c r="G18" s="4320"/>
      <c r="H18" s="4321"/>
      <c r="I18" s="4321"/>
      <c r="J18" s="4321"/>
      <c r="K18" s="4322"/>
      <c r="L18" s="4321"/>
      <c r="M18" s="4321"/>
      <c r="N18" s="4321"/>
      <c r="O18" s="4321"/>
      <c r="P18" s="4321"/>
      <c r="Q18" s="4323"/>
      <c r="R18" s="4314"/>
      <c r="S18" s="4314"/>
    </row>
    <row r="19" spans="1:19" ht="15.75" thickBot="1">
      <c r="A19" s="4318" t="s">
        <v>41</v>
      </c>
      <c r="B19" s="4334"/>
      <c r="C19" s="4320"/>
      <c r="D19" s="4320"/>
      <c r="E19" s="4250"/>
      <c r="F19" s="4320"/>
      <c r="G19" s="4335" t="s">
        <v>42</v>
      </c>
      <c r="H19" s="4336" t="s">
        <v>11</v>
      </c>
      <c r="I19" s="4337" t="s">
        <v>12</v>
      </c>
      <c r="J19" s="4337" t="s">
        <v>13</v>
      </c>
      <c r="K19" s="4338" t="s">
        <v>14</v>
      </c>
      <c r="L19" s="4337" t="s">
        <v>15</v>
      </c>
      <c r="M19" s="4337" t="s">
        <v>16</v>
      </c>
      <c r="N19" s="4339" t="s">
        <v>17</v>
      </c>
      <c r="O19" s="4337" t="s">
        <v>18</v>
      </c>
      <c r="P19" s="4340" t="s">
        <v>19</v>
      </c>
      <c r="Q19" s="4341"/>
      <c r="R19" s="4324"/>
      <c r="S19" s="4324"/>
    </row>
    <row r="20" spans="1:19" ht="15.75" thickBot="1">
      <c r="A20" s="4318"/>
      <c r="B20" s="4319"/>
      <c r="C20" s="4320"/>
      <c r="D20" s="4320"/>
      <c r="E20" s="4250"/>
      <c r="F20" s="4320"/>
      <c r="G20" s="4342">
        <f>SUM(G5:G17)</f>
        <v>2666</v>
      </c>
      <c r="H20" s="4343">
        <f aca="true" t="shared" si="0" ref="H20:P20">SUM(H5:H17)</f>
        <v>373</v>
      </c>
      <c r="I20" s="4344">
        <f t="shared" si="0"/>
        <v>21</v>
      </c>
      <c r="J20" s="4344">
        <f t="shared" si="0"/>
        <v>91.5</v>
      </c>
      <c r="K20" s="4345">
        <f t="shared" si="0"/>
        <v>190</v>
      </c>
      <c r="L20" s="4344">
        <f t="shared" si="0"/>
        <v>398</v>
      </c>
      <c r="M20" s="4344">
        <f t="shared" si="0"/>
        <v>756</v>
      </c>
      <c r="N20" s="4344">
        <f t="shared" si="0"/>
        <v>206</v>
      </c>
      <c r="O20" s="4344">
        <f t="shared" si="0"/>
        <v>554.5</v>
      </c>
      <c r="P20" s="4346">
        <f t="shared" si="0"/>
        <v>76</v>
      </c>
      <c r="Q20" s="4323"/>
      <c r="R20" s="4324"/>
      <c r="S20" s="4324"/>
    </row>
    <row r="21" spans="1:19" ht="15.75" thickBot="1">
      <c r="A21" s="4318"/>
      <c r="B21" s="4319"/>
      <c r="C21" s="4320"/>
      <c r="D21" s="4320"/>
      <c r="E21" s="4250"/>
      <c r="F21" s="4320"/>
      <c r="G21" s="4320"/>
      <c r="H21" s="4291">
        <f>H20/$G20</f>
        <v>0.1399099774943736</v>
      </c>
      <c r="I21" s="4292">
        <f aca="true" t="shared" si="1" ref="I21:P21">I20/$G20</f>
        <v>0.007876969242310577</v>
      </c>
      <c r="J21" s="4292">
        <f t="shared" si="1"/>
        <v>0.034321080270067514</v>
      </c>
      <c r="K21" s="4300">
        <f t="shared" si="1"/>
        <v>0.07126781695423856</v>
      </c>
      <c r="L21" s="4292">
        <f t="shared" si="1"/>
        <v>0.14928732183045762</v>
      </c>
      <c r="M21" s="4292">
        <f t="shared" si="1"/>
        <v>0.2835708927231808</v>
      </c>
      <c r="N21" s="4292">
        <f t="shared" si="1"/>
        <v>0.07726931732933233</v>
      </c>
      <c r="O21" s="4292">
        <f t="shared" si="1"/>
        <v>0.20798949737434358</v>
      </c>
      <c r="P21" s="4293">
        <f t="shared" si="1"/>
        <v>0.028507126781695424</v>
      </c>
      <c r="Q21" s="4323"/>
      <c r="R21" s="4347"/>
      <c r="S21" s="4324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4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1144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1145</v>
      </c>
      <c r="C5" s="4275">
        <v>25</v>
      </c>
      <c r="D5" s="4276">
        <v>22</v>
      </c>
      <c r="E5" s="4255">
        <f aca="true" t="shared" si="0" ref="E5:E11">D5/C5</f>
        <v>0.88</v>
      </c>
      <c r="F5" s="4275">
        <f>D5-G5</f>
        <v>1</v>
      </c>
      <c r="G5" s="4276">
        <v>21</v>
      </c>
      <c r="H5" s="4258"/>
      <c r="I5" s="4259"/>
      <c r="J5" s="4259"/>
      <c r="K5" s="4260">
        <v>7</v>
      </c>
      <c r="L5" s="4259">
        <v>3</v>
      </c>
      <c r="M5" s="4259">
        <v>10</v>
      </c>
      <c r="N5" s="4259"/>
      <c r="O5" s="4259">
        <v>1</v>
      </c>
      <c r="P5" s="4261"/>
      <c r="Q5" s="4244"/>
      <c r="R5" s="4314"/>
      <c r="S5" s="4314"/>
    </row>
    <row r="6" spans="1:19" ht="15">
      <c r="A6" s="4315" t="s">
        <v>20</v>
      </c>
      <c r="B6" s="4242" t="s">
        <v>1146</v>
      </c>
      <c r="C6" s="4270">
        <v>167</v>
      </c>
      <c r="D6" s="4271">
        <v>115</v>
      </c>
      <c r="E6" s="4243">
        <f t="shared" si="0"/>
        <v>0.688622754491018</v>
      </c>
      <c r="F6" s="4270">
        <f>D6-G6</f>
        <v>3</v>
      </c>
      <c r="G6" s="4271">
        <v>112</v>
      </c>
      <c r="H6" s="4262"/>
      <c r="I6" s="4263"/>
      <c r="J6" s="4263"/>
      <c r="K6" s="4264">
        <v>30</v>
      </c>
      <c r="L6" s="4263">
        <v>10</v>
      </c>
      <c r="M6" s="4263">
        <v>58</v>
      </c>
      <c r="N6" s="4263"/>
      <c r="O6" s="4263">
        <v>14</v>
      </c>
      <c r="P6" s="4265"/>
      <c r="Q6" s="4244"/>
      <c r="R6" s="4314"/>
      <c r="S6" s="4314"/>
    </row>
    <row r="7" spans="1:19" ht="15">
      <c r="A7" s="4315" t="s">
        <v>20</v>
      </c>
      <c r="B7" s="4242" t="s">
        <v>1147</v>
      </c>
      <c r="C7" s="4270">
        <v>74</v>
      </c>
      <c r="D7" s="4271">
        <v>45</v>
      </c>
      <c r="E7" s="4243">
        <f t="shared" si="0"/>
        <v>0.6081081081081081</v>
      </c>
      <c r="F7" s="4270">
        <v>1</v>
      </c>
      <c r="G7" s="4271">
        <v>44</v>
      </c>
      <c r="H7" s="4262"/>
      <c r="I7" s="4263"/>
      <c r="J7" s="4263"/>
      <c r="K7" s="4264">
        <v>2</v>
      </c>
      <c r="L7" s="4263">
        <v>13</v>
      </c>
      <c r="M7" s="4263">
        <v>22</v>
      </c>
      <c r="N7" s="4263"/>
      <c r="O7" s="4263">
        <v>7</v>
      </c>
      <c r="P7" s="4265"/>
      <c r="Q7" s="4244"/>
      <c r="R7" s="4314"/>
      <c r="S7" s="4314"/>
    </row>
    <row r="8" spans="1:19" ht="15">
      <c r="A8" s="4315" t="s">
        <v>20</v>
      </c>
      <c r="B8" s="4242" t="s">
        <v>1148</v>
      </c>
      <c r="C8" s="4270">
        <v>43</v>
      </c>
      <c r="D8" s="4271">
        <v>27</v>
      </c>
      <c r="E8" s="4243">
        <f t="shared" si="0"/>
        <v>0.627906976744186</v>
      </c>
      <c r="F8" s="4270">
        <f>D8-G8</f>
        <v>1</v>
      </c>
      <c r="G8" s="4271">
        <v>26</v>
      </c>
      <c r="H8" s="4262"/>
      <c r="I8" s="4263"/>
      <c r="J8" s="4263"/>
      <c r="K8" s="4264">
        <v>14</v>
      </c>
      <c r="L8" s="4263">
        <v>3</v>
      </c>
      <c r="M8" s="4263">
        <v>9</v>
      </c>
      <c r="N8" s="4263"/>
      <c r="O8" s="4263"/>
      <c r="P8" s="4265"/>
      <c r="Q8" s="4244"/>
      <c r="R8" s="4314"/>
      <c r="S8" s="4314"/>
    </row>
    <row r="9" spans="1:19" ht="15">
      <c r="A9" s="4315" t="s">
        <v>23</v>
      </c>
      <c r="B9" s="4242" t="s">
        <v>1149</v>
      </c>
      <c r="C9" s="4270">
        <v>254</v>
      </c>
      <c r="D9" s="4271">
        <v>173</v>
      </c>
      <c r="E9" s="4243">
        <f t="shared" si="0"/>
        <v>0.6811023622047244</v>
      </c>
      <c r="F9" s="4270">
        <v>14</v>
      </c>
      <c r="G9" s="4271">
        <v>159</v>
      </c>
      <c r="H9" s="4262">
        <v>15</v>
      </c>
      <c r="I9" s="4263">
        <v>4</v>
      </c>
      <c r="J9" s="4263">
        <v>28</v>
      </c>
      <c r="K9" s="4264">
        <v>30</v>
      </c>
      <c r="L9" s="4263">
        <v>54</v>
      </c>
      <c r="M9" s="4263"/>
      <c r="N9" s="4263"/>
      <c r="O9" s="4263">
        <v>28</v>
      </c>
      <c r="P9" s="4265"/>
      <c r="Q9" s="4244"/>
      <c r="R9" s="4314"/>
      <c r="S9" s="4314"/>
    </row>
    <row r="10" spans="1:19" ht="15">
      <c r="A10" s="4315" t="s">
        <v>23</v>
      </c>
      <c r="B10" s="4242" t="s">
        <v>1150</v>
      </c>
      <c r="C10" s="4270">
        <v>66</v>
      </c>
      <c r="D10" s="4271">
        <v>60</v>
      </c>
      <c r="E10" s="4243">
        <f t="shared" si="0"/>
        <v>0.9090909090909091</v>
      </c>
      <c r="F10" s="4270">
        <v>2</v>
      </c>
      <c r="G10" s="4271">
        <v>58</v>
      </c>
      <c r="H10" s="4262">
        <v>23</v>
      </c>
      <c r="I10" s="4263">
        <v>2</v>
      </c>
      <c r="J10" s="4263">
        <v>3</v>
      </c>
      <c r="K10" s="4264">
        <v>13</v>
      </c>
      <c r="L10" s="4263">
        <v>14</v>
      </c>
      <c r="M10" s="4263"/>
      <c r="N10" s="4263"/>
      <c r="O10" s="4263">
        <v>3</v>
      </c>
      <c r="P10" s="4265"/>
      <c r="Q10" s="4244"/>
      <c r="R10" s="4314"/>
      <c r="S10" s="4314"/>
    </row>
    <row r="11" spans="1:19" ht="15">
      <c r="A11" s="4315" t="s">
        <v>55</v>
      </c>
      <c r="B11" s="4242" t="s">
        <v>1151</v>
      </c>
      <c r="C11" s="4270">
        <v>37</v>
      </c>
      <c r="D11" s="4271">
        <v>33</v>
      </c>
      <c r="E11" s="4243">
        <f t="shared" si="0"/>
        <v>0.8918918918918919</v>
      </c>
      <c r="F11" s="4270">
        <v>4</v>
      </c>
      <c r="G11" s="4271">
        <v>29</v>
      </c>
      <c r="H11" s="4262">
        <v>1</v>
      </c>
      <c r="I11" s="4263">
        <v>1</v>
      </c>
      <c r="J11" s="4263"/>
      <c r="K11" s="4264">
        <v>8</v>
      </c>
      <c r="L11" s="4263">
        <v>2</v>
      </c>
      <c r="M11" s="4263"/>
      <c r="N11" s="4263"/>
      <c r="O11" s="4263">
        <v>17</v>
      </c>
      <c r="P11" s="4265"/>
      <c r="Q11" s="4244"/>
      <c r="R11" s="4314"/>
      <c r="S11" s="4314"/>
    </row>
    <row r="12" spans="1:19" ht="15">
      <c r="A12" s="4315" t="s">
        <v>26</v>
      </c>
      <c r="B12" s="4242" t="s">
        <v>27</v>
      </c>
      <c r="C12" s="4270">
        <v>888</v>
      </c>
      <c r="D12" s="4271"/>
      <c r="E12" s="4243"/>
      <c r="F12" s="4270"/>
      <c r="G12" s="4271">
        <v>770</v>
      </c>
      <c r="H12" s="4262"/>
      <c r="I12" s="4263"/>
      <c r="J12" s="4263"/>
      <c r="K12" s="4264">
        <v>266</v>
      </c>
      <c r="L12" s="4263">
        <v>243</v>
      </c>
      <c r="M12" s="4263"/>
      <c r="N12" s="4263">
        <v>261</v>
      </c>
      <c r="O12" s="4263"/>
      <c r="P12" s="4265"/>
      <c r="Q12" s="4244"/>
      <c r="R12" s="4314"/>
      <c r="S12" s="4314"/>
    </row>
    <row r="13" spans="1:19" ht="15">
      <c r="A13" s="4315" t="s">
        <v>28</v>
      </c>
      <c r="B13" s="4242" t="s">
        <v>29</v>
      </c>
      <c r="C13" s="4270">
        <v>7807</v>
      </c>
      <c r="D13" s="4271">
        <v>2960</v>
      </c>
      <c r="E13" s="4243">
        <v>0.3791469194312796</v>
      </c>
      <c r="F13" s="4270">
        <v>141</v>
      </c>
      <c r="G13" s="4271">
        <v>2819</v>
      </c>
      <c r="H13" s="4262">
        <v>315</v>
      </c>
      <c r="I13" s="4263"/>
      <c r="J13" s="4263"/>
      <c r="K13" s="4264">
        <v>195</v>
      </c>
      <c r="L13" s="4263">
        <v>333</v>
      </c>
      <c r="M13" s="4263">
        <v>1169</v>
      </c>
      <c r="N13" s="4263">
        <v>136</v>
      </c>
      <c r="O13" s="4263">
        <v>603</v>
      </c>
      <c r="P13" s="4265">
        <v>68</v>
      </c>
      <c r="Q13" s="4244"/>
      <c r="R13" s="4314"/>
      <c r="S13" s="4314"/>
    </row>
    <row r="14" spans="1:19" ht="15">
      <c r="A14" s="4315" t="s">
        <v>28</v>
      </c>
      <c r="B14" s="4242" t="s">
        <v>30</v>
      </c>
      <c r="C14" s="4270"/>
      <c r="D14" s="4271"/>
      <c r="E14" s="4243"/>
      <c r="F14" s="4270"/>
      <c r="G14" s="4271"/>
      <c r="H14" s="4262"/>
      <c r="I14" s="4263"/>
      <c r="J14" s="4263"/>
      <c r="K14" s="4264"/>
      <c r="L14" s="4263"/>
      <c r="M14" s="4263"/>
      <c r="N14" s="4263"/>
      <c r="O14" s="4263"/>
      <c r="P14" s="4265"/>
      <c r="Q14" s="4244"/>
      <c r="R14" s="4314"/>
      <c r="S14" s="4314"/>
    </row>
    <row r="15" spans="1:19" ht="15">
      <c r="A15" s="4315" t="s">
        <v>31</v>
      </c>
      <c r="B15" s="4242" t="s">
        <v>203</v>
      </c>
      <c r="C15" s="4348"/>
      <c r="D15" s="4348"/>
      <c r="E15" s="4349"/>
      <c r="F15" s="4348"/>
      <c r="G15" s="4350">
        <v>415</v>
      </c>
      <c r="H15" s="4351"/>
      <c r="I15" s="4352">
        <v>1</v>
      </c>
      <c r="J15" s="4352">
        <v>165</v>
      </c>
      <c r="K15" s="4353">
        <v>4</v>
      </c>
      <c r="L15" s="4352">
        <v>205</v>
      </c>
      <c r="M15" s="4352"/>
      <c r="N15" s="4352"/>
      <c r="O15" s="4352">
        <v>34</v>
      </c>
      <c r="P15" s="4354">
        <v>6</v>
      </c>
      <c r="Q15" s="4333"/>
      <c r="R15" s="4333"/>
      <c r="S15" s="4333"/>
    </row>
    <row r="16" spans="1:19" ht="15">
      <c r="A16" s="4315" t="s">
        <v>31</v>
      </c>
      <c r="B16" s="4242" t="s">
        <v>348</v>
      </c>
      <c r="C16" s="4348"/>
      <c r="D16" s="4348"/>
      <c r="E16" s="4349"/>
      <c r="F16" s="4348"/>
      <c r="G16" s="4350">
        <v>204</v>
      </c>
      <c r="H16" s="4351">
        <v>76</v>
      </c>
      <c r="I16" s="4352">
        <v>3</v>
      </c>
      <c r="J16" s="4352"/>
      <c r="K16" s="4353">
        <v>17</v>
      </c>
      <c r="L16" s="4352">
        <v>95</v>
      </c>
      <c r="M16" s="4352"/>
      <c r="N16" s="4352"/>
      <c r="O16" s="4352">
        <v>13</v>
      </c>
      <c r="P16" s="4354">
        <v>0</v>
      </c>
      <c r="Q16" s="4333"/>
      <c r="R16" s="4333"/>
      <c r="S16" s="4333"/>
    </row>
    <row r="17" spans="1:19" ht="15">
      <c r="A17" s="4315" t="s">
        <v>34</v>
      </c>
      <c r="B17" s="4242" t="s">
        <v>1152</v>
      </c>
      <c r="C17" s="4270">
        <v>158</v>
      </c>
      <c r="D17" s="4271">
        <v>143</v>
      </c>
      <c r="E17" s="4243">
        <f>D17/C17</f>
        <v>0.9050632911392406</v>
      </c>
      <c r="F17" s="4270">
        <v>2</v>
      </c>
      <c r="G17" s="4271">
        <v>141</v>
      </c>
      <c r="H17" s="4262"/>
      <c r="I17" s="4263"/>
      <c r="J17" s="4263">
        <v>1</v>
      </c>
      <c r="K17" s="4264">
        <v>13</v>
      </c>
      <c r="L17" s="4263">
        <v>18</v>
      </c>
      <c r="M17" s="4263">
        <v>2</v>
      </c>
      <c r="N17" s="4263"/>
      <c r="O17" s="4263">
        <v>107</v>
      </c>
      <c r="P17" s="4265"/>
      <c r="Q17" s="4244"/>
      <c r="R17" s="4314"/>
      <c r="S17" s="4314"/>
    </row>
    <row r="18" spans="1:19" ht="15">
      <c r="A18" s="4315" t="s">
        <v>34</v>
      </c>
      <c r="B18" s="4242" t="s">
        <v>1153</v>
      </c>
      <c r="C18" s="4270">
        <v>32</v>
      </c>
      <c r="D18" s="4271">
        <v>23</v>
      </c>
      <c r="E18" s="4243">
        <f>D18/C18</f>
        <v>0.71875</v>
      </c>
      <c r="F18" s="4270"/>
      <c r="G18" s="4271">
        <v>23</v>
      </c>
      <c r="H18" s="4262">
        <v>1</v>
      </c>
      <c r="I18" s="4263"/>
      <c r="J18" s="4263"/>
      <c r="K18" s="4264">
        <v>10</v>
      </c>
      <c r="L18" s="4263">
        <v>4</v>
      </c>
      <c r="M18" s="4263">
        <v>6</v>
      </c>
      <c r="N18" s="4263"/>
      <c r="O18" s="4263">
        <v>2</v>
      </c>
      <c r="P18" s="4265"/>
      <c r="Q18" s="4244"/>
      <c r="R18" s="4314"/>
      <c r="S18" s="4314"/>
    </row>
    <row r="19" spans="1:19" ht="15">
      <c r="A19" s="4316" t="s">
        <v>37</v>
      </c>
      <c r="B19" s="4242" t="s">
        <v>324</v>
      </c>
      <c r="C19" s="4270">
        <v>386</v>
      </c>
      <c r="D19" s="4271">
        <v>291</v>
      </c>
      <c r="E19" s="4243">
        <f>+D19/C19</f>
        <v>0.7538860103626943</v>
      </c>
      <c r="F19" s="4270">
        <v>13</v>
      </c>
      <c r="G19" s="4271">
        <v>278</v>
      </c>
      <c r="H19" s="4262">
        <v>75</v>
      </c>
      <c r="I19" s="4263">
        <v>6</v>
      </c>
      <c r="J19" s="4263">
        <v>2</v>
      </c>
      <c r="K19" s="4264">
        <v>65</v>
      </c>
      <c r="L19" s="4263">
        <v>48</v>
      </c>
      <c r="M19" s="4263">
        <v>15</v>
      </c>
      <c r="N19" s="4263">
        <v>8</v>
      </c>
      <c r="O19" s="4263">
        <v>59</v>
      </c>
      <c r="P19" s="4265"/>
      <c r="Q19" s="4244"/>
      <c r="R19" s="4314"/>
      <c r="S19" s="4314"/>
    </row>
    <row r="20" spans="1:19" ht="15">
      <c r="A20" s="4316" t="s">
        <v>37</v>
      </c>
      <c r="B20" s="4242" t="s">
        <v>40</v>
      </c>
      <c r="C20" s="4270">
        <v>42</v>
      </c>
      <c r="D20" s="4271">
        <v>41</v>
      </c>
      <c r="E20" s="4243">
        <f>D20/C20</f>
        <v>0.9761904761904762</v>
      </c>
      <c r="F20" s="4270">
        <v>0</v>
      </c>
      <c r="G20" s="4271">
        <v>41</v>
      </c>
      <c r="H20" s="4262">
        <v>12</v>
      </c>
      <c r="I20" s="4263">
        <v>1</v>
      </c>
      <c r="J20" s="4263"/>
      <c r="K20" s="4264">
        <v>2</v>
      </c>
      <c r="L20" s="4263">
        <v>5</v>
      </c>
      <c r="M20" s="4263">
        <v>13</v>
      </c>
      <c r="N20" s="4263"/>
      <c r="O20" s="4263">
        <v>8</v>
      </c>
      <c r="P20" s="4265"/>
      <c r="Q20" s="4244"/>
      <c r="R20" s="4314"/>
      <c r="S20" s="4314"/>
    </row>
    <row r="21" spans="1:19" ht="15.75" thickBot="1">
      <c r="A21" s="4317" t="s">
        <v>37</v>
      </c>
      <c r="B21" s="4256" t="s">
        <v>39</v>
      </c>
      <c r="C21" s="4277">
        <v>82</v>
      </c>
      <c r="D21" s="4278">
        <v>69</v>
      </c>
      <c r="E21" s="4257">
        <f>D21/C21</f>
        <v>0.8414634146341463</v>
      </c>
      <c r="F21" s="4277">
        <v>2</v>
      </c>
      <c r="G21" s="4278">
        <v>67</v>
      </c>
      <c r="H21" s="4266">
        <v>31</v>
      </c>
      <c r="I21" s="4267"/>
      <c r="J21" s="4267"/>
      <c r="K21" s="4268">
        <v>7</v>
      </c>
      <c r="L21" s="4267">
        <v>6</v>
      </c>
      <c r="M21" s="4267">
        <v>4</v>
      </c>
      <c r="N21" s="4267">
        <v>2</v>
      </c>
      <c r="O21" s="4267">
        <v>8</v>
      </c>
      <c r="P21" s="4269">
        <v>9</v>
      </c>
      <c r="Q21" s="4244"/>
      <c r="R21" s="4314"/>
      <c r="S21" s="4314"/>
    </row>
    <row r="22" spans="1:19" ht="15">
      <c r="A22" s="4318"/>
      <c r="B22" s="4319"/>
      <c r="C22" s="4320"/>
      <c r="D22" s="4320"/>
      <c r="E22" s="4250"/>
      <c r="F22" s="4320"/>
      <c r="G22" s="4320"/>
      <c r="H22" s="4321"/>
      <c r="I22" s="4321"/>
      <c r="J22" s="4321"/>
      <c r="K22" s="4322"/>
      <c r="L22" s="4321"/>
      <c r="M22" s="4321"/>
      <c r="N22" s="4321"/>
      <c r="O22" s="4321"/>
      <c r="P22" s="4321"/>
      <c r="Q22" s="4323"/>
      <c r="R22" s="4314"/>
      <c r="S22" s="4314"/>
    </row>
    <row r="23" spans="1:19" ht="15.75" thickBot="1">
      <c r="A23" s="4318"/>
      <c r="B23" s="4319"/>
      <c r="C23" s="4320"/>
      <c r="D23" s="4320"/>
      <c r="E23" s="4250"/>
      <c r="F23" s="4320"/>
      <c r="G23" s="4320"/>
      <c r="H23" s="4321"/>
      <c r="I23" s="4321"/>
      <c r="J23" s="4321"/>
      <c r="K23" s="4322"/>
      <c r="L23" s="4321"/>
      <c r="M23" s="4321"/>
      <c r="N23" s="4321"/>
      <c r="O23" s="4321"/>
      <c r="P23" s="4321"/>
      <c r="Q23" s="4323"/>
      <c r="R23" s="4324"/>
      <c r="S23" s="4324"/>
    </row>
    <row r="24" spans="1:19" ht="15.75" thickBot="1">
      <c r="A24" s="4318" t="s">
        <v>41</v>
      </c>
      <c r="B24" s="4334"/>
      <c r="C24" s="4320"/>
      <c r="D24" s="4320"/>
      <c r="E24" s="4250"/>
      <c r="F24" s="4320"/>
      <c r="G24" s="4335" t="s">
        <v>42</v>
      </c>
      <c r="H24" s="4336" t="s">
        <v>11</v>
      </c>
      <c r="I24" s="4337" t="s">
        <v>12</v>
      </c>
      <c r="J24" s="4337" t="s">
        <v>13</v>
      </c>
      <c r="K24" s="4338" t="s">
        <v>14</v>
      </c>
      <c r="L24" s="4337" t="s">
        <v>15</v>
      </c>
      <c r="M24" s="4337" t="s">
        <v>16</v>
      </c>
      <c r="N24" s="4339" t="s">
        <v>17</v>
      </c>
      <c r="O24" s="4337" t="s">
        <v>18</v>
      </c>
      <c r="P24" s="4340" t="s">
        <v>19</v>
      </c>
      <c r="Q24" s="4341"/>
      <c r="R24" s="4324"/>
      <c r="S24" s="4324"/>
    </row>
    <row r="25" spans="1:19" ht="15.75" thickBot="1">
      <c r="A25" s="4318"/>
      <c r="B25" s="4319"/>
      <c r="C25" s="4320"/>
      <c r="D25" s="4320"/>
      <c r="E25" s="4250"/>
      <c r="F25" s="4320"/>
      <c r="G25" s="4342">
        <f>SUM(G5:G21)</f>
        <v>5207</v>
      </c>
      <c r="H25" s="4343">
        <f>SUM(H5:H21)</f>
        <v>549</v>
      </c>
      <c r="I25" s="4344">
        <f aca="true" t="shared" si="1" ref="I25:P25">SUM(I5:I21)</f>
        <v>18</v>
      </c>
      <c r="J25" s="4344">
        <f t="shared" si="1"/>
        <v>199</v>
      </c>
      <c r="K25" s="4345">
        <f t="shared" si="1"/>
        <v>683</v>
      </c>
      <c r="L25" s="4344">
        <f t="shared" si="1"/>
        <v>1056</v>
      </c>
      <c r="M25" s="4344">
        <f t="shared" si="1"/>
        <v>1308</v>
      </c>
      <c r="N25" s="4344">
        <f t="shared" si="1"/>
        <v>407</v>
      </c>
      <c r="O25" s="4344">
        <f t="shared" si="1"/>
        <v>904</v>
      </c>
      <c r="P25" s="4346">
        <f t="shared" si="1"/>
        <v>83</v>
      </c>
      <c r="Q25" s="4323"/>
      <c r="R25" s="4324"/>
      <c r="S25" s="4324"/>
    </row>
    <row r="26" spans="1:19" ht="15.75" thickBot="1">
      <c r="A26" s="4318"/>
      <c r="B26" s="4319"/>
      <c r="C26" s="4320"/>
      <c r="D26" s="4320"/>
      <c r="E26" s="4250"/>
      <c r="F26" s="4320"/>
      <c r="G26" s="4320"/>
      <c r="H26" s="4291">
        <f>H25/$G25</f>
        <v>0.1054349913577876</v>
      </c>
      <c r="I26" s="4292">
        <f aca="true" t="shared" si="2" ref="I26:P26">I25/$G25</f>
        <v>0.003456884962550413</v>
      </c>
      <c r="J26" s="4292">
        <f t="shared" si="2"/>
        <v>0.03821778375264068</v>
      </c>
      <c r="K26" s="4300">
        <f t="shared" si="2"/>
        <v>0.13116957941232957</v>
      </c>
      <c r="L26" s="4292">
        <f t="shared" si="2"/>
        <v>0.20280391780295756</v>
      </c>
      <c r="M26" s="4292">
        <f t="shared" si="2"/>
        <v>0.2512003072786633</v>
      </c>
      <c r="N26" s="4292">
        <f t="shared" si="2"/>
        <v>0.07816400998655657</v>
      </c>
      <c r="O26" s="4292">
        <f t="shared" si="2"/>
        <v>0.17361244478586518</v>
      </c>
      <c r="P26" s="4293">
        <f t="shared" si="2"/>
        <v>0.015940080660649125</v>
      </c>
      <c r="Q26" s="4323"/>
      <c r="R26" s="4347"/>
      <c r="S26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8" sqref="G26:R28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1154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75"/>
      <c r="D4" s="4675"/>
      <c r="E4" s="4642"/>
      <c r="F4" s="4675"/>
      <c r="G4" s="4676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4254" t="s">
        <v>1155</v>
      </c>
      <c r="C5" s="4275">
        <v>43</v>
      </c>
      <c r="D5" s="4276">
        <v>30</v>
      </c>
      <c r="E5" s="4255">
        <f>D5/C5</f>
        <v>0.6976744186046512</v>
      </c>
      <c r="F5" s="4275">
        <f>D5-G5</f>
        <v>1</v>
      </c>
      <c r="G5" s="4276">
        <v>29</v>
      </c>
      <c r="H5" s="4258"/>
      <c r="I5" s="4259"/>
      <c r="J5" s="4259"/>
      <c r="K5" s="4260"/>
      <c r="L5" s="4259"/>
      <c r="M5" s="4259">
        <v>26</v>
      </c>
      <c r="N5" s="4259">
        <v>2</v>
      </c>
      <c r="O5" s="4259">
        <v>1</v>
      </c>
      <c r="P5" s="4261"/>
      <c r="Q5" s="4244"/>
      <c r="R5" s="4314"/>
      <c r="S5" s="4314"/>
    </row>
    <row r="6" spans="1:19" ht="15">
      <c r="A6" s="4315" t="s">
        <v>20</v>
      </c>
      <c r="B6" s="4242" t="s">
        <v>1156</v>
      </c>
      <c r="C6" s="4270">
        <v>110</v>
      </c>
      <c r="D6" s="4271">
        <v>65</v>
      </c>
      <c r="E6" s="4243">
        <f>D6/C6</f>
        <v>0.5909090909090909</v>
      </c>
      <c r="F6" s="4270">
        <f>D6-G6</f>
        <v>2</v>
      </c>
      <c r="G6" s="4271">
        <v>63</v>
      </c>
      <c r="H6" s="4262">
        <v>7</v>
      </c>
      <c r="I6" s="4263"/>
      <c r="J6" s="4263"/>
      <c r="K6" s="4264">
        <v>3</v>
      </c>
      <c r="L6" s="4263">
        <v>6</v>
      </c>
      <c r="M6" s="4263">
        <v>40</v>
      </c>
      <c r="N6" s="4263">
        <v>3</v>
      </c>
      <c r="O6" s="4263">
        <v>4</v>
      </c>
      <c r="P6" s="4265"/>
      <c r="Q6" s="4244"/>
      <c r="R6" s="4314"/>
      <c r="S6" s="4314"/>
    </row>
    <row r="7" spans="1:19" ht="25.5">
      <c r="A7" s="4315" t="s">
        <v>23</v>
      </c>
      <c r="B7" s="4242" t="s">
        <v>1157</v>
      </c>
      <c r="C7" s="4270">
        <v>219</v>
      </c>
      <c r="D7" s="4271">
        <v>89</v>
      </c>
      <c r="E7" s="4243">
        <f>D7/C7</f>
        <v>0.4063926940639269</v>
      </c>
      <c r="F7" s="4270">
        <v>1</v>
      </c>
      <c r="G7" s="4271">
        <v>88</v>
      </c>
      <c r="H7" s="4262">
        <v>35</v>
      </c>
      <c r="I7" s="4263">
        <v>2</v>
      </c>
      <c r="J7" s="4263">
        <v>4.5</v>
      </c>
      <c r="K7" s="4264">
        <v>22</v>
      </c>
      <c r="L7" s="4263">
        <v>20</v>
      </c>
      <c r="M7" s="4263"/>
      <c r="N7" s="4263"/>
      <c r="O7" s="4263">
        <v>4.5</v>
      </c>
      <c r="P7" s="4265"/>
      <c r="Q7" s="4244"/>
      <c r="R7" s="4314"/>
      <c r="S7" s="4314"/>
    </row>
    <row r="8" spans="1:19" ht="25.5">
      <c r="A8" s="4315" t="s">
        <v>23</v>
      </c>
      <c r="B8" s="4242" t="s">
        <v>1158</v>
      </c>
      <c r="C8" s="4270">
        <v>46</v>
      </c>
      <c r="D8" s="4271">
        <v>43</v>
      </c>
      <c r="E8" s="4243">
        <f>D8/C8</f>
        <v>0.9347826086956522</v>
      </c>
      <c r="F8" s="4270">
        <v>3</v>
      </c>
      <c r="G8" s="4271">
        <v>40</v>
      </c>
      <c r="H8" s="4262">
        <v>3</v>
      </c>
      <c r="I8" s="4263">
        <v>2</v>
      </c>
      <c r="J8" s="4263">
        <v>8.5</v>
      </c>
      <c r="K8" s="4264">
        <v>4</v>
      </c>
      <c r="L8" s="4263">
        <v>14</v>
      </c>
      <c r="M8" s="4263"/>
      <c r="N8" s="4263"/>
      <c r="O8" s="4263">
        <v>8.5</v>
      </c>
      <c r="P8" s="4265"/>
      <c r="Q8" s="4244"/>
      <c r="R8" s="4314"/>
      <c r="S8" s="4314"/>
    </row>
    <row r="9" spans="1:19" ht="25.5">
      <c r="A9" s="4315" t="s">
        <v>23</v>
      </c>
      <c r="B9" s="4242" t="s">
        <v>1159</v>
      </c>
      <c r="C9" s="4270">
        <v>86</v>
      </c>
      <c r="D9" s="4271">
        <v>82</v>
      </c>
      <c r="E9" s="4243">
        <f>D9/C9</f>
        <v>0.9534883720930233</v>
      </c>
      <c r="F9" s="4270">
        <v>2</v>
      </c>
      <c r="G9" s="4271">
        <v>80</v>
      </c>
      <c r="H9" s="4262">
        <v>2</v>
      </c>
      <c r="I9" s="4263">
        <v>10</v>
      </c>
      <c r="J9" s="4263">
        <v>3.5</v>
      </c>
      <c r="K9" s="4264">
        <v>16</v>
      </c>
      <c r="L9" s="4263">
        <v>45</v>
      </c>
      <c r="M9" s="4263"/>
      <c r="N9" s="4263"/>
      <c r="O9" s="4263">
        <v>3.5</v>
      </c>
      <c r="P9" s="4265"/>
      <c r="Q9" s="4244"/>
      <c r="R9" s="4314"/>
      <c r="S9" s="4314"/>
    </row>
    <row r="10" spans="1:19" ht="15">
      <c r="A10" s="4315" t="s">
        <v>26</v>
      </c>
      <c r="B10" s="4242" t="s">
        <v>27</v>
      </c>
      <c r="C10" s="4270">
        <v>773</v>
      </c>
      <c r="D10" s="4271"/>
      <c r="E10" s="4243"/>
      <c r="F10" s="4270"/>
      <c r="G10" s="4271">
        <v>696</v>
      </c>
      <c r="H10" s="4262">
        <v>165</v>
      </c>
      <c r="I10" s="4263"/>
      <c r="J10" s="4263"/>
      <c r="K10" s="4264">
        <v>238</v>
      </c>
      <c r="L10" s="4263">
        <v>138</v>
      </c>
      <c r="M10" s="4263"/>
      <c r="N10" s="4263">
        <v>155</v>
      </c>
      <c r="O10" s="4263"/>
      <c r="P10" s="4265"/>
      <c r="Q10" s="4244"/>
      <c r="R10" s="4314"/>
      <c r="S10" s="4314"/>
    </row>
    <row r="11" spans="1:19" ht="15">
      <c r="A11" s="4315" t="s">
        <v>28</v>
      </c>
      <c r="B11" s="4242" t="s">
        <v>29</v>
      </c>
      <c r="C11" s="4270">
        <v>8104</v>
      </c>
      <c r="D11" s="4271">
        <v>3009</v>
      </c>
      <c r="E11" s="4243">
        <v>0.37129812438302073</v>
      </c>
      <c r="F11" s="4270">
        <v>111</v>
      </c>
      <c r="G11" s="4271">
        <v>2898</v>
      </c>
      <c r="H11" s="4262">
        <v>231</v>
      </c>
      <c r="I11" s="4263"/>
      <c r="J11" s="4263"/>
      <c r="K11" s="4264">
        <v>199</v>
      </c>
      <c r="L11" s="4263">
        <v>193</v>
      </c>
      <c r="M11" s="4263">
        <v>1397</v>
      </c>
      <c r="N11" s="4263">
        <v>180</v>
      </c>
      <c r="O11" s="4263">
        <v>620</v>
      </c>
      <c r="P11" s="4265">
        <v>78</v>
      </c>
      <c r="Q11" s="4244"/>
      <c r="R11" s="4314"/>
      <c r="S11" s="4314"/>
    </row>
    <row r="12" spans="1:19" ht="15">
      <c r="A12" s="4315" t="s">
        <v>28</v>
      </c>
      <c r="B12" s="4242" t="s">
        <v>30</v>
      </c>
      <c r="C12" s="4270"/>
      <c r="D12" s="4271"/>
      <c r="E12" s="4243"/>
      <c r="F12" s="4270"/>
      <c r="G12" s="4271"/>
      <c r="H12" s="4262"/>
      <c r="I12" s="4263"/>
      <c r="J12" s="4263"/>
      <c r="K12" s="4264"/>
      <c r="L12" s="4263"/>
      <c r="M12" s="4263"/>
      <c r="N12" s="4263"/>
      <c r="O12" s="4263"/>
      <c r="P12" s="4265"/>
      <c r="Q12" s="4244"/>
      <c r="R12" s="4314"/>
      <c r="S12" s="4314"/>
    </row>
    <row r="13" spans="1:19" ht="15">
      <c r="A13" s="4315" t="s">
        <v>82</v>
      </c>
      <c r="B13" s="4242" t="s">
        <v>1160</v>
      </c>
      <c r="C13" s="4270">
        <v>1018</v>
      </c>
      <c r="D13" s="4271">
        <v>432</v>
      </c>
      <c r="E13" s="4243">
        <f>D13/C13</f>
        <v>0.4243614931237721</v>
      </c>
      <c r="F13" s="4270">
        <f>D13-G13</f>
        <v>10</v>
      </c>
      <c r="G13" s="4271">
        <v>422</v>
      </c>
      <c r="H13" s="4262"/>
      <c r="I13" s="4263"/>
      <c r="J13" s="4263"/>
      <c r="K13" s="4264"/>
      <c r="L13" s="4263">
        <v>134</v>
      </c>
      <c r="M13" s="4263">
        <v>148</v>
      </c>
      <c r="N13" s="4263"/>
      <c r="O13" s="4263">
        <v>140</v>
      </c>
      <c r="P13" s="4265"/>
      <c r="Q13" s="4244"/>
      <c r="R13" s="4314"/>
      <c r="S13" s="4314"/>
    </row>
    <row r="14" spans="1:19" ht="15">
      <c r="A14" s="4315" t="s">
        <v>31</v>
      </c>
      <c r="B14" s="4242" t="s">
        <v>203</v>
      </c>
      <c r="C14" s="4270"/>
      <c r="D14" s="4271"/>
      <c r="E14" s="4243"/>
      <c r="F14" s="4270"/>
      <c r="G14" s="4271">
        <v>317</v>
      </c>
      <c r="H14" s="4262"/>
      <c r="I14" s="4263"/>
      <c r="J14" s="4263">
        <v>135</v>
      </c>
      <c r="K14" s="4264">
        <v>2</v>
      </c>
      <c r="L14" s="4263">
        <v>105</v>
      </c>
      <c r="M14" s="4263"/>
      <c r="N14" s="4263"/>
      <c r="O14" s="4263">
        <v>31</v>
      </c>
      <c r="P14" s="4265">
        <v>44</v>
      </c>
      <c r="Q14" s="4244"/>
      <c r="R14" s="4314"/>
      <c r="S14" s="4314"/>
    </row>
    <row r="15" spans="1:19" ht="15">
      <c r="A15" s="4315" t="s">
        <v>31</v>
      </c>
      <c r="B15" s="4242" t="s">
        <v>348</v>
      </c>
      <c r="C15" s="4270"/>
      <c r="D15" s="4271"/>
      <c r="E15" s="4243"/>
      <c r="F15" s="4270"/>
      <c r="G15" s="4271">
        <v>155</v>
      </c>
      <c r="H15" s="4262">
        <v>25</v>
      </c>
      <c r="I15" s="4263">
        <v>2</v>
      </c>
      <c r="J15" s="4263"/>
      <c r="K15" s="4264">
        <v>13</v>
      </c>
      <c r="L15" s="4263">
        <v>50</v>
      </c>
      <c r="M15" s="4263"/>
      <c r="N15" s="4263">
        <v>54</v>
      </c>
      <c r="O15" s="4263">
        <v>11</v>
      </c>
      <c r="P15" s="4265">
        <v>0</v>
      </c>
      <c r="Q15" s="4244"/>
      <c r="R15" s="4314"/>
      <c r="S15" s="4314"/>
    </row>
    <row r="16" spans="1:19" ht="15">
      <c r="A16" s="4315" t="s">
        <v>34</v>
      </c>
      <c r="B16" s="4242" t="s">
        <v>1161</v>
      </c>
      <c r="C16" s="4270">
        <v>196</v>
      </c>
      <c r="D16" s="4271">
        <v>127</v>
      </c>
      <c r="E16" s="4243">
        <f>D16/C16</f>
        <v>0.6479591836734694</v>
      </c>
      <c r="F16" s="4270">
        <v>2</v>
      </c>
      <c r="G16" s="4271">
        <v>125</v>
      </c>
      <c r="H16" s="4262">
        <v>3</v>
      </c>
      <c r="I16" s="4263"/>
      <c r="J16" s="4263"/>
      <c r="K16" s="4264">
        <v>15</v>
      </c>
      <c r="L16" s="4263">
        <v>33</v>
      </c>
      <c r="M16" s="4263">
        <v>2</v>
      </c>
      <c r="N16" s="4263"/>
      <c r="O16" s="4263">
        <v>49</v>
      </c>
      <c r="P16" s="4265">
        <v>23</v>
      </c>
      <c r="Q16" s="4244"/>
      <c r="R16" s="4314"/>
      <c r="S16" s="4314"/>
    </row>
    <row r="17" spans="1:19" ht="15">
      <c r="A17" s="4315" t="s">
        <v>34</v>
      </c>
      <c r="B17" s="4242" t="s">
        <v>1162</v>
      </c>
      <c r="C17" s="4270">
        <v>36</v>
      </c>
      <c r="D17" s="4271">
        <v>19</v>
      </c>
      <c r="E17" s="4243">
        <f>D17/C17</f>
        <v>0.5277777777777778</v>
      </c>
      <c r="F17" s="4270">
        <v>0</v>
      </c>
      <c r="G17" s="4271">
        <v>19</v>
      </c>
      <c r="H17" s="4262">
        <v>1</v>
      </c>
      <c r="I17" s="4263"/>
      <c r="J17" s="4263"/>
      <c r="K17" s="4264">
        <v>5</v>
      </c>
      <c r="L17" s="4263"/>
      <c r="M17" s="4263">
        <v>13</v>
      </c>
      <c r="N17" s="4263"/>
      <c r="O17" s="4263"/>
      <c r="P17" s="4265"/>
      <c r="Q17" s="4244"/>
      <c r="R17" s="4314"/>
      <c r="S17" s="4314"/>
    </row>
    <row r="18" spans="1:19" ht="15">
      <c r="A18" s="4316" t="s">
        <v>37</v>
      </c>
      <c r="B18" s="4242" t="s">
        <v>324</v>
      </c>
      <c r="C18" s="4270">
        <v>291</v>
      </c>
      <c r="D18" s="4271">
        <v>204</v>
      </c>
      <c r="E18" s="4243">
        <f>+D18/C18</f>
        <v>0.7010309278350515</v>
      </c>
      <c r="F18" s="4270">
        <v>5</v>
      </c>
      <c r="G18" s="4271">
        <v>199</v>
      </c>
      <c r="H18" s="4262">
        <v>50</v>
      </c>
      <c r="I18" s="4263"/>
      <c r="J18" s="4263">
        <v>4</v>
      </c>
      <c r="K18" s="4264">
        <v>69</v>
      </c>
      <c r="L18" s="4263">
        <v>29</v>
      </c>
      <c r="M18" s="4263">
        <v>3</v>
      </c>
      <c r="N18" s="4263">
        <v>1</v>
      </c>
      <c r="O18" s="4263">
        <v>43</v>
      </c>
      <c r="P18" s="4265"/>
      <c r="Q18" s="4244"/>
      <c r="R18" s="4314"/>
      <c r="S18" s="4314"/>
    </row>
    <row r="19" spans="1:19" ht="15">
      <c r="A19" s="4316" t="s">
        <v>37</v>
      </c>
      <c r="B19" s="4242" t="s">
        <v>39</v>
      </c>
      <c r="C19" s="4270">
        <v>104</v>
      </c>
      <c r="D19" s="4271">
        <v>80</v>
      </c>
      <c r="E19" s="4243">
        <f>D19/C19</f>
        <v>0.7692307692307693</v>
      </c>
      <c r="F19" s="4270">
        <v>2</v>
      </c>
      <c r="G19" s="4271">
        <v>78</v>
      </c>
      <c r="H19" s="4262">
        <v>3</v>
      </c>
      <c r="I19" s="4263"/>
      <c r="J19" s="4263"/>
      <c r="K19" s="4264">
        <v>2</v>
      </c>
      <c r="L19" s="4263">
        <v>20</v>
      </c>
      <c r="M19" s="4263">
        <v>7</v>
      </c>
      <c r="N19" s="4263">
        <v>16</v>
      </c>
      <c r="O19" s="4263">
        <v>26</v>
      </c>
      <c r="P19" s="4265">
        <v>4</v>
      </c>
      <c r="Q19" s="4244"/>
      <c r="R19" s="4314"/>
      <c r="S19" s="4314"/>
    </row>
    <row r="20" spans="1:19" ht="15.75" thickBot="1">
      <c r="A20" s="4317" t="s">
        <v>37</v>
      </c>
      <c r="B20" s="4256" t="s">
        <v>40</v>
      </c>
      <c r="C20" s="4277">
        <v>45</v>
      </c>
      <c r="D20" s="4278">
        <v>39</v>
      </c>
      <c r="E20" s="4257">
        <f>D20/C20</f>
        <v>0.8666666666666667</v>
      </c>
      <c r="F20" s="4277">
        <v>3</v>
      </c>
      <c r="G20" s="4278">
        <v>36</v>
      </c>
      <c r="H20" s="4266">
        <v>10</v>
      </c>
      <c r="I20" s="4267"/>
      <c r="J20" s="4267"/>
      <c r="K20" s="4268">
        <v>5</v>
      </c>
      <c r="L20" s="4267"/>
      <c r="M20" s="4267">
        <v>7</v>
      </c>
      <c r="N20" s="4267">
        <v>4</v>
      </c>
      <c r="O20" s="4267">
        <v>10</v>
      </c>
      <c r="P20" s="4269"/>
      <c r="Q20" s="4244"/>
      <c r="R20" s="4314"/>
      <c r="S20" s="4314"/>
    </row>
    <row r="21" spans="1:19" ht="15">
      <c r="A21" s="4318"/>
      <c r="B21" s="4319"/>
      <c r="C21" s="4320"/>
      <c r="D21" s="4320"/>
      <c r="E21" s="4250"/>
      <c r="F21" s="4320"/>
      <c r="G21" s="4320"/>
      <c r="H21" s="4321"/>
      <c r="I21" s="4321"/>
      <c r="J21" s="4321"/>
      <c r="K21" s="4322"/>
      <c r="L21" s="4321"/>
      <c r="M21" s="4321"/>
      <c r="N21" s="4321"/>
      <c r="O21" s="4321"/>
      <c r="P21" s="4321"/>
      <c r="Q21" s="4323"/>
      <c r="R21" s="4314"/>
      <c r="S21" s="4314"/>
    </row>
    <row r="22" spans="1:19" ht="15.75" thickBot="1">
      <c r="A22" s="4318"/>
      <c r="B22" s="4319"/>
      <c r="C22" s="4320"/>
      <c r="D22" s="4320"/>
      <c r="E22" s="4250"/>
      <c r="F22" s="4320"/>
      <c r="G22" s="4320"/>
      <c r="H22" s="4321"/>
      <c r="I22" s="4321"/>
      <c r="J22" s="4321"/>
      <c r="K22" s="4322"/>
      <c r="L22" s="4321"/>
      <c r="M22" s="4321"/>
      <c r="N22" s="4321"/>
      <c r="O22" s="4321"/>
      <c r="P22" s="4321"/>
      <c r="Q22" s="4323"/>
      <c r="R22" s="4314"/>
      <c r="S22" s="4314"/>
    </row>
    <row r="23" spans="1:19" ht="15.75" thickBot="1">
      <c r="A23" s="4318" t="s">
        <v>41</v>
      </c>
      <c r="B23" s="4334"/>
      <c r="C23" s="4320"/>
      <c r="D23" s="4320"/>
      <c r="E23" s="4250"/>
      <c r="F23" s="4320"/>
      <c r="G23" s="4335" t="s">
        <v>42</v>
      </c>
      <c r="H23" s="4336" t="s">
        <v>11</v>
      </c>
      <c r="I23" s="4337" t="s">
        <v>12</v>
      </c>
      <c r="J23" s="4337" t="s">
        <v>13</v>
      </c>
      <c r="K23" s="4338" t="s">
        <v>14</v>
      </c>
      <c r="L23" s="4337" t="s">
        <v>15</v>
      </c>
      <c r="M23" s="4337" t="s">
        <v>16</v>
      </c>
      <c r="N23" s="4339" t="s">
        <v>17</v>
      </c>
      <c r="O23" s="4337" t="s">
        <v>18</v>
      </c>
      <c r="P23" s="4340" t="s">
        <v>19</v>
      </c>
      <c r="Q23" s="4341"/>
      <c r="R23" s="4324"/>
      <c r="S23" s="4324"/>
    </row>
    <row r="24" spans="1:19" ht="15.75" thickBot="1">
      <c r="A24" s="4318"/>
      <c r="B24" s="4319"/>
      <c r="C24" s="4320"/>
      <c r="D24" s="4320"/>
      <c r="E24" s="4250"/>
      <c r="F24" s="4320"/>
      <c r="G24" s="4342">
        <f aca="true" t="shared" si="0" ref="G24:P24">SUM(G5:G20)</f>
        <v>5245</v>
      </c>
      <c r="H24" s="4343">
        <f t="shared" si="0"/>
        <v>535</v>
      </c>
      <c r="I24" s="4344">
        <f t="shared" si="0"/>
        <v>16</v>
      </c>
      <c r="J24" s="4344">
        <f t="shared" si="0"/>
        <v>155.5</v>
      </c>
      <c r="K24" s="4345">
        <f t="shared" si="0"/>
        <v>593</v>
      </c>
      <c r="L24" s="4344">
        <f t="shared" si="0"/>
        <v>787</v>
      </c>
      <c r="M24" s="4344">
        <f t="shared" si="0"/>
        <v>1643</v>
      </c>
      <c r="N24" s="4344">
        <f t="shared" si="0"/>
        <v>415</v>
      </c>
      <c r="O24" s="4344">
        <f t="shared" si="0"/>
        <v>951.5</v>
      </c>
      <c r="P24" s="4346">
        <f t="shared" si="0"/>
        <v>149</v>
      </c>
      <c r="Q24" s="4323"/>
      <c r="R24" s="4324"/>
      <c r="S24" s="4324"/>
    </row>
    <row r="25" spans="1:19" ht="15.75" thickBot="1">
      <c r="A25" s="4318"/>
      <c r="B25" s="4319"/>
      <c r="C25" s="4320"/>
      <c r="D25" s="4320"/>
      <c r="E25" s="4250"/>
      <c r="F25" s="4320"/>
      <c r="G25" s="4320"/>
      <c r="H25" s="4291">
        <f>H24/$G24</f>
        <v>0.10200190657769304</v>
      </c>
      <c r="I25" s="4292">
        <f aca="true" t="shared" si="1" ref="I25:P25">I24/$G24</f>
        <v>0.003050524308865586</v>
      </c>
      <c r="J25" s="4292">
        <f t="shared" si="1"/>
        <v>0.029647283126787417</v>
      </c>
      <c r="K25" s="4300">
        <f t="shared" si="1"/>
        <v>0.1130600571973308</v>
      </c>
      <c r="L25" s="4292">
        <f t="shared" si="1"/>
        <v>0.15004766444232603</v>
      </c>
      <c r="M25" s="4292">
        <f t="shared" si="1"/>
        <v>0.31325071496663487</v>
      </c>
      <c r="N25" s="4292">
        <f t="shared" si="1"/>
        <v>0.07912297426120114</v>
      </c>
      <c r="O25" s="4292">
        <f t="shared" si="1"/>
        <v>0.18141086749285035</v>
      </c>
      <c r="P25" s="4293">
        <f t="shared" si="1"/>
        <v>0.028408007626310773</v>
      </c>
      <c r="Q25" s="4323"/>
      <c r="R25" s="4347"/>
      <c r="S25" s="4324"/>
    </row>
    <row r="26" spans="1:19" ht="15">
      <c r="A26" s="4246"/>
      <c r="B26" s="4247"/>
      <c r="C26" s="4272"/>
      <c r="D26" s="4272"/>
      <c r="E26" s="4250"/>
      <c r="F26" s="4272"/>
      <c r="S26" s="4290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1163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4254" t="s">
        <v>1164</v>
      </c>
      <c r="C5" s="4275">
        <v>147</v>
      </c>
      <c r="D5" s="4276">
        <v>78</v>
      </c>
      <c r="E5" s="4255">
        <f>D5/C5</f>
        <v>0.5306122448979592</v>
      </c>
      <c r="F5" s="4275">
        <f>D5-G5</f>
        <v>1</v>
      </c>
      <c r="G5" s="4276">
        <v>77</v>
      </c>
      <c r="H5" s="4258">
        <v>12</v>
      </c>
      <c r="I5" s="4259"/>
      <c r="J5" s="4259"/>
      <c r="K5" s="4260">
        <v>12</v>
      </c>
      <c r="L5" s="4259">
        <v>3</v>
      </c>
      <c r="M5" s="4259">
        <v>36</v>
      </c>
      <c r="N5" s="4259">
        <v>4</v>
      </c>
      <c r="O5" s="4259">
        <v>10</v>
      </c>
      <c r="P5" s="4261"/>
      <c r="Q5" s="4244"/>
      <c r="R5" s="4314"/>
      <c r="S5" s="4314"/>
    </row>
    <row r="6" spans="1:19" ht="15">
      <c r="A6" s="4315" t="s">
        <v>20</v>
      </c>
      <c r="B6" s="4242" t="s">
        <v>1165</v>
      </c>
      <c r="C6" s="4270">
        <v>25</v>
      </c>
      <c r="D6" s="4271">
        <v>17</v>
      </c>
      <c r="E6" s="4243">
        <f>D6/C6</f>
        <v>0.68</v>
      </c>
      <c r="F6" s="4270">
        <f>D6-G6</f>
        <v>0</v>
      </c>
      <c r="G6" s="4271">
        <v>17</v>
      </c>
      <c r="H6" s="4262">
        <v>1</v>
      </c>
      <c r="I6" s="4263"/>
      <c r="J6" s="4263"/>
      <c r="K6" s="4264"/>
      <c r="L6" s="4263"/>
      <c r="M6" s="4263">
        <v>14</v>
      </c>
      <c r="N6" s="4263">
        <v>1</v>
      </c>
      <c r="O6" s="4263">
        <v>1</v>
      </c>
      <c r="P6" s="4265"/>
      <c r="Q6" s="4244"/>
      <c r="R6" s="4314"/>
      <c r="S6" s="4314"/>
    </row>
    <row r="7" spans="1:19" ht="25.5">
      <c r="A7" s="4315" t="s">
        <v>23</v>
      </c>
      <c r="B7" s="4242" t="s">
        <v>1166</v>
      </c>
      <c r="C7" s="4270">
        <v>107</v>
      </c>
      <c r="D7" s="4271">
        <v>78</v>
      </c>
      <c r="E7" s="4243">
        <f>D7/C7</f>
        <v>0.7289719626168224</v>
      </c>
      <c r="F7" s="4270">
        <v>5</v>
      </c>
      <c r="G7" s="4271">
        <v>73</v>
      </c>
      <c r="H7" s="4262">
        <v>14</v>
      </c>
      <c r="I7" s="4263">
        <v>14</v>
      </c>
      <c r="J7" s="4263">
        <v>10</v>
      </c>
      <c r="K7" s="4264">
        <v>13</v>
      </c>
      <c r="L7" s="4263">
        <v>12</v>
      </c>
      <c r="M7" s="4263"/>
      <c r="N7" s="4263"/>
      <c r="O7" s="4263">
        <v>10</v>
      </c>
      <c r="P7" s="4265"/>
      <c r="Q7" s="4244"/>
      <c r="R7" s="4314"/>
      <c r="S7" s="4314"/>
    </row>
    <row r="8" spans="1:19" ht="15">
      <c r="A8" s="4315" t="s">
        <v>55</v>
      </c>
      <c r="B8" s="4242" t="s">
        <v>1167</v>
      </c>
      <c r="C8" s="4270">
        <v>89</v>
      </c>
      <c r="D8" s="4271">
        <v>66</v>
      </c>
      <c r="E8" s="4243">
        <f>D8/C8</f>
        <v>0.7415730337078652</v>
      </c>
      <c r="F8" s="4270">
        <v>1</v>
      </c>
      <c r="G8" s="4271">
        <v>65</v>
      </c>
      <c r="H8" s="4262">
        <v>3</v>
      </c>
      <c r="I8" s="4263"/>
      <c r="J8" s="4263"/>
      <c r="K8" s="4264"/>
      <c r="L8" s="4263">
        <v>1</v>
      </c>
      <c r="M8" s="4263">
        <v>60</v>
      </c>
      <c r="N8" s="4263"/>
      <c r="O8" s="4263">
        <v>1</v>
      </c>
      <c r="P8" s="4265"/>
      <c r="Q8" s="4244"/>
      <c r="R8" s="4314"/>
      <c r="S8" s="4314"/>
    </row>
    <row r="9" spans="1:19" ht="25.5">
      <c r="A9" s="4315" t="s">
        <v>26</v>
      </c>
      <c r="B9" s="4242" t="s">
        <v>1168</v>
      </c>
      <c r="C9" s="4270">
        <v>269</v>
      </c>
      <c r="D9" s="4271"/>
      <c r="E9" s="4243"/>
      <c r="F9" s="4270"/>
      <c r="G9" s="4271">
        <v>185</v>
      </c>
      <c r="H9" s="4262">
        <v>12</v>
      </c>
      <c r="I9" s="4263">
        <v>7</v>
      </c>
      <c r="J9" s="4263"/>
      <c r="K9" s="4264">
        <v>71</v>
      </c>
      <c r="L9" s="4263">
        <v>16</v>
      </c>
      <c r="M9" s="4263"/>
      <c r="N9" s="4263">
        <v>50</v>
      </c>
      <c r="O9" s="4263">
        <v>29</v>
      </c>
      <c r="P9" s="4265"/>
      <c r="Q9" s="4244"/>
      <c r="R9" s="4314"/>
      <c r="S9" s="4314"/>
    </row>
    <row r="10" spans="1:19" ht="15">
      <c r="A10" s="4315" t="s">
        <v>26</v>
      </c>
      <c r="B10" s="4242" t="s">
        <v>27</v>
      </c>
      <c r="C10" s="4270">
        <v>878</v>
      </c>
      <c r="D10" s="4271"/>
      <c r="E10" s="4243"/>
      <c r="F10" s="4270"/>
      <c r="G10" s="4271">
        <v>747</v>
      </c>
      <c r="H10" s="4262"/>
      <c r="I10" s="4263">
        <v>76.95</v>
      </c>
      <c r="J10" s="4263"/>
      <c r="K10" s="4264">
        <v>385</v>
      </c>
      <c r="L10" s="4263">
        <v>81</v>
      </c>
      <c r="M10" s="4263"/>
      <c r="N10" s="4263">
        <v>200</v>
      </c>
      <c r="O10" s="4263">
        <v>4.05</v>
      </c>
      <c r="P10" s="4265"/>
      <c r="Q10" s="4244"/>
      <c r="R10" s="4314"/>
      <c r="S10" s="4314"/>
    </row>
    <row r="11" spans="1:19" ht="15">
      <c r="A11" s="4315" t="s">
        <v>28</v>
      </c>
      <c r="B11" s="4242" t="s">
        <v>29</v>
      </c>
      <c r="C11" s="4270">
        <v>6279</v>
      </c>
      <c r="D11" s="4271">
        <v>2606</v>
      </c>
      <c r="E11" s="4243">
        <v>0.41503424112119763</v>
      </c>
      <c r="F11" s="4270">
        <v>100</v>
      </c>
      <c r="G11" s="4271">
        <v>2506</v>
      </c>
      <c r="H11" s="4262">
        <v>349</v>
      </c>
      <c r="I11" s="4263"/>
      <c r="J11" s="4263"/>
      <c r="K11" s="4264">
        <v>66</v>
      </c>
      <c r="L11" s="4263">
        <v>200</v>
      </c>
      <c r="M11" s="4263">
        <v>964</v>
      </c>
      <c r="N11" s="4263">
        <v>150</v>
      </c>
      <c r="O11" s="4263">
        <v>709</v>
      </c>
      <c r="P11" s="4265">
        <v>68</v>
      </c>
      <c r="Q11" s="4244"/>
      <c r="R11" s="4314"/>
      <c r="S11" s="4314"/>
    </row>
    <row r="12" spans="1:19" ht="15">
      <c r="A12" s="4315" t="s">
        <v>28</v>
      </c>
      <c r="B12" s="4242" t="s">
        <v>30</v>
      </c>
      <c r="C12" s="4270"/>
      <c r="D12" s="4271"/>
      <c r="E12" s="4243"/>
      <c r="F12" s="4270"/>
      <c r="G12" s="4271"/>
      <c r="H12" s="4262"/>
      <c r="I12" s="4263"/>
      <c r="J12" s="4263"/>
      <c r="K12" s="4264"/>
      <c r="L12" s="4263"/>
      <c r="M12" s="4263"/>
      <c r="N12" s="4263"/>
      <c r="O12" s="4263"/>
      <c r="P12" s="4265"/>
      <c r="Q12" s="4244"/>
      <c r="R12" s="4314"/>
      <c r="S12" s="4314"/>
    </row>
    <row r="13" spans="1:19" ht="15">
      <c r="A13" s="4315" t="s">
        <v>1169</v>
      </c>
      <c r="B13" s="4242" t="s">
        <v>1170</v>
      </c>
      <c r="C13" s="4270">
        <v>361</v>
      </c>
      <c r="D13" s="4271">
        <v>263</v>
      </c>
      <c r="E13" s="4243">
        <v>0.7285</v>
      </c>
      <c r="F13" s="4270">
        <v>4</v>
      </c>
      <c r="G13" s="4271">
        <v>259</v>
      </c>
      <c r="H13" s="4262">
        <v>43</v>
      </c>
      <c r="I13" s="4263"/>
      <c r="J13" s="4263"/>
      <c r="K13" s="4264">
        <v>53</v>
      </c>
      <c r="L13" s="4263"/>
      <c r="M13" s="4263"/>
      <c r="N13" s="4263"/>
      <c r="O13" s="4263">
        <v>72</v>
      </c>
      <c r="P13" s="4265">
        <v>91</v>
      </c>
      <c r="Q13" s="4244"/>
      <c r="R13" s="4314"/>
      <c r="S13" s="4314"/>
    </row>
    <row r="14" spans="1:19" ht="15">
      <c r="A14" s="4315" t="s">
        <v>82</v>
      </c>
      <c r="B14" s="4242" t="s">
        <v>1171</v>
      </c>
      <c r="C14" s="4270">
        <v>1694</v>
      </c>
      <c r="D14" s="4271">
        <v>499</v>
      </c>
      <c r="E14" s="4243">
        <f>D14/C14</f>
        <v>0.29456906729634</v>
      </c>
      <c r="F14" s="4270">
        <f>D14-G14</f>
        <v>16</v>
      </c>
      <c r="G14" s="4271">
        <v>483</v>
      </c>
      <c r="H14" s="4262"/>
      <c r="I14" s="4263"/>
      <c r="J14" s="4263"/>
      <c r="K14" s="4264">
        <v>162</v>
      </c>
      <c r="L14" s="4263"/>
      <c r="M14" s="4263">
        <v>139</v>
      </c>
      <c r="N14" s="4263"/>
      <c r="O14" s="4263">
        <v>182</v>
      </c>
      <c r="P14" s="4265"/>
      <c r="Q14" s="4244"/>
      <c r="R14" s="4314"/>
      <c r="S14" s="4314"/>
    </row>
    <row r="15" spans="1:19" ht="15">
      <c r="A15" s="4315" t="s">
        <v>31</v>
      </c>
      <c r="B15" s="4242" t="s">
        <v>32</v>
      </c>
      <c r="C15" s="4270"/>
      <c r="D15" s="4271"/>
      <c r="E15" s="4243"/>
      <c r="F15" s="4270"/>
      <c r="G15" s="4271">
        <v>403</v>
      </c>
      <c r="H15" s="4262"/>
      <c r="I15" s="4263">
        <v>2</v>
      </c>
      <c r="J15" s="4263">
        <v>103</v>
      </c>
      <c r="K15" s="4264">
        <v>6</v>
      </c>
      <c r="L15" s="4263">
        <v>252</v>
      </c>
      <c r="M15" s="4263"/>
      <c r="N15" s="4263"/>
      <c r="O15" s="4263">
        <v>40</v>
      </c>
      <c r="P15" s="4265">
        <v>0</v>
      </c>
      <c r="Q15" s="4244"/>
      <c r="R15" s="4314"/>
      <c r="S15" s="4314"/>
    </row>
    <row r="16" spans="1:19" ht="15">
      <c r="A16" s="4315" t="s">
        <v>31</v>
      </c>
      <c r="B16" s="4242" t="s">
        <v>33</v>
      </c>
      <c r="C16" s="4270"/>
      <c r="D16" s="4271"/>
      <c r="E16" s="4243"/>
      <c r="F16" s="4270"/>
      <c r="G16" s="4271">
        <v>172</v>
      </c>
      <c r="H16" s="4262">
        <v>63</v>
      </c>
      <c r="I16" s="4263">
        <v>4</v>
      </c>
      <c r="J16" s="4263"/>
      <c r="K16" s="4264">
        <v>26</v>
      </c>
      <c r="L16" s="4263">
        <v>69</v>
      </c>
      <c r="M16" s="4263"/>
      <c r="N16" s="4263"/>
      <c r="O16" s="4263">
        <v>10</v>
      </c>
      <c r="P16" s="4265">
        <v>0</v>
      </c>
      <c r="Q16" s="4244"/>
      <c r="R16" s="4314"/>
      <c r="S16" s="4314"/>
    </row>
    <row r="17" spans="1:19" ht="15">
      <c r="A17" s="4315" t="s">
        <v>34</v>
      </c>
      <c r="B17" s="4242" t="s">
        <v>1172</v>
      </c>
      <c r="C17" s="4270">
        <v>58</v>
      </c>
      <c r="D17" s="4271">
        <v>40</v>
      </c>
      <c r="E17" s="4243">
        <f>D17/C17</f>
        <v>0.6896551724137931</v>
      </c>
      <c r="F17" s="4270">
        <v>0</v>
      </c>
      <c r="G17" s="4271">
        <v>40</v>
      </c>
      <c r="H17" s="4262"/>
      <c r="I17" s="4263"/>
      <c r="J17" s="4263">
        <v>2</v>
      </c>
      <c r="K17" s="4264">
        <v>7</v>
      </c>
      <c r="L17" s="4263">
        <v>19</v>
      </c>
      <c r="M17" s="4263"/>
      <c r="N17" s="4263"/>
      <c r="O17" s="4263">
        <v>12</v>
      </c>
      <c r="P17" s="4265"/>
      <c r="Q17" s="4244"/>
      <c r="R17" s="4314"/>
      <c r="S17" s="4314"/>
    </row>
    <row r="18" spans="1:19" ht="15">
      <c r="A18" s="4315" t="s">
        <v>34</v>
      </c>
      <c r="B18" s="4242" t="s">
        <v>1173</v>
      </c>
      <c r="C18" s="4270">
        <v>159</v>
      </c>
      <c r="D18" s="4271">
        <v>141</v>
      </c>
      <c r="E18" s="4243">
        <f>D18/C18</f>
        <v>0.8867924528301887</v>
      </c>
      <c r="F18" s="4270">
        <v>2</v>
      </c>
      <c r="G18" s="4271">
        <v>139</v>
      </c>
      <c r="H18" s="4262">
        <v>1</v>
      </c>
      <c r="I18" s="4263"/>
      <c r="J18" s="4263"/>
      <c r="K18" s="4264">
        <v>8</v>
      </c>
      <c r="L18" s="4263">
        <v>27</v>
      </c>
      <c r="M18" s="4263">
        <v>2</v>
      </c>
      <c r="N18" s="4263"/>
      <c r="O18" s="4263">
        <v>101</v>
      </c>
      <c r="P18" s="4265"/>
      <c r="Q18" s="4244"/>
      <c r="R18" s="4314"/>
      <c r="S18" s="4314"/>
    </row>
    <row r="19" spans="1:19" ht="25.5">
      <c r="A19" s="4315" t="s">
        <v>34</v>
      </c>
      <c r="B19" s="4242" t="s">
        <v>1174</v>
      </c>
      <c r="C19" s="4270">
        <v>38</v>
      </c>
      <c r="D19" s="4271">
        <v>27</v>
      </c>
      <c r="E19" s="4243">
        <f>D19/C19</f>
        <v>0.7105263157894737</v>
      </c>
      <c r="F19" s="4270">
        <v>1</v>
      </c>
      <c r="G19" s="4271">
        <v>26</v>
      </c>
      <c r="H19" s="4262">
        <v>3</v>
      </c>
      <c r="I19" s="4263"/>
      <c r="J19" s="4263"/>
      <c r="K19" s="4264">
        <v>13</v>
      </c>
      <c r="L19" s="4263">
        <v>4</v>
      </c>
      <c r="M19" s="4263">
        <v>1</v>
      </c>
      <c r="N19" s="4263"/>
      <c r="O19" s="4263">
        <v>5</v>
      </c>
      <c r="P19" s="4265"/>
      <c r="Q19" s="4244"/>
      <c r="R19" s="4314"/>
      <c r="S19" s="4314"/>
    </row>
    <row r="20" spans="1:19" ht="25.5">
      <c r="A20" s="4315" t="s">
        <v>502</v>
      </c>
      <c r="B20" s="4242" t="s">
        <v>1175</v>
      </c>
      <c r="C20" s="4270">
        <v>249</v>
      </c>
      <c r="D20" s="4271">
        <v>146</v>
      </c>
      <c r="E20" s="4243">
        <f>D20/C20</f>
        <v>0.5863453815261044</v>
      </c>
      <c r="F20" s="4270">
        <f>D20-G20</f>
        <v>15</v>
      </c>
      <c r="G20" s="4271">
        <v>131</v>
      </c>
      <c r="H20" s="4262"/>
      <c r="I20" s="4263"/>
      <c r="J20" s="4263"/>
      <c r="K20" s="4264"/>
      <c r="L20" s="4263"/>
      <c r="M20" s="4263"/>
      <c r="N20" s="4263"/>
      <c r="O20" s="4263">
        <v>131</v>
      </c>
      <c r="P20" s="4265"/>
      <c r="Q20" s="4244"/>
      <c r="R20" s="4314"/>
      <c r="S20" s="4314"/>
    </row>
    <row r="21" spans="1:19" ht="15">
      <c r="A21" s="4316" t="s">
        <v>37</v>
      </c>
      <c r="B21" s="4242" t="s">
        <v>324</v>
      </c>
      <c r="C21" s="4270">
        <v>295</v>
      </c>
      <c r="D21" s="4271">
        <v>231</v>
      </c>
      <c r="E21" s="4243">
        <f>+D21/C21</f>
        <v>0.7830508474576271</v>
      </c>
      <c r="F21" s="4270">
        <v>9</v>
      </c>
      <c r="G21" s="4271">
        <v>222</v>
      </c>
      <c r="H21" s="4262">
        <v>11</v>
      </c>
      <c r="I21" s="4263">
        <v>2</v>
      </c>
      <c r="J21" s="4263"/>
      <c r="K21" s="4264">
        <v>116</v>
      </c>
      <c r="L21" s="4263">
        <v>47</v>
      </c>
      <c r="M21" s="4263">
        <v>22</v>
      </c>
      <c r="N21" s="4263">
        <v>5</v>
      </c>
      <c r="O21" s="4263">
        <v>19</v>
      </c>
      <c r="P21" s="4265"/>
      <c r="Q21" s="4244"/>
      <c r="R21" s="4314"/>
      <c r="S21" s="4314"/>
    </row>
    <row r="22" spans="1:19" ht="26.25" thickBot="1">
      <c r="A22" s="4317" t="s">
        <v>37</v>
      </c>
      <c r="B22" s="4256" t="s">
        <v>62</v>
      </c>
      <c r="C22" s="4277">
        <v>103</v>
      </c>
      <c r="D22" s="4278">
        <v>87</v>
      </c>
      <c r="E22" s="4257">
        <f>D22/C22</f>
        <v>0.8446601941747572</v>
      </c>
      <c r="F22" s="4277">
        <v>4</v>
      </c>
      <c r="G22" s="4278">
        <v>83</v>
      </c>
      <c r="H22" s="4266">
        <v>15</v>
      </c>
      <c r="I22" s="4267">
        <v>3</v>
      </c>
      <c r="J22" s="4267">
        <v>1</v>
      </c>
      <c r="K22" s="4268">
        <v>27</v>
      </c>
      <c r="L22" s="4267">
        <v>5</v>
      </c>
      <c r="M22" s="4267">
        <v>6</v>
      </c>
      <c r="N22" s="4267">
        <v>9</v>
      </c>
      <c r="O22" s="4267">
        <v>12</v>
      </c>
      <c r="P22" s="4269">
        <v>5</v>
      </c>
      <c r="Q22" s="4244"/>
      <c r="R22" s="4314"/>
      <c r="S22" s="4314"/>
    </row>
    <row r="23" spans="1:19" ht="15">
      <c r="A23" s="4318"/>
      <c r="B23" s="4319"/>
      <c r="C23" s="4320"/>
      <c r="D23" s="4320"/>
      <c r="E23" s="4250"/>
      <c r="F23" s="4320"/>
      <c r="G23" s="4320"/>
      <c r="H23" s="4321"/>
      <c r="I23" s="4321"/>
      <c r="J23" s="4321"/>
      <c r="K23" s="4322"/>
      <c r="L23" s="4321"/>
      <c r="M23" s="4321"/>
      <c r="N23" s="4321"/>
      <c r="O23" s="4321"/>
      <c r="P23" s="4321"/>
      <c r="Q23" s="4323"/>
      <c r="R23" s="4314"/>
      <c r="S23" s="4314"/>
    </row>
    <row r="24" spans="1:19" ht="15">
      <c r="A24" s="4318"/>
      <c r="B24" s="4319"/>
      <c r="C24" s="4320"/>
      <c r="D24" s="4320"/>
      <c r="E24" s="4250"/>
      <c r="F24" s="4320"/>
      <c r="G24" s="4320"/>
      <c r="H24" s="4321"/>
      <c r="I24" s="4321"/>
      <c r="J24" s="4321"/>
      <c r="K24" s="4322"/>
      <c r="L24" s="4321"/>
      <c r="M24" s="4321"/>
      <c r="N24" s="4321"/>
      <c r="O24" s="4321"/>
      <c r="P24" s="4321"/>
      <c r="Q24" s="4323"/>
      <c r="R24" s="4324"/>
      <c r="S24" s="4324"/>
    </row>
    <row r="25" spans="1:19" ht="15.75" thickBot="1">
      <c r="A25" s="4318"/>
      <c r="B25" s="4319"/>
      <c r="C25" s="4320"/>
      <c r="D25" s="4320"/>
      <c r="E25" s="4250"/>
      <c r="F25" s="4320"/>
      <c r="G25" s="4320"/>
      <c r="H25" s="4321"/>
      <c r="I25" s="4321"/>
      <c r="J25" s="4321"/>
      <c r="K25" s="4322"/>
      <c r="L25" s="4321"/>
      <c r="M25" s="4321"/>
      <c r="N25" s="4321"/>
      <c r="O25" s="4321"/>
      <c r="P25" s="4321"/>
      <c r="Q25" s="4323"/>
      <c r="R25" s="4324"/>
      <c r="S25" s="4324"/>
    </row>
    <row r="26" spans="1:19" ht="15.75" thickBot="1">
      <c r="A26" s="4318" t="s">
        <v>41</v>
      </c>
      <c r="B26" s="4334"/>
      <c r="C26" s="4320"/>
      <c r="D26" s="4320"/>
      <c r="E26" s="4250"/>
      <c r="F26" s="4320"/>
      <c r="G26" s="4335" t="s">
        <v>42</v>
      </c>
      <c r="H26" s="4419" t="s">
        <v>11</v>
      </c>
      <c r="I26" s="4420" t="s">
        <v>12</v>
      </c>
      <c r="J26" s="4420" t="s">
        <v>13</v>
      </c>
      <c r="K26" s="4421" t="s">
        <v>14</v>
      </c>
      <c r="L26" s="4420" t="s">
        <v>15</v>
      </c>
      <c r="M26" s="4420" t="s">
        <v>16</v>
      </c>
      <c r="N26" s="4422" t="s">
        <v>17</v>
      </c>
      <c r="O26" s="4420" t="s">
        <v>18</v>
      </c>
      <c r="P26" s="4423" t="s">
        <v>19</v>
      </c>
      <c r="Q26" s="4341"/>
      <c r="R26" s="4324"/>
      <c r="S26" s="4324"/>
    </row>
    <row r="27" spans="1:19" ht="15.75" thickBot="1">
      <c r="A27" s="4318"/>
      <c r="B27" s="4319"/>
      <c r="C27" s="4320"/>
      <c r="D27" s="4320"/>
      <c r="E27" s="4250"/>
      <c r="F27" s="4320"/>
      <c r="G27" s="4342">
        <f>SUM(G5:G23)</f>
        <v>5628</v>
      </c>
      <c r="H27" s="4343">
        <f aca="true" t="shared" si="0" ref="H27:P27">SUM(H5:H23)</f>
        <v>527</v>
      </c>
      <c r="I27" s="4344">
        <f t="shared" si="0"/>
        <v>108.95</v>
      </c>
      <c r="J27" s="4344">
        <f t="shared" si="0"/>
        <v>116</v>
      </c>
      <c r="K27" s="4345">
        <f t="shared" si="0"/>
        <v>965</v>
      </c>
      <c r="L27" s="4344">
        <f t="shared" si="0"/>
        <v>736</v>
      </c>
      <c r="M27" s="4344">
        <f t="shared" si="0"/>
        <v>1244</v>
      </c>
      <c r="N27" s="4344">
        <f t="shared" si="0"/>
        <v>419</v>
      </c>
      <c r="O27" s="4344">
        <f t="shared" si="0"/>
        <v>1348.05</v>
      </c>
      <c r="P27" s="4346">
        <f t="shared" si="0"/>
        <v>164</v>
      </c>
      <c r="Q27" s="4323"/>
      <c r="R27" s="4324"/>
      <c r="S27" s="4324"/>
    </row>
    <row r="28" spans="1:19" ht="15.75" thickBot="1">
      <c r="A28" s="4318"/>
      <c r="B28" s="4319"/>
      <c r="C28" s="4320"/>
      <c r="D28" s="4320"/>
      <c r="E28" s="4250"/>
      <c r="F28" s="4320"/>
      <c r="G28" s="4320"/>
      <c r="H28" s="4291">
        <f>H27/$G27</f>
        <v>0.09363894811656005</v>
      </c>
      <c r="I28" s="4292">
        <f aca="true" t="shared" si="1" ref="I28:P28">I27/$G27</f>
        <v>0.01935856432125089</v>
      </c>
      <c r="J28" s="4292">
        <f t="shared" si="1"/>
        <v>0.02061122956645345</v>
      </c>
      <c r="K28" s="4300">
        <f t="shared" si="1"/>
        <v>0.1714641080312722</v>
      </c>
      <c r="L28" s="4292">
        <f t="shared" si="1"/>
        <v>0.13077469793887705</v>
      </c>
      <c r="M28" s="4292">
        <f t="shared" si="1"/>
        <v>0.22103766879886283</v>
      </c>
      <c r="N28" s="4292">
        <f t="shared" si="1"/>
        <v>0.07444918265813788</v>
      </c>
      <c r="O28" s="4292">
        <f t="shared" si="1"/>
        <v>0.23952558635394455</v>
      </c>
      <c r="P28" s="4293">
        <f t="shared" si="1"/>
        <v>0.02914001421464108</v>
      </c>
      <c r="Q28" s="4323"/>
      <c r="R28" s="4347"/>
      <c r="S28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1176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1177</v>
      </c>
      <c r="C5" s="4275">
        <v>82</v>
      </c>
      <c r="D5" s="4276">
        <v>56</v>
      </c>
      <c r="E5" s="4255">
        <f>D5/C5</f>
        <v>0.6829268292682927</v>
      </c>
      <c r="F5" s="4275">
        <f>D5-G5</f>
        <v>6</v>
      </c>
      <c r="G5" s="4276">
        <v>50</v>
      </c>
      <c r="H5" s="4258">
        <v>14</v>
      </c>
      <c r="I5" s="4259"/>
      <c r="J5" s="4259"/>
      <c r="K5" s="4260">
        <v>1</v>
      </c>
      <c r="L5" s="4259">
        <v>5</v>
      </c>
      <c r="M5" s="4259">
        <v>29</v>
      </c>
      <c r="N5" s="4259"/>
      <c r="O5" s="4259">
        <v>1</v>
      </c>
      <c r="P5" s="4261"/>
      <c r="Q5" s="4244"/>
      <c r="R5" s="4314"/>
      <c r="S5" s="4314"/>
    </row>
    <row r="6" spans="1:19" ht="15">
      <c r="A6" s="4315" t="s">
        <v>20</v>
      </c>
      <c r="B6" s="4242" t="s">
        <v>1178</v>
      </c>
      <c r="C6" s="4270">
        <v>148</v>
      </c>
      <c r="D6" s="4271">
        <v>77</v>
      </c>
      <c r="E6" s="4243">
        <f>D6/C6</f>
        <v>0.5202702702702703</v>
      </c>
      <c r="F6" s="4270">
        <f>D6-G6</f>
        <v>2</v>
      </c>
      <c r="G6" s="4271">
        <v>75</v>
      </c>
      <c r="H6" s="4262">
        <v>12</v>
      </c>
      <c r="I6" s="4263"/>
      <c r="J6" s="4263"/>
      <c r="K6" s="4264">
        <v>4</v>
      </c>
      <c r="L6" s="4263">
        <v>13</v>
      </c>
      <c r="M6" s="4263">
        <v>33</v>
      </c>
      <c r="N6" s="4263">
        <v>6</v>
      </c>
      <c r="O6" s="4263">
        <v>7</v>
      </c>
      <c r="P6" s="4265"/>
      <c r="Q6" s="4244"/>
      <c r="R6" s="4314"/>
      <c r="S6" s="4314"/>
    </row>
    <row r="7" spans="1:19" ht="25.5">
      <c r="A7" s="4315" t="s">
        <v>26</v>
      </c>
      <c r="B7" s="4242" t="s">
        <v>1179</v>
      </c>
      <c r="C7" s="4270">
        <v>521</v>
      </c>
      <c r="D7" s="4271"/>
      <c r="E7" s="4243"/>
      <c r="F7" s="4270"/>
      <c r="G7" s="4271">
        <v>339</v>
      </c>
      <c r="H7" s="4262">
        <v>113</v>
      </c>
      <c r="I7" s="4263">
        <v>10</v>
      </c>
      <c r="J7" s="4263"/>
      <c r="K7" s="4264">
        <v>59</v>
      </c>
      <c r="L7" s="4263">
        <v>40</v>
      </c>
      <c r="M7" s="4263"/>
      <c r="N7" s="4263">
        <v>75</v>
      </c>
      <c r="O7" s="4263">
        <v>42</v>
      </c>
      <c r="P7" s="4265"/>
      <c r="Q7" s="4244"/>
      <c r="R7" s="4314"/>
      <c r="S7" s="4314"/>
    </row>
    <row r="8" spans="1:19" ht="15">
      <c r="A8" s="4315" t="s">
        <v>26</v>
      </c>
      <c r="B8" s="4242" t="s">
        <v>27</v>
      </c>
      <c r="C8" s="4270">
        <v>1178</v>
      </c>
      <c r="D8" s="4271"/>
      <c r="E8" s="4243"/>
      <c r="F8" s="4270"/>
      <c r="G8" s="4271">
        <v>978</v>
      </c>
      <c r="H8" s="4262"/>
      <c r="I8" s="4263">
        <v>111.5</v>
      </c>
      <c r="J8" s="4263"/>
      <c r="K8" s="4264">
        <v>292</v>
      </c>
      <c r="L8" s="4263">
        <v>181</v>
      </c>
      <c r="M8" s="4263"/>
      <c r="N8" s="4263">
        <v>282</v>
      </c>
      <c r="O8" s="4263">
        <v>111.5</v>
      </c>
      <c r="P8" s="4265"/>
      <c r="Q8" s="4244"/>
      <c r="R8" s="4314"/>
      <c r="S8" s="4314"/>
    </row>
    <row r="9" spans="1:19" ht="15">
      <c r="A9" s="4315" t="s">
        <v>28</v>
      </c>
      <c r="B9" s="4242" t="s">
        <v>29</v>
      </c>
      <c r="C9" s="4270">
        <v>9722</v>
      </c>
      <c r="D9" s="4271">
        <v>3787</v>
      </c>
      <c r="E9" s="4243">
        <v>0.3895289035177947</v>
      </c>
      <c r="F9" s="4270">
        <v>115</v>
      </c>
      <c r="G9" s="4271">
        <v>3672</v>
      </c>
      <c r="H9" s="4262">
        <v>1315</v>
      </c>
      <c r="I9" s="4263"/>
      <c r="J9" s="4263"/>
      <c r="K9" s="4264">
        <v>90</v>
      </c>
      <c r="L9" s="4263">
        <v>290</v>
      </c>
      <c r="M9" s="4263">
        <v>1289</v>
      </c>
      <c r="N9" s="4263">
        <v>124</v>
      </c>
      <c r="O9" s="4263">
        <v>474</v>
      </c>
      <c r="P9" s="4265">
        <v>90</v>
      </c>
      <c r="Q9" s="4244"/>
      <c r="R9" s="4314"/>
      <c r="S9" s="4314"/>
    </row>
    <row r="10" spans="1:19" ht="15">
      <c r="A10" s="4315" t="s">
        <v>28</v>
      </c>
      <c r="B10" s="4242" t="s">
        <v>30</v>
      </c>
      <c r="C10" s="4270"/>
      <c r="D10" s="4271"/>
      <c r="E10" s="4243"/>
      <c r="F10" s="4270"/>
      <c r="G10" s="4271"/>
      <c r="H10" s="4262"/>
      <c r="I10" s="4263"/>
      <c r="J10" s="4263"/>
      <c r="K10" s="4264"/>
      <c r="L10" s="4263"/>
      <c r="M10" s="4263"/>
      <c r="N10" s="4263"/>
      <c r="O10" s="4263"/>
      <c r="P10" s="4265"/>
      <c r="Q10" s="4244"/>
      <c r="R10" s="4314"/>
      <c r="S10" s="4314"/>
    </row>
    <row r="11" spans="1:19" ht="15">
      <c r="A11" s="4315" t="s">
        <v>31</v>
      </c>
      <c r="B11" s="4242" t="s">
        <v>32</v>
      </c>
      <c r="C11" s="4270"/>
      <c r="D11" s="4271"/>
      <c r="E11" s="4243"/>
      <c r="F11" s="4270"/>
      <c r="G11" s="4271">
        <v>375</v>
      </c>
      <c r="H11" s="4262"/>
      <c r="I11" s="4263">
        <v>4</v>
      </c>
      <c r="J11" s="4263">
        <v>200</v>
      </c>
      <c r="K11" s="4264">
        <v>7</v>
      </c>
      <c r="L11" s="4263">
        <v>114</v>
      </c>
      <c r="M11" s="4263"/>
      <c r="N11" s="4263"/>
      <c r="O11" s="4263">
        <v>50</v>
      </c>
      <c r="P11" s="4265">
        <v>0</v>
      </c>
      <c r="Q11" s="4244"/>
      <c r="R11" s="4314"/>
      <c r="S11" s="4314"/>
    </row>
    <row r="12" spans="1:19" ht="15">
      <c r="A12" s="4315" t="s">
        <v>31</v>
      </c>
      <c r="B12" s="4242" t="s">
        <v>33</v>
      </c>
      <c r="C12" s="4270"/>
      <c r="D12" s="4271"/>
      <c r="E12" s="4243"/>
      <c r="F12" s="4270"/>
      <c r="G12" s="4271">
        <v>198</v>
      </c>
      <c r="H12" s="4262">
        <v>40</v>
      </c>
      <c r="I12" s="4263">
        <v>11</v>
      </c>
      <c r="J12" s="4263"/>
      <c r="K12" s="4264">
        <v>40</v>
      </c>
      <c r="L12" s="4263">
        <v>82</v>
      </c>
      <c r="M12" s="4263"/>
      <c r="N12" s="4263"/>
      <c r="O12" s="4263">
        <v>25</v>
      </c>
      <c r="P12" s="4265">
        <v>0</v>
      </c>
      <c r="Q12" s="4244"/>
      <c r="R12" s="4314"/>
      <c r="S12" s="4314"/>
    </row>
    <row r="13" spans="1:19" ht="15">
      <c r="A13" s="4315" t="s">
        <v>31</v>
      </c>
      <c r="B13" s="4242" t="s">
        <v>1180</v>
      </c>
      <c r="C13" s="4270"/>
      <c r="D13" s="4271"/>
      <c r="E13" s="4243"/>
      <c r="F13" s="4270"/>
      <c r="G13" s="4271">
        <v>92</v>
      </c>
      <c r="H13" s="4262"/>
      <c r="I13" s="4263"/>
      <c r="J13" s="4263">
        <v>18</v>
      </c>
      <c r="K13" s="4264">
        <v>37</v>
      </c>
      <c r="L13" s="4263">
        <v>25</v>
      </c>
      <c r="M13" s="4263"/>
      <c r="N13" s="4263">
        <v>1</v>
      </c>
      <c r="O13" s="4263">
        <v>11</v>
      </c>
      <c r="P13" s="4265">
        <v>0</v>
      </c>
      <c r="Q13" s="4244"/>
      <c r="R13" s="4314"/>
      <c r="S13" s="4314"/>
    </row>
    <row r="14" spans="1:19" ht="15">
      <c r="A14" s="4315" t="s">
        <v>34</v>
      </c>
      <c r="B14" s="4242" t="s">
        <v>1181</v>
      </c>
      <c r="C14" s="4270">
        <v>70</v>
      </c>
      <c r="D14" s="4271">
        <v>64</v>
      </c>
      <c r="E14" s="4243">
        <f>D14/C14</f>
        <v>0.9142857142857143</v>
      </c>
      <c r="F14" s="4270">
        <v>2</v>
      </c>
      <c r="G14" s="4271">
        <v>62</v>
      </c>
      <c r="H14" s="4262"/>
      <c r="I14" s="4263"/>
      <c r="J14" s="4263">
        <v>7</v>
      </c>
      <c r="K14" s="4264">
        <v>16</v>
      </c>
      <c r="L14" s="4263">
        <v>22</v>
      </c>
      <c r="M14" s="4263"/>
      <c r="N14" s="4263"/>
      <c r="O14" s="4263">
        <v>17</v>
      </c>
      <c r="P14" s="4265"/>
      <c r="Q14" s="4244"/>
      <c r="R14" s="4314"/>
      <c r="S14" s="4314"/>
    </row>
    <row r="15" spans="1:19" ht="25.5">
      <c r="A15" s="4315" t="s">
        <v>34</v>
      </c>
      <c r="B15" s="4242" t="s">
        <v>1182</v>
      </c>
      <c r="C15" s="4270">
        <v>35</v>
      </c>
      <c r="D15" s="4271">
        <v>27</v>
      </c>
      <c r="E15" s="4243">
        <f>D15/C15</f>
        <v>0.7714285714285715</v>
      </c>
      <c r="F15" s="4270">
        <v>2</v>
      </c>
      <c r="G15" s="4271">
        <v>25</v>
      </c>
      <c r="H15" s="4262">
        <v>3</v>
      </c>
      <c r="I15" s="4263"/>
      <c r="J15" s="4263"/>
      <c r="K15" s="4264">
        <v>11</v>
      </c>
      <c r="L15" s="4263">
        <v>1</v>
      </c>
      <c r="M15" s="4263">
        <v>8</v>
      </c>
      <c r="N15" s="4263"/>
      <c r="O15" s="4263">
        <v>2</v>
      </c>
      <c r="P15" s="4265"/>
      <c r="Q15" s="4244"/>
      <c r="R15" s="4314"/>
      <c r="S15" s="4314"/>
    </row>
    <row r="16" spans="1:19" ht="15">
      <c r="A16" s="4315" t="s">
        <v>34</v>
      </c>
      <c r="B16" s="4242" t="s">
        <v>94</v>
      </c>
      <c r="C16" s="4270">
        <v>66</v>
      </c>
      <c r="D16" s="4271">
        <v>39</v>
      </c>
      <c r="E16" s="4243">
        <f>+D16/C16</f>
        <v>0.5909090909090909</v>
      </c>
      <c r="F16" s="4270">
        <v>1</v>
      </c>
      <c r="G16" s="4271">
        <f>+D16-F16</f>
        <v>38</v>
      </c>
      <c r="H16" s="4262">
        <v>7</v>
      </c>
      <c r="I16" s="4263"/>
      <c r="J16" s="4263"/>
      <c r="K16" s="4264">
        <v>6</v>
      </c>
      <c r="L16" s="4263"/>
      <c r="M16" s="4263">
        <v>15</v>
      </c>
      <c r="N16" s="4263"/>
      <c r="O16" s="4263">
        <v>10</v>
      </c>
      <c r="P16" s="4265"/>
      <c r="Q16" s="4244"/>
      <c r="R16" s="4314"/>
      <c r="S16" s="4314"/>
    </row>
    <row r="17" spans="1:19" ht="25.5">
      <c r="A17" s="4315" t="s">
        <v>60</v>
      </c>
      <c r="B17" s="4242" t="s">
        <v>1183</v>
      </c>
      <c r="C17" s="4270"/>
      <c r="D17" s="4271"/>
      <c r="E17" s="4243"/>
      <c r="F17" s="4270"/>
      <c r="G17" s="4271">
        <v>73</v>
      </c>
      <c r="H17" s="4262"/>
      <c r="I17" s="4263"/>
      <c r="J17" s="4263"/>
      <c r="K17" s="4264"/>
      <c r="L17" s="4263"/>
      <c r="M17" s="4263">
        <v>28</v>
      </c>
      <c r="N17" s="4263"/>
      <c r="O17" s="4263">
        <v>45</v>
      </c>
      <c r="P17" s="4265">
        <v>0</v>
      </c>
      <c r="Q17" s="4244"/>
      <c r="R17" s="4314"/>
      <c r="S17" s="4314"/>
    </row>
    <row r="18" spans="1:19" ht="15">
      <c r="A18" s="4315" t="s">
        <v>37</v>
      </c>
      <c r="B18" s="4242" t="s">
        <v>324</v>
      </c>
      <c r="C18" s="4270">
        <v>392</v>
      </c>
      <c r="D18" s="4271">
        <v>259</v>
      </c>
      <c r="E18" s="4243">
        <f>+D18/C18</f>
        <v>0.6607142857142857</v>
      </c>
      <c r="F18" s="4270">
        <v>13</v>
      </c>
      <c r="G18" s="4271">
        <v>246</v>
      </c>
      <c r="H18" s="4262">
        <v>55</v>
      </c>
      <c r="I18" s="4263">
        <v>7</v>
      </c>
      <c r="J18" s="4263"/>
      <c r="K18" s="4264">
        <v>91</v>
      </c>
      <c r="L18" s="4263">
        <v>34</v>
      </c>
      <c r="M18" s="4263">
        <v>6</v>
      </c>
      <c r="N18" s="4263">
        <v>3</v>
      </c>
      <c r="O18" s="4263">
        <v>50</v>
      </c>
      <c r="P18" s="4265"/>
      <c r="Q18" s="4244"/>
      <c r="R18" s="4314"/>
      <c r="S18" s="4314"/>
    </row>
    <row r="19" spans="1:19" ht="15">
      <c r="A19" s="4315" t="s">
        <v>37</v>
      </c>
      <c r="B19" s="4242" t="s">
        <v>40</v>
      </c>
      <c r="C19" s="4270">
        <v>73</v>
      </c>
      <c r="D19" s="4271">
        <v>55</v>
      </c>
      <c r="E19" s="4243">
        <f>D19/C19</f>
        <v>0.7534246575342466</v>
      </c>
      <c r="F19" s="4270">
        <v>2</v>
      </c>
      <c r="G19" s="4271">
        <v>53</v>
      </c>
      <c r="H19" s="4262">
        <v>6</v>
      </c>
      <c r="I19" s="4263">
        <v>1</v>
      </c>
      <c r="J19" s="4263">
        <v>2</v>
      </c>
      <c r="K19" s="4264">
        <v>20</v>
      </c>
      <c r="L19" s="4263">
        <v>10</v>
      </c>
      <c r="M19" s="4263">
        <v>1</v>
      </c>
      <c r="N19" s="4263"/>
      <c r="O19" s="4263">
        <v>13</v>
      </c>
      <c r="P19" s="4265"/>
      <c r="Q19" s="4244"/>
      <c r="R19" s="4314"/>
      <c r="S19" s="4314"/>
    </row>
    <row r="20" spans="1:19" ht="15.75" thickBot="1">
      <c r="A20" s="4355" t="s">
        <v>37</v>
      </c>
      <c r="B20" s="4256" t="s">
        <v>39</v>
      </c>
      <c r="C20" s="4277">
        <v>66</v>
      </c>
      <c r="D20" s="4278">
        <v>63</v>
      </c>
      <c r="E20" s="4257">
        <f>D20/C20</f>
        <v>0.9545454545454546</v>
      </c>
      <c r="F20" s="4277">
        <v>0</v>
      </c>
      <c r="G20" s="4278">
        <v>63</v>
      </c>
      <c r="H20" s="4266">
        <v>4</v>
      </c>
      <c r="I20" s="4267"/>
      <c r="J20" s="4267">
        <v>3</v>
      </c>
      <c r="K20" s="4268">
        <v>2</v>
      </c>
      <c r="L20" s="4267">
        <v>29</v>
      </c>
      <c r="M20" s="4267">
        <v>2</v>
      </c>
      <c r="N20" s="4267">
        <v>19</v>
      </c>
      <c r="O20" s="4267">
        <v>1</v>
      </c>
      <c r="P20" s="4269">
        <v>3</v>
      </c>
      <c r="Q20" s="4244"/>
      <c r="R20" s="4314"/>
      <c r="S20" s="4314"/>
    </row>
    <row r="21" spans="1:19" ht="15">
      <c r="A21" s="4318"/>
      <c r="B21" s="4319"/>
      <c r="C21" s="4320"/>
      <c r="D21" s="4320"/>
      <c r="E21" s="4250"/>
      <c r="F21" s="4320"/>
      <c r="G21" s="4320"/>
      <c r="H21" s="4321"/>
      <c r="I21" s="4321"/>
      <c r="J21" s="4321"/>
      <c r="K21" s="4322"/>
      <c r="L21" s="4321"/>
      <c r="M21" s="4321"/>
      <c r="N21" s="4321"/>
      <c r="O21" s="4321"/>
      <c r="P21" s="4321"/>
      <c r="Q21" s="4323"/>
      <c r="R21" s="4314"/>
      <c r="S21" s="4314"/>
    </row>
    <row r="22" spans="1:19" ht="15">
      <c r="A22" s="4318"/>
      <c r="B22" s="4319"/>
      <c r="C22" s="4320"/>
      <c r="D22" s="4320"/>
      <c r="E22" s="4250"/>
      <c r="F22" s="4320"/>
      <c r="G22" s="4320"/>
      <c r="H22" s="4321"/>
      <c r="I22" s="4321"/>
      <c r="J22" s="4321"/>
      <c r="K22" s="4322"/>
      <c r="L22" s="4321"/>
      <c r="M22" s="4321"/>
      <c r="N22" s="4321"/>
      <c r="O22" s="4321"/>
      <c r="P22" s="4321"/>
      <c r="Q22" s="4323"/>
      <c r="R22" s="4314"/>
      <c r="S22" s="4314"/>
    </row>
    <row r="23" spans="1:19" ht="15">
      <c r="A23" s="4318"/>
      <c r="B23" s="4319"/>
      <c r="C23" s="4320"/>
      <c r="D23" s="4320"/>
      <c r="E23" s="4250"/>
      <c r="F23" s="4320"/>
      <c r="G23" s="4320"/>
      <c r="H23" s="4321"/>
      <c r="I23" s="4321"/>
      <c r="J23" s="4321"/>
      <c r="K23" s="4322"/>
      <c r="L23" s="4321"/>
      <c r="M23" s="4321"/>
      <c r="N23" s="4321"/>
      <c r="O23" s="4321"/>
      <c r="P23" s="4321"/>
      <c r="Q23" s="4323"/>
      <c r="R23" s="4314"/>
      <c r="S23" s="4314"/>
    </row>
    <row r="24" spans="1:19" ht="15">
      <c r="A24" s="4318"/>
      <c r="B24" s="4319"/>
      <c r="C24" s="4320"/>
      <c r="D24" s="4320"/>
      <c r="E24" s="4250"/>
      <c r="F24" s="4320"/>
      <c r="G24" s="4320"/>
      <c r="H24" s="4321"/>
      <c r="I24" s="4321"/>
      <c r="J24" s="4321"/>
      <c r="K24" s="4322"/>
      <c r="L24" s="4321"/>
      <c r="M24" s="4321"/>
      <c r="N24" s="4321"/>
      <c r="O24" s="4321"/>
      <c r="P24" s="4321"/>
      <c r="Q24" s="4323"/>
      <c r="R24" s="4314"/>
      <c r="S24" s="4314"/>
    </row>
    <row r="25" spans="1:19" ht="15.75" thickBot="1">
      <c r="A25" s="4318"/>
      <c r="B25" s="4319"/>
      <c r="C25" s="4320"/>
      <c r="D25" s="4320"/>
      <c r="E25" s="4250"/>
      <c r="F25" s="4320"/>
      <c r="G25" s="4320"/>
      <c r="H25" s="4321"/>
      <c r="I25" s="4321"/>
      <c r="J25" s="4321"/>
      <c r="K25" s="4322"/>
      <c r="L25" s="4321"/>
      <c r="M25" s="4321"/>
      <c r="N25" s="4321"/>
      <c r="O25" s="4321"/>
      <c r="P25" s="4321"/>
      <c r="Q25" s="4323"/>
      <c r="R25" s="4324"/>
      <c r="S25" s="4324"/>
    </row>
    <row r="26" spans="1:19" ht="15.75" thickBot="1">
      <c r="A26" s="4318" t="s">
        <v>41</v>
      </c>
      <c r="B26" s="4334"/>
      <c r="C26" s="4320"/>
      <c r="D26" s="4320"/>
      <c r="E26" s="4250"/>
      <c r="F26" s="4320"/>
      <c r="G26" s="4335" t="s">
        <v>42</v>
      </c>
      <c r="H26" s="4419" t="s">
        <v>11</v>
      </c>
      <c r="I26" s="4420" t="s">
        <v>12</v>
      </c>
      <c r="J26" s="4420" t="s">
        <v>13</v>
      </c>
      <c r="K26" s="4421" t="s">
        <v>14</v>
      </c>
      <c r="L26" s="4420" t="s">
        <v>15</v>
      </c>
      <c r="M26" s="4420" t="s">
        <v>16</v>
      </c>
      <c r="N26" s="4422" t="s">
        <v>17</v>
      </c>
      <c r="O26" s="4420" t="s">
        <v>18</v>
      </c>
      <c r="P26" s="4423" t="s">
        <v>19</v>
      </c>
      <c r="Q26" s="4341"/>
      <c r="R26" s="4324"/>
      <c r="S26" s="4324"/>
    </row>
    <row r="27" spans="1:19" ht="15.75" thickBot="1">
      <c r="A27" s="4318"/>
      <c r="B27" s="4319"/>
      <c r="C27" s="4320"/>
      <c r="D27" s="4320"/>
      <c r="E27" s="4250"/>
      <c r="F27" s="4320"/>
      <c r="G27" s="4342">
        <f>SUM(G5:G23)</f>
        <v>6339</v>
      </c>
      <c r="H27" s="4343">
        <f aca="true" t="shared" si="0" ref="H27:P27">SUM(H5:H23)</f>
        <v>1569</v>
      </c>
      <c r="I27" s="4344">
        <f t="shared" si="0"/>
        <v>144.5</v>
      </c>
      <c r="J27" s="4344">
        <f t="shared" si="0"/>
        <v>230</v>
      </c>
      <c r="K27" s="4345">
        <f t="shared" si="0"/>
        <v>676</v>
      </c>
      <c r="L27" s="4344">
        <f t="shared" si="0"/>
        <v>846</v>
      </c>
      <c r="M27" s="4344">
        <f t="shared" si="0"/>
        <v>1411</v>
      </c>
      <c r="N27" s="4344">
        <f t="shared" si="0"/>
        <v>510</v>
      </c>
      <c r="O27" s="4344">
        <f t="shared" si="0"/>
        <v>859.5</v>
      </c>
      <c r="P27" s="4346">
        <f t="shared" si="0"/>
        <v>93</v>
      </c>
      <c r="Q27" s="4323"/>
      <c r="R27" s="4324"/>
      <c r="S27" s="4324"/>
    </row>
    <row r="28" spans="1:19" ht="15.75" thickBot="1">
      <c r="A28" s="4318"/>
      <c r="B28" s="4319"/>
      <c r="C28" s="4320"/>
      <c r="D28" s="4320"/>
      <c r="E28" s="4250"/>
      <c r="F28" s="4320"/>
      <c r="G28" s="4320"/>
      <c r="H28" s="4291">
        <f>H27/$G27</f>
        <v>0.24751538097491718</v>
      </c>
      <c r="I28" s="4292">
        <f aca="true" t="shared" si="1" ref="I28:P28">I27/$G27</f>
        <v>0.02279539359520429</v>
      </c>
      <c r="J28" s="4292">
        <f t="shared" si="1"/>
        <v>0.03628332544565389</v>
      </c>
      <c r="K28" s="4300">
        <f t="shared" si="1"/>
        <v>0.1066414260924436</v>
      </c>
      <c r="L28" s="4292">
        <f t="shared" si="1"/>
        <v>0.13345953620444864</v>
      </c>
      <c r="M28" s="4292">
        <f t="shared" si="1"/>
        <v>0.2225903139296419</v>
      </c>
      <c r="N28" s="4292">
        <f t="shared" si="1"/>
        <v>0.08045433033601515</v>
      </c>
      <c r="O28" s="4292">
        <f t="shared" si="1"/>
        <v>0.13558920965451965</v>
      </c>
      <c r="P28" s="4293">
        <f t="shared" si="1"/>
        <v>0.014671083767155703</v>
      </c>
      <c r="Q28" s="4323"/>
      <c r="R28" s="4347"/>
      <c r="S28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4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1184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4" t="s">
        <v>3</v>
      </c>
      <c r="C3" s="4668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45"/>
      <c r="C4" s="4669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746</v>
      </c>
      <c r="B5" s="2985" t="s">
        <v>1185</v>
      </c>
      <c r="C5" s="2602"/>
      <c r="D5" s="4276"/>
      <c r="E5" s="4255"/>
      <c r="F5" s="4275"/>
      <c r="G5" s="4276">
        <v>1608</v>
      </c>
      <c r="H5" s="4258">
        <v>509</v>
      </c>
      <c r="I5" s="4259"/>
      <c r="J5" s="4259"/>
      <c r="K5" s="4260">
        <v>220</v>
      </c>
      <c r="L5" s="4259">
        <v>208</v>
      </c>
      <c r="M5" s="4259">
        <v>308</v>
      </c>
      <c r="N5" s="4259"/>
      <c r="O5" s="4259">
        <v>203</v>
      </c>
      <c r="P5" s="4261">
        <v>160</v>
      </c>
      <c r="Q5" s="4244"/>
      <c r="R5" s="4314"/>
      <c r="S5" s="4314"/>
    </row>
    <row r="6" spans="1:19" ht="15">
      <c r="A6" s="4315" t="s">
        <v>20</v>
      </c>
      <c r="B6" s="2986" t="s">
        <v>1186</v>
      </c>
      <c r="C6" s="2695"/>
      <c r="D6" s="4271"/>
      <c r="E6" s="4243"/>
      <c r="F6" s="4270"/>
      <c r="G6" s="4271">
        <v>182</v>
      </c>
      <c r="H6" s="4262">
        <v>96</v>
      </c>
      <c r="I6" s="4263"/>
      <c r="J6" s="4263"/>
      <c r="K6" s="4264"/>
      <c r="L6" s="4263"/>
      <c r="M6" s="4263">
        <v>86</v>
      </c>
      <c r="N6" s="4263"/>
      <c r="O6" s="4263"/>
      <c r="P6" s="4265">
        <v>0</v>
      </c>
      <c r="Q6" s="4244"/>
      <c r="R6" s="4314"/>
      <c r="S6" s="4314"/>
    </row>
    <row r="7" spans="1:19" ht="15">
      <c r="A7" s="4315" t="s">
        <v>20</v>
      </c>
      <c r="B7" s="2986" t="s">
        <v>1187</v>
      </c>
      <c r="C7" s="2695">
        <v>808</v>
      </c>
      <c r="D7" s="4271">
        <v>359</v>
      </c>
      <c r="E7" s="4243">
        <f>D7/C7</f>
        <v>0.4443069306930693</v>
      </c>
      <c r="F7" s="4270">
        <f>D7-G7</f>
        <v>9</v>
      </c>
      <c r="G7" s="4271">
        <v>350</v>
      </c>
      <c r="H7" s="4262">
        <v>121</v>
      </c>
      <c r="I7" s="4263"/>
      <c r="J7" s="4263"/>
      <c r="K7" s="4264">
        <v>113</v>
      </c>
      <c r="L7" s="4263"/>
      <c r="M7" s="4263">
        <v>72</v>
      </c>
      <c r="N7" s="4263">
        <v>44</v>
      </c>
      <c r="O7" s="4263"/>
      <c r="P7" s="4265"/>
      <c r="Q7" s="4244"/>
      <c r="R7" s="4314"/>
      <c r="S7" s="4314"/>
    </row>
    <row r="8" spans="1:19" ht="15">
      <c r="A8" s="4315" t="s">
        <v>746</v>
      </c>
      <c r="B8" s="2986" t="s">
        <v>1188</v>
      </c>
      <c r="C8" s="2695">
        <v>486</v>
      </c>
      <c r="D8" s="4271">
        <v>371</v>
      </c>
      <c r="E8" s="4243">
        <f>D8/C8</f>
        <v>0.7633744855967078</v>
      </c>
      <c r="F8" s="4270">
        <f>D8-G8</f>
        <v>23</v>
      </c>
      <c r="G8" s="4271">
        <v>348</v>
      </c>
      <c r="H8" s="4262"/>
      <c r="I8" s="4263"/>
      <c r="J8" s="4263"/>
      <c r="K8" s="4264"/>
      <c r="L8" s="4263"/>
      <c r="M8" s="4263"/>
      <c r="N8" s="4263"/>
      <c r="O8" s="4263">
        <v>348</v>
      </c>
      <c r="P8" s="4265"/>
      <c r="Q8" s="4244"/>
      <c r="R8" s="4314"/>
      <c r="S8" s="4314"/>
    </row>
    <row r="9" spans="1:19" ht="15">
      <c r="A9" s="4315" t="s">
        <v>20</v>
      </c>
      <c r="B9" s="2986" t="s">
        <v>1189</v>
      </c>
      <c r="C9" s="2695">
        <v>365</v>
      </c>
      <c r="D9" s="4271">
        <v>248</v>
      </c>
      <c r="E9" s="4243">
        <v>0.6794520547945205</v>
      </c>
      <c r="F9" s="4270">
        <v>8</v>
      </c>
      <c r="G9" s="4271">
        <v>240</v>
      </c>
      <c r="H9" s="4262"/>
      <c r="I9" s="4263"/>
      <c r="J9" s="4263">
        <v>61</v>
      </c>
      <c r="K9" s="4264">
        <v>38</v>
      </c>
      <c r="L9" s="4263">
        <v>56</v>
      </c>
      <c r="M9" s="4263"/>
      <c r="N9" s="4263">
        <v>59</v>
      </c>
      <c r="O9" s="4263"/>
      <c r="P9" s="4265">
        <v>26</v>
      </c>
      <c r="Q9" s="4244"/>
      <c r="R9" s="4314"/>
      <c r="S9" s="4314"/>
    </row>
    <row r="10" spans="1:19" ht="15">
      <c r="A10" s="4315" t="s">
        <v>65</v>
      </c>
      <c r="B10" s="2986" t="s">
        <v>1190</v>
      </c>
      <c r="C10" s="2695">
        <v>365</v>
      </c>
      <c r="D10" s="4271">
        <v>261</v>
      </c>
      <c r="E10" s="4243">
        <v>0.7150684931506849</v>
      </c>
      <c r="F10" s="4270">
        <v>10</v>
      </c>
      <c r="G10" s="4271">
        <v>240</v>
      </c>
      <c r="H10" s="4262">
        <v>8</v>
      </c>
      <c r="I10" s="4263">
        <v>12</v>
      </c>
      <c r="J10" s="4263">
        <v>4</v>
      </c>
      <c r="K10" s="4264">
        <v>157</v>
      </c>
      <c r="L10" s="4263">
        <v>30</v>
      </c>
      <c r="M10" s="4263">
        <v>4</v>
      </c>
      <c r="N10" s="4263">
        <v>19</v>
      </c>
      <c r="O10" s="4263">
        <v>6</v>
      </c>
      <c r="P10" s="4265"/>
      <c r="Q10" s="4244"/>
      <c r="R10" s="4314"/>
      <c r="S10" s="4314"/>
    </row>
    <row r="11" spans="1:19" ht="15">
      <c r="A11" s="4315" t="s">
        <v>65</v>
      </c>
      <c r="B11" s="2986" t="s">
        <v>1191</v>
      </c>
      <c r="C11" s="2695">
        <v>1064</v>
      </c>
      <c r="D11" s="4271">
        <v>633</v>
      </c>
      <c r="E11" s="4243">
        <v>0.5949248120300752</v>
      </c>
      <c r="F11" s="4270">
        <v>19</v>
      </c>
      <c r="G11" s="4271">
        <v>597</v>
      </c>
      <c r="H11" s="4262">
        <v>179</v>
      </c>
      <c r="I11" s="4263">
        <v>27</v>
      </c>
      <c r="J11" s="4263">
        <v>8</v>
      </c>
      <c r="K11" s="4264">
        <v>146</v>
      </c>
      <c r="L11" s="4263">
        <v>173</v>
      </c>
      <c r="M11" s="4263">
        <v>6</v>
      </c>
      <c r="N11" s="4263">
        <v>31</v>
      </c>
      <c r="O11" s="4263">
        <v>27</v>
      </c>
      <c r="P11" s="4265"/>
      <c r="Q11" s="4244"/>
      <c r="R11" s="4314"/>
      <c r="S11" s="4314"/>
    </row>
    <row r="12" spans="1:19" ht="15">
      <c r="A12" s="4315" t="s">
        <v>65</v>
      </c>
      <c r="B12" s="2986" t="s">
        <v>1192</v>
      </c>
      <c r="C12" s="2695">
        <v>250</v>
      </c>
      <c r="D12" s="4271">
        <v>176</v>
      </c>
      <c r="E12" s="4243">
        <v>0.704</v>
      </c>
      <c r="F12" s="4270">
        <v>1</v>
      </c>
      <c r="G12" s="4271">
        <v>170</v>
      </c>
      <c r="H12" s="4262">
        <v>45</v>
      </c>
      <c r="I12" s="4263">
        <v>4</v>
      </c>
      <c r="J12" s="4263">
        <v>2</v>
      </c>
      <c r="K12" s="4264">
        <v>41</v>
      </c>
      <c r="L12" s="4263">
        <v>7</v>
      </c>
      <c r="M12" s="4263">
        <v>48</v>
      </c>
      <c r="N12" s="4263">
        <v>20</v>
      </c>
      <c r="O12" s="4263">
        <v>3</v>
      </c>
      <c r="P12" s="4265"/>
      <c r="Q12" s="4244"/>
      <c r="R12" s="4314"/>
      <c r="S12" s="4314"/>
    </row>
    <row r="13" spans="1:19" ht="15">
      <c r="A13" s="4315" t="s">
        <v>65</v>
      </c>
      <c r="B13" s="2986" t="s">
        <v>1193</v>
      </c>
      <c r="C13" s="2695">
        <v>2547</v>
      </c>
      <c r="D13" s="4271">
        <v>1338</v>
      </c>
      <c r="E13" s="4243">
        <v>0.525323910482921</v>
      </c>
      <c r="F13" s="4270">
        <v>32</v>
      </c>
      <c r="G13" s="4271">
        <v>1281</v>
      </c>
      <c r="H13" s="4262">
        <v>225</v>
      </c>
      <c r="I13" s="4263">
        <v>142</v>
      </c>
      <c r="J13" s="4263">
        <v>34</v>
      </c>
      <c r="K13" s="4264">
        <v>361</v>
      </c>
      <c r="L13" s="4263">
        <v>82</v>
      </c>
      <c r="M13" s="4263">
        <v>287</v>
      </c>
      <c r="N13" s="4263">
        <v>110</v>
      </c>
      <c r="O13" s="4263">
        <v>40</v>
      </c>
      <c r="P13" s="4265"/>
      <c r="Q13" s="4244"/>
      <c r="R13" s="4314"/>
      <c r="S13" s="4314"/>
    </row>
    <row r="14" spans="1:19" ht="15">
      <c r="A14" s="4315" t="s">
        <v>65</v>
      </c>
      <c r="B14" s="2986" t="s">
        <v>1194</v>
      </c>
      <c r="C14" s="2695">
        <v>69</v>
      </c>
      <c r="D14" s="4271">
        <v>47</v>
      </c>
      <c r="E14" s="4243">
        <v>0.6811594202898551</v>
      </c>
      <c r="F14" s="4270">
        <v>1</v>
      </c>
      <c r="G14" s="4271">
        <v>44</v>
      </c>
      <c r="H14" s="4262">
        <v>9</v>
      </c>
      <c r="I14" s="4263">
        <v>1</v>
      </c>
      <c r="J14" s="4263">
        <v>1</v>
      </c>
      <c r="K14" s="4264">
        <v>10</v>
      </c>
      <c r="L14" s="4263"/>
      <c r="M14" s="4263">
        <v>2</v>
      </c>
      <c r="N14" s="4263">
        <v>19</v>
      </c>
      <c r="O14" s="4263">
        <v>2</v>
      </c>
      <c r="P14" s="4265"/>
      <c r="Q14" s="4244"/>
      <c r="R14" s="4314"/>
      <c r="S14" s="4314"/>
    </row>
    <row r="15" spans="1:19" ht="15">
      <c r="A15" s="4315" t="s">
        <v>65</v>
      </c>
      <c r="B15" s="2986" t="s">
        <v>1195</v>
      </c>
      <c r="C15" s="2695">
        <v>475</v>
      </c>
      <c r="D15" s="4271">
        <v>321</v>
      </c>
      <c r="E15" s="4243">
        <v>0.6757894736842105</v>
      </c>
      <c r="F15" s="4270">
        <v>14</v>
      </c>
      <c r="G15" s="4271">
        <v>305</v>
      </c>
      <c r="H15" s="4262">
        <v>31</v>
      </c>
      <c r="I15" s="4263">
        <v>6</v>
      </c>
      <c r="J15" s="4263">
        <v>4</v>
      </c>
      <c r="K15" s="4264">
        <v>61</v>
      </c>
      <c r="L15" s="4263">
        <v>31</v>
      </c>
      <c r="M15" s="4263">
        <v>100</v>
      </c>
      <c r="N15" s="4263">
        <v>12</v>
      </c>
      <c r="O15" s="4263">
        <v>60</v>
      </c>
      <c r="P15" s="4265"/>
      <c r="Q15" s="4244"/>
      <c r="R15" s="4314"/>
      <c r="S15" s="4314"/>
    </row>
    <row r="16" spans="1:19" ht="15">
      <c r="A16" s="4315" t="s">
        <v>65</v>
      </c>
      <c r="B16" s="2986" t="s">
        <v>1196</v>
      </c>
      <c r="C16" s="2695">
        <v>65</v>
      </c>
      <c r="D16" s="4271">
        <v>28</v>
      </c>
      <c r="E16" s="4243">
        <v>0.4307692307692308</v>
      </c>
      <c r="F16" s="4270"/>
      <c r="G16" s="4271">
        <v>28</v>
      </c>
      <c r="H16" s="4262">
        <v>2</v>
      </c>
      <c r="I16" s="4263">
        <v>2</v>
      </c>
      <c r="J16" s="4263">
        <v>1</v>
      </c>
      <c r="K16" s="4264">
        <v>18</v>
      </c>
      <c r="L16" s="4263"/>
      <c r="M16" s="4263"/>
      <c r="N16" s="4263">
        <v>3</v>
      </c>
      <c r="O16" s="4263">
        <v>2</v>
      </c>
      <c r="P16" s="4265"/>
      <c r="Q16" s="4244"/>
      <c r="R16" s="4314"/>
      <c r="S16" s="4314"/>
    </row>
    <row r="17" spans="1:19" ht="15">
      <c r="A17" s="4315" t="s">
        <v>65</v>
      </c>
      <c r="B17" s="2986" t="s">
        <v>1197</v>
      </c>
      <c r="C17" s="2695">
        <v>72</v>
      </c>
      <c r="D17" s="4271">
        <v>64</v>
      </c>
      <c r="E17" s="4243">
        <v>0.8888888888888888</v>
      </c>
      <c r="F17" s="4270">
        <v>4</v>
      </c>
      <c r="G17" s="4271">
        <v>59</v>
      </c>
      <c r="H17" s="4262">
        <v>22</v>
      </c>
      <c r="I17" s="4263">
        <v>5</v>
      </c>
      <c r="J17" s="4263">
        <v>4</v>
      </c>
      <c r="K17" s="4264">
        <v>21</v>
      </c>
      <c r="L17" s="4263">
        <v>3</v>
      </c>
      <c r="M17" s="4263"/>
      <c r="N17" s="4263">
        <v>3</v>
      </c>
      <c r="O17" s="4263">
        <v>1</v>
      </c>
      <c r="P17" s="4265"/>
      <c r="Q17" s="4244"/>
      <c r="R17" s="4314"/>
      <c r="S17" s="4314"/>
    </row>
    <row r="18" spans="1:19" ht="15">
      <c r="A18" s="4315" t="s">
        <v>65</v>
      </c>
      <c r="B18" s="2986" t="s">
        <v>1198</v>
      </c>
      <c r="C18" s="2695">
        <v>89</v>
      </c>
      <c r="D18" s="4271">
        <v>56</v>
      </c>
      <c r="E18" s="4243">
        <v>0.6292134831460674</v>
      </c>
      <c r="F18" s="4270">
        <v>1</v>
      </c>
      <c r="G18" s="4271">
        <v>54</v>
      </c>
      <c r="H18" s="4262">
        <v>23</v>
      </c>
      <c r="I18" s="4263">
        <v>2</v>
      </c>
      <c r="J18" s="4263"/>
      <c r="K18" s="4264">
        <v>25</v>
      </c>
      <c r="L18" s="4263"/>
      <c r="M18" s="4263"/>
      <c r="N18" s="4263">
        <v>4</v>
      </c>
      <c r="O18" s="4263"/>
      <c r="P18" s="4265"/>
      <c r="Q18" s="4244"/>
      <c r="R18" s="4314"/>
      <c r="S18" s="4314"/>
    </row>
    <row r="19" spans="1:19" ht="25.5">
      <c r="A19" s="4315" t="s">
        <v>65</v>
      </c>
      <c r="B19" s="2986" t="s">
        <v>1199</v>
      </c>
      <c r="C19" s="2695">
        <v>72</v>
      </c>
      <c r="D19" s="4271">
        <v>55</v>
      </c>
      <c r="E19" s="4243">
        <v>0.7638888888888888</v>
      </c>
      <c r="F19" s="4270">
        <v>3</v>
      </c>
      <c r="G19" s="4271">
        <v>52</v>
      </c>
      <c r="H19" s="4262">
        <v>31</v>
      </c>
      <c r="I19" s="4263">
        <v>4</v>
      </c>
      <c r="J19" s="4263">
        <v>2</v>
      </c>
      <c r="K19" s="4264">
        <v>12</v>
      </c>
      <c r="L19" s="4263">
        <v>1</v>
      </c>
      <c r="M19" s="4263"/>
      <c r="N19" s="4263">
        <v>1</v>
      </c>
      <c r="O19" s="4263">
        <v>1</v>
      </c>
      <c r="P19" s="4265"/>
      <c r="Q19" s="4244"/>
      <c r="R19" s="4314"/>
      <c r="S19" s="4314"/>
    </row>
    <row r="20" spans="1:19" ht="25.5">
      <c r="A20" s="4315" t="s">
        <v>65</v>
      </c>
      <c r="B20" s="2986" t="s">
        <v>1200</v>
      </c>
      <c r="C20" s="2695">
        <v>545</v>
      </c>
      <c r="D20" s="4271">
        <v>114</v>
      </c>
      <c r="E20" s="4243">
        <v>0.20917431192660552</v>
      </c>
      <c r="F20" s="4270">
        <v>7</v>
      </c>
      <c r="G20" s="4271">
        <v>104</v>
      </c>
      <c r="H20" s="4262">
        <v>11</v>
      </c>
      <c r="I20" s="4263">
        <v>2</v>
      </c>
      <c r="J20" s="4263">
        <v>2</v>
      </c>
      <c r="K20" s="4264">
        <v>54</v>
      </c>
      <c r="L20" s="4263">
        <v>1</v>
      </c>
      <c r="M20" s="4263">
        <v>1</v>
      </c>
      <c r="N20" s="4263">
        <v>3</v>
      </c>
      <c r="O20" s="4263">
        <v>1</v>
      </c>
      <c r="P20" s="4265">
        <v>29</v>
      </c>
      <c r="Q20" s="4244"/>
      <c r="R20" s="4314"/>
      <c r="S20" s="4314"/>
    </row>
    <row r="21" spans="1:19" ht="15">
      <c r="A21" s="4315" t="s">
        <v>65</v>
      </c>
      <c r="B21" s="2986" t="s">
        <v>1201</v>
      </c>
      <c r="C21" s="2695">
        <v>44</v>
      </c>
      <c r="D21" s="4271">
        <v>40</v>
      </c>
      <c r="E21" s="4243">
        <v>0.9090909090909091</v>
      </c>
      <c r="F21" s="4270">
        <v>1</v>
      </c>
      <c r="G21" s="4271">
        <v>39</v>
      </c>
      <c r="H21" s="4262">
        <v>2</v>
      </c>
      <c r="I21" s="4263"/>
      <c r="J21" s="4263"/>
      <c r="K21" s="4264">
        <v>17</v>
      </c>
      <c r="L21" s="4263"/>
      <c r="M21" s="4263">
        <v>18</v>
      </c>
      <c r="N21" s="4263">
        <v>2</v>
      </c>
      <c r="O21" s="4263"/>
      <c r="P21" s="4265"/>
      <c r="Q21" s="4244"/>
      <c r="R21" s="4314"/>
      <c r="S21" s="4314"/>
    </row>
    <row r="22" spans="1:19" ht="15">
      <c r="A22" s="4315" t="s">
        <v>65</v>
      </c>
      <c r="B22" s="2986" t="s">
        <v>1202</v>
      </c>
      <c r="C22" s="2695">
        <v>174</v>
      </c>
      <c r="D22" s="4271">
        <v>105</v>
      </c>
      <c r="E22" s="4243">
        <v>0.603448275862069</v>
      </c>
      <c r="F22" s="4270"/>
      <c r="G22" s="4271">
        <v>102</v>
      </c>
      <c r="H22" s="4262">
        <v>9</v>
      </c>
      <c r="I22" s="4263">
        <v>9</v>
      </c>
      <c r="J22" s="4263">
        <v>3</v>
      </c>
      <c r="K22" s="4264">
        <v>40</v>
      </c>
      <c r="L22" s="4263"/>
      <c r="M22" s="4263">
        <v>3</v>
      </c>
      <c r="N22" s="4263">
        <v>36</v>
      </c>
      <c r="O22" s="4263">
        <v>2</v>
      </c>
      <c r="P22" s="4265"/>
      <c r="Q22" s="4244"/>
      <c r="R22" s="4314"/>
      <c r="S22" s="4314"/>
    </row>
    <row r="23" spans="1:19" ht="15">
      <c r="A23" s="4315" t="s">
        <v>65</v>
      </c>
      <c r="B23" s="2986" t="s">
        <v>1203</v>
      </c>
      <c r="C23" s="2695">
        <v>238</v>
      </c>
      <c r="D23" s="4271">
        <v>140</v>
      </c>
      <c r="E23" s="4243">
        <v>0.5882352941176471</v>
      </c>
      <c r="F23" s="4270">
        <v>2</v>
      </c>
      <c r="G23" s="4271">
        <v>133</v>
      </c>
      <c r="H23" s="4262">
        <v>38</v>
      </c>
      <c r="I23" s="4263">
        <v>4</v>
      </c>
      <c r="J23" s="4263">
        <v>7</v>
      </c>
      <c r="K23" s="4264">
        <v>73</v>
      </c>
      <c r="L23" s="4263">
        <v>1</v>
      </c>
      <c r="M23" s="4263">
        <v>2</v>
      </c>
      <c r="N23" s="4263">
        <v>6</v>
      </c>
      <c r="O23" s="4263">
        <v>2</v>
      </c>
      <c r="P23" s="4265"/>
      <c r="Q23" s="4244"/>
      <c r="R23" s="4314"/>
      <c r="S23" s="4314"/>
    </row>
    <row r="24" spans="1:19" ht="15">
      <c r="A24" s="4315" t="s">
        <v>65</v>
      </c>
      <c r="B24" s="2986" t="s">
        <v>1204</v>
      </c>
      <c r="C24" s="2695">
        <v>2155</v>
      </c>
      <c r="D24" s="4271">
        <v>1239</v>
      </c>
      <c r="E24" s="4243">
        <v>0.5749419953596288</v>
      </c>
      <c r="F24" s="4270">
        <v>29</v>
      </c>
      <c r="G24" s="4271">
        <v>1169</v>
      </c>
      <c r="H24" s="4262">
        <v>46</v>
      </c>
      <c r="I24" s="4263">
        <v>42</v>
      </c>
      <c r="J24" s="4263">
        <v>32</v>
      </c>
      <c r="K24" s="4264">
        <v>508</v>
      </c>
      <c r="L24" s="4263">
        <v>97</v>
      </c>
      <c r="M24" s="4263">
        <v>17</v>
      </c>
      <c r="N24" s="4263">
        <v>376</v>
      </c>
      <c r="O24" s="4263">
        <v>33</v>
      </c>
      <c r="P24" s="4265">
        <v>18</v>
      </c>
      <c r="Q24" s="4244"/>
      <c r="R24" s="4314"/>
      <c r="S24" s="4314"/>
    </row>
    <row r="25" spans="1:19" ht="15">
      <c r="A25" s="4315" t="s">
        <v>65</v>
      </c>
      <c r="B25" s="2986" t="s">
        <v>1205</v>
      </c>
      <c r="C25" s="2695">
        <v>236</v>
      </c>
      <c r="D25" s="4271">
        <v>122</v>
      </c>
      <c r="E25" s="4243">
        <v>0.5169491525423728</v>
      </c>
      <c r="F25" s="4270">
        <v>6</v>
      </c>
      <c r="G25" s="4271">
        <v>115</v>
      </c>
      <c r="H25" s="4262">
        <v>30</v>
      </c>
      <c r="I25" s="4263">
        <v>9</v>
      </c>
      <c r="J25" s="4263">
        <v>5</v>
      </c>
      <c r="K25" s="4264">
        <v>37</v>
      </c>
      <c r="L25" s="4263">
        <v>3</v>
      </c>
      <c r="M25" s="4263">
        <v>25</v>
      </c>
      <c r="N25" s="4263"/>
      <c r="O25" s="4263">
        <v>4</v>
      </c>
      <c r="P25" s="4265">
        <v>2</v>
      </c>
      <c r="Q25" s="4244"/>
      <c r="R25" s="4314"/>
      <c r="S25" s="4314"/>
    </row>
    <row r="26" spans="1:19" ht="15">
      <c r="A26" s="4315" t="s">
        <v>65</v>
      </c>
      <c r="B26" s="2986" t="s">
        <v>1206</v>
      </c>
      <c r="C26" s="2695">
        <v>18</v>
      </c>
      <c r="D26" s="4271">
        <v>8</v>
      </c>
      <c r="E26" s="4243">
        <v>0.281437125748503</v>
      </c>
      <c r="F26" s="4270"/>
      <c r="G26" s="4271">
        <v>8</v>
      </c>
      <c r="H26" s="4262">
        <v>1</v>
      </c>
      <c r="I26" s="4263">
        <v>1</v>
      </c>
      <c r="J26" s="4263"/>
      <c r="K26" s="4264">
        <v>3</v>
      </c>
      <c r="L26" s="4263">
        <v>1</v>
      </c>
      <c r="M26" s="4263"/>
      <c r="N26" s="4263"/>
      <c r="O26" s="4263">
        <v>2</v>
      </c>
      <c r="P26" s="4265"/>
      <c r="Q26" s="4244"/>
      <c r="R26" s="4314"/>
      <c r="S26" s="4314"/>
    </row>
    <row r="27" spans="1:19" ht="15">
      <c r="A27" s="4315" t="s">
        <v>65</v>
      </c>
      <c r="B27" s="2986" t="s">
        <v>1207</v>
      </c>
      <c r="C27" s="2695">
        <v>90</v>
      </c>
      <c r="D27" s="4271">
        <v>64</v>
      </c>
      <c r="E27" s="4243">
        <v>0.7111111111111111</v>
      </c>
      <c r="F27" s="4270">
        <v>1</v>
      </c>
      <c r="G27" s="4271">
        <v>61</v>
      </c>
      <c r="H27" s="4262">
        <v>8</v>
      </c>
      <c r="I27" s="4263">
        <v>1</v>
      </c>
      <c r="J27" s="4263">
        <v>2</v>
      </c>
      <c r="K27" s="4264">
        <v>8</v>
      </c>
      <c r="L27" s="4263">
        <v>4</v>
      </c>
      <c r="M27" s="4263">
        <v>1</v>
      </c>
      <c r="N27" s="4263">
        <v>36</v>
      </c>
      <c r="O27" s="4263">
        <v>1</v>
      </c>
      <c r="P27" s="4265"/>
      <c r="Q27" s="4244"/>
      <c r="R27" s="4314"/>
      <c r="S27" s="4314"/>
    </row>
    <row r="28" spans="1:19" ht="25.5">
      <c r="A28" s="4315" t="s">
        <v>65</v>
      </c>
      <c r="B28" s="2986" t="s">
        <v>1208</v>
      </c>
      <c r="C28" s="2695">
        <v>129</v>
      </c>
      <c r="D28" s="4271">
        <v>63</v>
      </c>
      <c r="E28" s="4243">
        <v>0.4883720930232558</v>
      </c>
      <c r="F28" s="4270">
        <v>2</v>
      </c>
      <c r="G28" s="4271">
        <v>59</v>
      </c>
      <c r="H28" s="4262">
        <v>12</v>
      </c>
      <c r="I28" s="4263">
        <v>1</v>
      </c>
      <c r="J28" s="4263"/>
      <c r="K28" s="4264">
        <v>24</v>
      </c>
      <c r="L28" s="4263">
        <v>1</v>
      </c>
      <c r="M28" s="4263">
        <v>1</v>
      </c>
      <c r="N28" s="4263">
        <v>10</v>
      </c>
      <c r="O28" s="4263">
        <v>9</v>
      </c>
      <c r="P28" s="4265">
        <v>1</v>
      </c>
      <c r="Q28" s="4244"/>
      <c r="R28" s="4314"/>
      <c r="S28" s="4314"/>
    </row>
    <row r="29" spans="1:19" ht="25.5">
      <c r="A29" s="4315" t="s">
        <v>65</v>
      </c>
      <c r="B29" s="2986" t="s">
        <v>1209</v>
      </c>
      <c r="C29" s="2695">
        <v>256</v>
      </c>
      <c r="D29" s="4271">
        <v>128</v>
      </c>
      <c r="E29" s="4243">
        <v>0.5</v>
      </c>
      <c r="F29" s="4270">
        <v>15</v>
      </c>
      <c r="G29" s="4271">
        <v>110</v>
      </c>
      <c r="H29" s="4262">
        <v>22</v>
      </c>
      <c r="I29" s="4263">
        <v>2</v>
      </c>
      <c r="J29" s="4263">
        <v>5</v>
      </c>
      <c r="K29" s="4264">
        <v>41</v>
      </c>
      <c r="L29" s="4263">
        <v>18</v>
      </c>
      <c r="M29" s="4263">
        <v>6</v>
      </c>
      <c r="N29" s="4263">
        <v>10</v>
      </c>
      <c r="O29" s="4263">
        <v>6</v>
      </c>
      <c r="P29" s="4265"/>
      <c r="Q29" s="4244"/>
      <c r="R29" s="4314"/>
      <c r="S29" s="4314"/>
    </row>
    <row r="30" spans="1:19" ht="25.5">
      <c r="A30" s="4315" t="s">
        <v>65</v>
      </c>
      <c r="B30" s="2986" t="s">
        <v>1210</v>
      </c>
      <c r="C30" s="2695">
        <v>155</v>
      </c>
      <c r="D30" s="4271">
        <v>59</v>
      </c>
      <c r="E30" s="4243">
        <v>0.38064516129032255</v>
      </c>
      <c r="F30" s="4270">
        <v>4</v>
      </c>
      <c r="G30" s="4271">
        <v>54</v>
      </c>
      <c r="H30" s="4262">
        <v>16</v>
      </c>
      <c r="I30" s="4263">
        <v>2</v>
      </c>
      <c r="J30" s="4263">
        <v>1</v>
      </c>
      <c r="K30" s="4264">
        <v>26</v>
      </c>
      <c r="L30" s="4263">
        <v>2</v>
      </c>
      <c r="M30" s="4263">
        <v>1</v>
      </c>
      <c r="N30" s="4263">
        <v>6</v>
      </c>
      <c r="O30" s="4263">
        <v>0</v>
      </c>
      <c r="P30" s="4265"/>
      <c r="Q30" s="4244"/>
      <c r="R30" s="4314"/>
      <c r="S30" s="4314"/>
    </row>
    <row r="31" spans="1:19" ht="25.5">
      <c r="A31" s="4315" t="s">
        <v>65</v>
      </c>
      <c r="B31" s="2986" t="s">
        <v>1211</v>
      </c>
      <c r="C31" s="2695">
        <v>278</v>
      </c>
      <c r="D31" s="4271">
        <v>124</v>
      </c>
      <c r="E31" s="4243">
        <v>0.4460431654676259</v>
      </c>
      <c r="F31" s="4270">
        <v>4</v>
      </c>
      <c r="G31" s="4271">
        <v>117</v>
      </c>
      <c r="H31" s="4262">
        <v>27</v>
      </c>
      <c r="I31" s="4263">
        <v>1</v>
      </c>
      <c r="J31" s="4263">
        <v>2</v>
      </c>
      <c r="K31" s="4264">
        <v>42</v>
      </c>
      <c r="L31" s="4263">
        <v>4</v>
      </c>
      <c r="M31" s="4263">
        <v>3</v>
      </c>
      <c r="N31" s="4263">
        <v>33</v>
      </c>
      <c r="O31" s="4263">
        <v>5</v>
      </c>
      <c r="P31" s="4265"/>
      <c r="Q31" s="4244"/>
      <c r="R31" s="4314"/>
      <c r="S31" s="4314"/>
    </row>
    <row r="32" spans="1:19" ht="15">
      <c r="A32" s="4315" t="s">
        <v>65</v>
      </c>
      <c r="B32" s="2986" t="s">
        <v>1212</v>
      </c>
      <c r="C32" s="2695">
        <v>86</v>
      </c>
      <c r="D32" s="4271">
        <v>54</v>
      </c>
      <c r="E32" s="4243">
        <v>0.627906976744186</v>
      </c>
      <c r="F32" s="4270">
        <v>1</v>
      </c>
      <c r="G32" s="4271">
        <v>51</v>
      </c>
      <c r="H32" s="4262">
        <v>13</v>
      </c>
      <c r="I32" s="4263">
        <v>2</v>
      </c>
      <c r="J32" s="4263">
        <v>5</v>
      </c>
      <c r="K32" s="4264">
        <v>18</v>
      </c>
      <c r="L32" s="4263">
        <v>2</v>
      </c>
      <c r="M32" s="4263">
        <v>2</v>
      </c>
      <c r="N32" s="4263">
        <v>7</v>
      </c>
      <c r="O32" s="4263">
        <v>2</v>
      </c>
      <c r="P32" s="4265"/>
      <c r="Q32" s="4244"/>
      <c r="R32" s="4314"/>
      <c r="S32" s="4314"/>
    </row>
    <row r="33" spans="1:19" ht="15">
      <c r="A33" s="4315" t="s">
        <v>65</v>
      </c>
      <c r="B33" s="2986" t="s">
        <v>1213</v>
      </c>
      <c r="C33" s="2695">
        <v>562</v>
      </c>
      <c r="D33" s="4271">
        <v>332</v>
      </c>
      <c r="E33" s="4243">
        <v>0.5907473309608541</v>
      </c>
      <c r="F33" s="4270">
        <v>13</v>
      </c>
      <c r="G33" s="4271">
        <v>311</v>
      </c>
      <c r="H33" s="4262">
        <v>66</v>
      </c>
      <c r="I33" s="4263">
        <v>22</v>
      </c>
      <c r="J33" s="4263">
        <v>13</v>
      </c>
      <c r="K33" s="4264">
        <v>128</v>
      </c>
      <c r="L33" s="4263">
        <v>44</v>
      </c>
      <c r="M33" s="4263">
        <v>4</v>
      </c>
      <c r="N33" s="4263">
        <v>30</v>
      </c>
      <c r="O33" s="4263">
        <v>4</v>
      </c>
      <c r="P33" s="4265"/>
      <c r="Q33" s="4244"/>
      <c r="R33" s="4314"/>
      <c r="S33" s="4314"/>
    </row>
    <row r="34" spans="1:19" ht="15">
      <c r="A34" s="4315" t="s">
        <v>65</v>
      </c>
      <c r="B34" s="2986" t="s">
        <v>1214</v>
      </c>
      <c r="C34" s="2695">
        <v>166</v>
      </c>
      <c r="D34" s="4271">
        <v>99</v>
      </c>
      <c r="E34" s="4243">
        <v>0.5963855421686747</v>
      </c>
      <c r="F34" s="4270">
        <v>7</v>
      </c>
      <c r="G34" s="4271">
        <v>83</v>
      </c>
      <c r="H34" s="4262"/>
      <c r="I34" s="4263">
        <v>3</v>
      </c>
      <c r="J34" s="4263">
        <v>1</v>
      </c>
      <c r="K34" s="4264">
        <v>39</v>
      </c>
      <c r="L34" s="4263">
        <v>4</v>
      </c>
      <c r="M34" s="4263">
        <v>5</v>
      </c>
      <c r="N34" s="4263">
        <v>30</v>
      </c>
      <c r="O34" s="4263">
        <v>1</v>
      </c>
      <c r="P34" s="4265"/>
      <c r="Q34" s="4244"/>
      <c r="R34" s="4314"/>
      <c r="S34" s="4314"/>
    </row>
    <row r="35" spans="1:19" ht="25.5">
      <c r="A35" s="4315" t="s">
        <v>65</v>
      </c>
      <c r="B35" s="2986" t="s">
        <v>1215</v>
      </c>
      <c r="C35" s="2695">
        <v>149</v>
      </c>
      <c r="D35" s="4271">
        <v>82</v>
      </c>
      <c r="E35" s="4243">
        <v>0.5503355704697986</v>
      </c>
      <c r="F35" s="4270">
        <v>8</v>
      </c>
      <c r="G35" s="4271">
        <v>73</v>
      </c>
      <c r="H35" s="4262">
        <v>3</v>
      </c>
      <c r="I35" s="4263">
        <v>1</v>
      </c>
      <c r="J35" s="4263">
        <v>5</v>
      </c>
      <c r="K35" s="4264">
        <v>47</v>
      </c>
      <c r="L35" s="4263">
        <v>12</v>
      </c>
      <c r="M35" s="4263"/>
      <c r="N35" s="4263">
        <v>2</v>
      </c>
      <c r="O35" s="4263">
        <v>0</v>
      </c>
      <c r="P35" s="4265">
        <v>3</v>
      </c>
      <c r="Q35" s="4244"/>
      <c r="R35" s="4314"/>
      <c r="S35" s="4314"/>
    </row>
    <row r="36" spans="1:19" ht="15">
      <c r="A36" s="4315" t="s">
        <v>65</v>
      </c>
      <c r="B36" s="2986" t="s">
        <v>1216</v>
      </c>
      <c r="C36" s="2695">
        <v>253</v>
      </c>
      <c r="D36" s="4271">
        <v>143</v>
      </c>
      <c r="E36" s="4243">
        <v>0.5652173913043478</v>
      </c>
      <c r="F36" s="4270">
        <v>2</v>
      </c>
      <c r="G36" s="4271">
        <v>137</v>
      </c>
      <c r="H36" s="4262">
        <v>21</v>
      </c>
      <c r="I36" s="4263">
        <v>9</v>
      </c>
      <c r="J36" s="4263">
        <v>3</v>
      </c>
      <c r="K36" s="4264">
        <v>47</v>
      </c>
      <c r="L36" s="4263">
        <v>12</v>
      </c>
      <c r="M36" s="4263">
        <v>8</v>
      </c>
      <c r="N36" s="4263">
        <v>16</v>
      </c>
      <c r="O36" s="4263">
        <v>21</v>
      </c>
      <c r="P36" s="4265"/>
      <c r="Q36" s="4244"/>
      <c r="R36" s="4314"/>
      <c r="S36" s="4314"/>
    </row>
    <row r="37" spans="1:19" ht="15">
      <c r="A37" s="4315" t="s">
        <v>65</v>
      </c>
      <c r="B37" s="2986" t="s">
        <v>1217</v>
      </c>
      <c r="C37" s="2695"/>
      <c r="D37" s="4271"/>
      <c r="E37" s="4243"/>
      <c r="F37" s="4270"/>
      <c r="G37" s="4271">
        <v>1043</v>
      </c>
      <c r="H37" s="4262">
        <v>193</v>
      </c>
      <c r="I37" s="4263">
        <v>59</v>
      </c>
      <c r="J37" s="4263">
        <v>65</v>
      </c>
      <c r="K37" s="4264">
        <v>417</v>
      </c>
      <c r="L37" s="4263">
        <v>27</v>
      </c>
      <c r="M37" s="4263">
        <v>81</v>
      </c>
      <c r="N37" s="4263">
        <v>130</v>
      </c>
      <c r="O37" s="4263">
        <v>71</v>
      </c>
      <c r="P37" s="4265">
        <v>0</v>
      </c>
      <c r="Q37" s="4244"/>
      <c r="R37" s="4314"/>
      <c r="S37" s="4314"/>
    </row>
    <row r="38" spans="1:19" ht="15">
      <c r="A38" s="4315" t="s">
        <v>65</v>
      </c>
      <c r="B38" s="2986" t="s">
        <v>1218</v>
      </c>
      <c r="C38" s="2695"/>
      <c r="D38" s="4271"/>
      <c r="E38" s="4243"/>
      <c r="F38" s="4270"/>
      <c r="G38" s="4271">
        <v>150</v>
      </c>
      <c r="H38" s="4262">
        <v>28</v>
      </c>
      <c r="I38" s="4263">
        <v>8</v>
      </c>
      <c r="J38" s="4263">
        <v>9</v>
      </c>
      <c r="K38" s="4264">
        <v>71</v>
      </c>
      <c r="L38" s="4263">
        <v>5</v>
      </c>
      <c r="M38" s="4263">
        <v>4</v>
      </c>
      <c r="N38" s="4263">
        <v>19</v>
      </c>
      <c r="O38" s="4263">
        <v>6</v>
      </c>
      <c r="P38" s="4265">
        <v>0</v>
      </c>
      <c r="Q38" s="4244"/>
      <c r="R38" s="4314"/>
      <c r="S38" s="4314"/>
    </row>
    <row r="39" spans="1:19" ht="15">
      <c r="A39" s="4315" t="s">
        <v>65</v>
      </c>
      <c r="B39" s="2986" t="s">
        <v>1219</v>
      </c>
      <c r="C39" s="2695"/>
      <c r="D39" s="4271"/>
      <c r="E39" s="4243"/>
      <c r="F39" s="4270"/>
      <c r="G39" s="4271">
        <v>148</v>
      </c>
      <c r="H39" s="4262">
        <v>52</v>
      </c>
      <c r="I39" s="4263">
        <v>11</v>
      </c>
      <c r="J39" s="4263">
        <v>15</v>
      </c>
      <c r="K39" s="4264">
        <v>22</v>
      </c>
      <c r="L39" s="4263">
        <v>4</v>
      </c>
      <c r="M39" s="4263">
        <v>12</v>
      </c>
      <c r="N39" s="4263">
        <v>23</v>
      </c>
      <c r="O39" s="4263">
        <v>9</v>
      </c>
      <c r="P39" s="4265">
        <v>0</v>
      </c>
      <c r="Q39" s="4244"/>
      <c r="R39" s="4314"/>
      <c r="S39" s="4314"/>
    </row>
    <row r="40" spans="1:19" ht="15">
      <c r="A40" s="4315" t="s">
        <v>65</v>
      </c>
      <c r="B40" s="2986" t="s">
        <v>1220</v>
      </c>
      <c r="C40" s="2695"/>
      <c r="D40" s="4271"/>
      <c r="E40" s="4243"/>
      <c r="F40" s="4270"/>
      <c r="G40" s="4271">
        <v>1538</v>
      </c>
      <c r="H40" s="4262">
        <v>242</v>
      </c>
      <c r="I40" s="4263">
        <v>112</v>
      </c>
      <c r="J40" s="4263">
        <v>88</v>
      </c>
      <c r="K40" s="4264">
        <v>697</v>
      </c>
      <c r="L40" s="4263">
        <v>69</v>
      </c>
      <c r="M40" s="4263">
        <v>84</v>
      </c>
      <c r="N40" s="4263">
        <v>194</v>
      </c>
      <c r="O40" s="4263">
        <v>52</v>
      </c>
      <c r="P40" s="4265">
        <v>0</v>
      </c>
      <c r="Q40" s="4244"/>
      <c r="R40" s="4314"/>
      <c r="S40" s="4314"/>
    </row>
    <row r="41" spans="1:19" ht="15.75" thickBot="1">
      <c r="A41" s="4355" t="s">
        <v>65</v>
      </c>
      <c r="B41" s="2987" t="s">
        <v>1221</v>
      </c>
      <c r="C41" s="2604"/>
      <c r="D41" s="4278"/>
      <c r="E41" s="4257"/>
      <c r="F41" s="4277"/>
      <c r="G41" s="4278">
        <v>632</v>
      </c>
      <c r="H41" s="4266">
        <v>93</v>
      </c>
      <c r="I41" s="4267">
        <v>28</v>
      </c>
      <c r="J41" s="4267">
        <v>21</v>
      </c>
      <c r="K41" s="4268">
        <v>341</v>
      </c>
      <c r="L41" s="4267">
        <v>66</v>
      </c>
      <c r="M41" s="4267">
        <v>29</v>
      </c>
      <c r="N41" s="4267">
        <v>45</v>
      </c>
      <c r="O41" s="4267">
        <v>9</v>
      </c>
      <c r="P41" s="4269">
        <v>0</v>
      </c>
      <c r="Q41" s="4244"/>
      <c r="R41" s="4314"/>
      <c r="S41" s="4314"/>
    </row>
    <row r="42" spans="1:19" ht="26.25">
      <c r="A42" s="4302"/>
      <c r="B42" s="4303"/>
      <c r="C42" s="4304"/>
      <c r="D42" s="4304"/>
      <c r="E42" s="4304"/>
      <c r="F42" s="4304"/>
      <c r="G42" s="4304"/>
      <c r="H42" s="4305"/>
      <c r="I42" s="4305"/>
      <c r="J42" s="4305"/>
      <c r="K42" s="4306"/>
      <c r="L42" s="4305"/>
      <c r="M42" s="4305"/>
      <c r="N42" s="4305"/>
      <c r="O42" s="4305"/>
      <c r="P42" s="4305"/>
      <c r="Q42" s="4304"/>
      <c r="R42" s="4301"/>
      <c r="S42" s="4301"/>
    </row>
    <row r="43" spans="1:19" ht="26.25">
      <c r="A43" s="4643" t="s">
        <v>1184</v>
      </c>
      <c r="B43" s="4643"/>
      <c r="C43" s="4643"/>
      <c r="D43" s="4643"/>
      <c r="E43" s="4643"/>
      <c r="F43" s="4643"/>
      <c r="G43" s="4643"/>
      <c r="H43" s="4643"/>
      <c r="I43" s="4643"/>
      <c r="J43" s="4643"/>
      <c r="K43" s="4643"/>
      <c r="L43" s="4643"/>
      <c r="M43" s="4643"/>
      <c r="N43" s="4643"/>
      <c r="O43" s="4643"/>
      <c r="P43" s="4643"/>
      <c r="Q43" s="4301"/>
      <c r="R43" s="4301"/>
      <c r="S43" s="4301"/>
    </row>
    <row r="44" spans="1:19" ht="27" thickBot="1">
      <c r="A44" s="4302"/>
      <c r="B44" s="4303"/>
      <c r="C44" s="4304"/>
      <c r="D44" s="4304"/>
      <c r="E44" s="4304"/>
      <c r="F44" s="4304"/>
      <c r="G44" s="4304"/>
      <c r="H44" s="4305"/>
      <c r="I44" s="4305"/>
      <c r="J44" s="4305"/>
      <c r="K44" s="4306"/>
      <c r="L44" s="4305"/>
      <c r="M44" s="4305"/>
      <c r="N44" s="4305"/>
      <c r="O44" s="4305"/>
      <c r="P44" s="4305"/>
      <c r="Q44" s="4304"/>
      <c r="R44" s="4301"/>
      <c r="S44" s="4301"/>
    </row>
    <row r="45" spans="1:19" ht="46.5" thickBot="1" thickTop="1">
      <c r="A45" s="4644" t="s">
        <v>2</v>
      </c>
      <c r="B45" s="4644" t="s">
        <v>3</v>
      </c>
      <c r="C45" s="4668" t="s">
        <v>4</v>
      </c>
      <c r="D45" s="4650" t="s">
        <v>5</v>
      </c>
      <c r="E45" s="4617" t="s">
        <v>6</v>
      </c>
      <c r="F45" s="4650" t="s">
        <v>7</v>
      </c>
      <c r="G45" s="4652" t="s">
        <v>8</v>
      </c>
      <c r="H45" s="4654" t="s">
        <v>9</v>
      </c>
      <c r="I45" s="4655"/>
      <c r="J45" s="4655"/>
      <c r="K45" s="4655"/>
      <c r="L45" s="4655"/>
      <c r="M45" s="4655"/>
      <c r="N45" s="4655"/>
      <c r="O45" s="4655"/>
      <c r="P45" s="4656"/>
      <c r="Q45" s="4304"/>
      <c r="R45" s="4307"/>
      <c r="S45" s="4224" t="s">
        <v>10</v>
      </c>
    </row>
    <row r="46" spans="1:17" ht="15.75" thickBot="1">
      <c r="A46" s="4658"/>
      <c r="B46" s="4658"/>
      <c r="C46" s="4677"/>
      <c r="D46" s="4666"/>
      <c r="E46" s="4628"/>
      <c r="F46" s="4666"/>
      <c r="G46" s="4667"/>
      <c r="H46" s="4365" t="s">
        <v>11</v>
      </c>
      <c r="I46" s="4366" t="s">
        <v>12</v>
      </c>
      <c r="J46" s="4366" t="s">
        <v>13</v>
      </c>
      <c r="K46" s="4367" t="s">
        <v>14</v>
      </c>
      <c r="L46" s="4366" t="s">
        <v>15</v>
      </c>
      <c r="M46" s="4366" t="s">
        <v>16</v>
      </c>
      <c r="N46" s="4368" t="s">
        <v>17</v>
      </c>
      <c r="O46" s="4366" t="s">
        <v>18</v>
      </c>
      <c r="P46" s="4369" t="s">
        <v>19</v>
      </c>
      <c r="Q46" s="4304"/>
    </row>
    <row r="47" spans="1:19" ht="15">
      <c r="A47" s="4313" t="s">
        <v>23</v>
      </c>
      <c r="B47" s="2985" t="s">
        <v>1222</v>
      </c>
      <c r="C47" s="2602">
        <v>236</v>
      </c>
      <c r="D47" s="4276">
        <v>124</v>
      </c>
      <c r="E47" s="4255">
        <f aca="true" t="shared" si="0" ref="E47:E67">D47/C47</f>
        <v>0.5254237288135594</v>
      </c>
      <c r="F47" s="4275">
        <v>3</v>
      </c>
      <c r="G47" s="4276">
        <v>121</v>
      </c>
      <c r="H47" s="4258">
        <v>17</v>
      </c>
      <c r="I47" s="4259">
        <v>14</v>
      </c>
      <c r="J47" s="4259">
        <v>19</v>
      </c>
      <c r="K47" s="4260">
        <v>41</v>
      </c>
      <c r="L47" s="4259">
        <v>11</v>
      </c>
      <c r="M47" s="4259"/>
      <c r="N47" s="4259"/>
      <c r="O47" s="4259">
        <v>19</v>
      </c>
      <c r="P47" s="4261"/>
      <c r="Q47" s="4244"/>
      <c r="R47" s="4314"/>
      <c r="S47" s="4314"/>
    </row>
    <row r="48" spans="1:19" ht="15">
      <c r="A48" s="4315" t="s">
        <v>23</v>
      </c>
      <c r="B48" s="2986" t="s">
        <v>1223</v>
      </c>
      <c r="C48" s="2695">
        <v>143</v>
      </c>
      <c r="D48" s="4271">
        <v>92</v>
      </c>
      <c r="E48" s="4243">
        <f t="shared" si="0"/>
        <v>0.6433566433566433</v>
      </c>
      <c r="F48" s="4270">
        <v>9</v>
      </c>
      <c r="G48" s="4271">
        <v>83</v>
      </c>
      <c r="H48" s="4262">
        <v>32</v>
      </c>
      <c r="I48" s="4263">
        <v>9</v>
      </c>
      <c r="J48" s="4263">
        <v>5</v>
      </c>
      <c r="K48" s="4264">
        <v>11</v>
      </c>
      <c r="L48" s="4263">
        <v>21</v>
      </c>
      <c r="M48" s="4263"/>
      <c r="N48" s="4263"/>
      <c r="O48" s="4263">
        <v>5</v>
      </c>
      <c r="P48" s="4265"/>
      <c r="Q48" s="4244"/>
      <c r="R48" s="4314"/>
      <c r="S48" s="4314"/>
    </row>
    <row r="49" spans="1:19" ht="15">
      <c r="A49" s="4315" t="s">
        <v>23</v>
      </c>
      <c r="B49" s="2986" t="s">
        <v>1224</v>
      </c>
      <c r="C49" s="2695">
        <v>480</v>
      </c>
      <c r="D49" s="4271">
        <v>231</v>
      </c>
      <c r="E49" s="4243">
        <f t="shared" si="0"/>
        <v>0.48125</v>
      </c>
      <c r="F49" s="4270">
        <v>5</v>
      </c>
      <c r="G49" s="4271">
        <v>226</v>
      </c>
      <c r="H49" s="4262">
        <v>66</v>
      </c>
      <c r="I49" s="4263">
        <v>27</v>
      </c>
      <c r="J49" s="4263">
        <v>7</v>
      </c>
      <c r="K49" s="4264">
        <v>38</v>
      </c>
      <c r="L49" s="4263">
        <v>81</v>
      </c>
      <c r="M49" s="4263"/>
      <c r="N49" s="4263"/>
      <c r="O49" s="4263">
        <v>7</v>
      </c>
      <c r="P49" s="4265"/>
      <c r="Q49" s="4244"/>
      <c r="R49" s="4314"/>
      <c r="S49" s="4314"/>
    </row>
    <row r="50" spans="1:19" ht="15">
      <c r="A50" s="4315" t="s">
        <v>23</v>
      </c>
      <c r="B50" s="2986" t="s">
        <v>1225</v>
      </c>
      <c r="C50" s="2695">
        <v>123</v>
      </c>
      <c r="D50" s="4271">
        <v>80</v>
      </c>
      <c r="E50" s="4243">
        <f t="shared" si="0"/>
        <v>0.6504065040650406</v>
      </c>
      <c r="F50" s="4270">
        <v>3</v>
      </c>
      <c r="G50" s="4271">
        <v>77</v>
      </c>
      <c r="H50" s="4262">
        <v>7</v>
      </c>
      <c r="I50" s="4263">
        <v>8</v>
      </c>
      <c r="J50" s="4263">
        <v>5</v>
      </c>
      <c r="K50" s="4264">
        <v>11</v>
      </c>
      <c r="L50" s="4263">
        <v>41</v>
      </c>
      <c r="M50" s="4263"/>
      <c r="N50" s="4263"/>
      <c r="O50" s="4263">
        <v>5</v>
      </c>
      <c r="P50" s="4265"/>
      <c r="Q50" s="4244"/>
      <c r="R50" s="4314"/>
      <c r="S50" s="4314"/>
    </row>
    <row r="51" spans="1:19" ht="25.5">
      <c r="A51" s="4315" t="s">
        <v>23</v>
      </c>
      <c r="B51" s="2986" t="s">
        <v>1226</v>
      </c>
      <c r="C51" s="2695">
        <v>117</v>
      </c>
      <c r="D51" s="4271">
        <v>84</v>
      </c>
      <c r="E51" s="4243">
        <f t="shared" si="0"/>
        <v>0.717948717948718</v>
      </c>
      <c r="F51" s="4270">
        <v>4</v>
      </c>
      <c r="G51" s="4271">
        <v>80</v>
      </c>
      <c r="H51" s="4262">
        <v>43</v>
      </c>
      <c r="I51" s="4263">
        <v>6</v>
      </c>
      <c r="J51" s="4263">
        <v>3.5</v>
      </c>
      <c r="K51" s="4264">
        <v>6</v>
      </c>
      <c r="L51" s="4263">
        <v>18</v>
      </c>
      <c r="M51" s="4263"/>
      <c r="N51" s="4263"/>
      <c r="O51" s="4263">
        <v>3.5</v>
      </c>
      <c r="P51" s="4265"/>
      <c r="Q51" s="4244"/>
      <c r="R51" s="4314"/>
      <c r="S51" s="4314"/>
    </row>
    <row r="52" spans="1:19" ht="15">
      <c r="A52" s="4315" t="s">
        <v>23</v>
      </c>
      <c r="B52" s="2986" t="s">
        <v>1227</v>
      </c>
      <c r="C52" s="2695">
        <v>382</v>
      </c>
      <c r="D52" s="4271">
        <v>208</v>
      </c>
      <c r="E52" s="4243">
        <f t="shared" si="0"/>
        <v>0.5445026178010471</v>
      </c>
      <c r="F52" s="4270">
        <v>2</v>
      </c>
      <c r="G52" s="4271">
        <v>206</v>
      </c>
      <c r="H52" s="4262">
        <v>42</v>
      </c>
      <c r="I52" s="4263">
        <v>33</v>
      </c>
      <c r="J52" s="4263">
        <v>17</v>
      </c>
      <c r="K52" s="4264">
        <v>38</v>
      </c>
      <c r="L52" s="4263">
        <v>59</v>
      </c>
      <c r="M52" s="4263"/>
      <c r="N52" s="4263"/>
      <c r="O52" s="4263">
        <v>17</v>
      </c>
      <c r="P52" s="4265"/>
      <c r="Q52" s="4244"/>
      <c r="R52" s="4314"/>
      <c r="S52" s="4314"/>
    </row>
    <row r="53" spans="1:19" ht="15">
      <c r="A53" s="4315" t="s">
        <v>23</v>
      </c>
      <c r="B53" s="2986" t="s">
        <v>1228</v>
      </c>
      <c r="C53" s="2695">
        <v>426</v>
      </c>
      <c r="D53" s="4271">
        <v>272</v>
      </c>
      <c r="E53" s="4243">
        <f t="shared" si="0"/>
        <v>0.6384976525821596</v>
      </c>
      <c r="F53" s="4270">
        <v>8</v>
      </c>
      <c r="G53" s="4271">
        <v>264</v>
      </c>
      <c r="H53" s="4262">
        <v>62</v>
      </c>
      <c r="I53" s="4263">
        <v>39</v>
      </c>
      <c r="J53" s="4263">
        <v>39.5</v>
      </c>
      <c r="K53" s="4264">
        <v>23</v>
      </c>
      <c r="L53" s="4263">
        <v>61</v>
      </c>
      <c r="M53" s="4263"/>
      <c r="N53" s="4263"/>
      <c r="O53" s="4263">
        <v>39.5</v>
      </c>
      <c r="P53" s="4265"/>
      <c r="Q53" s="4244"/>
      <c r="R53" s="4314"/>
      <c r="S53" s="4314"/>
    </row>
    <row r="54" spans="1:19" ht="15">
      <c r="A54" s="4315" t="s">
        <v>23</v>
      </c>
      <c r="B54" s="2986" t="s">
        <v>1229</v>
      </c>
      <c r="C54" s="2695">
        <v>355</v>
      </c>
      <c r="D54" s="4271">
        <v>239</v>
      </c>
      <c r="E54" s="4243">
        <f t="shared" si="0"/>
        <v>0.6732394366197183</v>
      </c>
      <c r="F54" s="4270">
        <v>4</v>
      </c>
      <c r="G54" s="4271">
        <v>235</v>
      </c>
      <c r="H54" s="4262">
        <v>39</v>
      </c>
      <c r="I54" s="4263">
        <v>29</v>
      </c>
      <c r="J54" s="4263">
        <v>38</v>
      </c>
      <c r="K54" s="4264">
        <v>34</v>
      </c>
      <c r="L54" s="4263">
        <v>57</v>
      </c>
      <c r="M54" s="4263"/>
      <c r="N54" s="4263"/>
      <c r="O54" s="4263">
        <v>38</v>
      </c>
      <c r="P54" s="4265"/>
      <c r="Q54" s="4244"/>
      <c r="R54" s="4314"/>
      <c r="S54" s="4314"/>
    </row>
    <row r="55" spans="1:19" ht="15">
      <c r="A55" s="4315" t="s">
        <v>23</v>
      </c>
      <c r="B55" s="2986" t="s">
        <v>1230</v>
      </c>
      <c r="C55" s="2695">
        <v>410</v>
      </c>
      <c r="D55" s="4271">
        <v>188</v>
      </c>
      <c r="E55" s="4243">
        <f t="shared" si="0"/>
        <v>0.4585365853658537</v>
      </c>
      <c r="F55" s="4270">
        <v>1</v>
      </c>
      <c r="G55" s="4271">
        <v>187</v>
      </c>
      <c r="H55" s="4262">
        <v>26</v>
      </c>
      <c r="I55" s="4263">
        <v>31</v>
      </c>
      <c r="J55" s="4263">
        <v>33.5</v>
      </c>
      <c r="K55" s="4264">
        <v>20</v>
      </c>
      <c r="L55" s="4263">
        <v>43</v>
      </c>
      <c r="M55" s="4263"/>
      <c r="N55" s="4263"/>
      <c r="O55" s="4263">
        <v>33.5</v>
      </c>
      <c r="P55" s="4265"/>
      <c r="Q55" s="4244"/>
      <c r="R55" s="4314"/>
      <c r="S55" s="4314"/>
    </row>
    <row r="56" spans="1:19" ht="25.5">
      <c r="A56" s="4315" t="s">
        <v>23</v>
      </c>
      <c r="B56" s="2986" t="s">
        <v>1231</v>
      </c>
      <c r="C56" s="2695">
        <v>305</v>
      </c>
      <c r="D56" s="4271">
        <v>221</v>
      </c>
      <c r="E56" s="4243">
        <f t="shared" si="0"/>
        <v>0.7245901639344262</v>
      </c>
      <c r="F56" s="4270">
        <v>4</v>
      </c>
      <c r="G56" s="4271">
        <v>217</v>
      </c>
      <c r="H56" s="4262">
        <v>32</v>
      </c>
      <c r="I56" s="4263">
        <v>21</v>
      </c>
      <c r="J56" s="4263">
        <v>36</v>
      </c>
      <c r="K56" s="4264">
        <v>34</v>
      </c>
      <c r="L56" s="4263">
        <v>58</v>
      </c>
      <c r="M56" s="4263"/>
      <c r="N56" s="4263"/>
      <c r="O56" s="4263">
        <v>36</v>
      </c>
      <c r="P56" s="4265"/>
      <c r="Q56" s="4244"/>
      <c r="R56" s="4314"/>
      <c r="S56" s="4314"/>
    </row>
    <row r="57" spans="1:19" ht="25.5">
      <c r="A57" s="4315" t="s">
        <v>23</v>
      </c>
      <c r="B57" s="2986" t="s">
        <v>1232</v>
      </c>
      <c r="C57" s="2695">
        <v>215</v>
      </c>
      <c r="D57" s="4271">
        <v>97</v>
      </c>
      <c r="E57" s="4243">
        <f t="shared" si="0"/>
        <v>0.4511627906976744</v>
      </c>
      <c r="F57" s="4270">
        <v>2</v>
      </c>
      <c r="G57" s="4271">
        <v>95</v>
      </c>
      <c r="H57" s="4262">
        <v>17</v>
      </c>
      <c r="I57" s="4263">
        <v>19</v>
      </c>
      <c r="J57" s="4263">
        <v>11</v>
      </c>
      <c r="K57" s="4264">
        <v>26</v>
      </c>
      <c r="L57" s="4263">
        <v>11</v>
      </c>
      <c r="M57" s="4263"/>
      <c r="N57" s="4263"/>
      <c r="O57" s="4263">
        <v>11</v>
      </c>
      <c r="P57" s="4265"/>
      <c r="Q57" s="4244"/>
      <c r="R57" s="4314"/>
      <c r="S57" s="4314"/>
    </row>
    <row r="58" spans="1:19" ht="25.5">
      <c r="A58" s="4315" t="s">
        <v>23</v>
      </c>
      <c r="B58" s="2986" t="s">
        <v>1233</v>
      </c>
      <c r="C58" s="2695">
        <v>280</v>
      </c>
      <c r="D58" s="4271">
        <v>129</v>
      </c>
      <c r="E58" s="4243">
        <f t="shared" si="0"/>
        <v>0.4607142857142857</v>
      </c>
      <c r="F58" s="4270">
        <v>6</v>
      </c>
      <c r="G58" s="4271">
        <v>123</v>
      </c>
      <c r="H58" s="4262">
        <v>17</v>
      </c>
      <c r="I58" s="4263">
        <v>15</v>
      </c>
      <c r="J58" s="4263">
        <v>29</v>
      </c>
      <c r="K58" s="4264">
        <v>11</v>
      </c>
      <c r="L58" s="4263">
        <v>22</v>
      </c>
      <c r="M58" s="4263"/>
      <c r="N58" s="4263"/>
      <c r="O58" s="4263">
        <v>29</v>
      </c>
      <c r="P58" s="4265"/>
      <c r="Q58" s="4244"/>
      <c r="R58" s="4314"/>
      <c r="S58" s="4314"/>
    </row>
    <row r="59" spans="1:19" ht="25.5">
      <c r="A59" s="4315" t="s">
        <v>23</v>
      </c>
      <c r="B59" s="2986" t="s">
        <v>1234</v>
      </c>
      <c r="C59" s="2695">
        <v>345</v>
      </c>
      <c r="D59" s="4271">
        <v>199</v>
      </c>
      <c r="E59" s="4243">
        <f t="shared" si="0"/>
        <v>0.5768115942028985</v>
      </c>
      <c r="F59" s="4270">
        <v>8</v>
      </c>
      <c r="G59" s="4271">
        <v>191</v>
      </c>
      <c r="H59" s="4262">
        <v>28</v>
      </c>
      <c r="I59" s="4263">
        <v>30</v>
      </c>
      <c r="J59" s="4263">
        <v>18</v>
      </c>
      <c r="K59" s="4264">
        <v>40</v>
      </c>
      <c r="L59" s="4263">
        <v>57</v>
      </c>
      <c r="M59" s="4263"/>
      <c r="N59" s="4263"/>
      <c r="O59" s="4263">
        <v>18</v>
      </c>
      <c r="P59" s="4265"/>
      <c r="Q59" s="4244"/>
      <c r="R59" s="4314"/>
      <c r="S59" s="4314"/>
    </row>
    <row r="60" spans="1:19" ht="25.5">
      <c r="A60" s="4315" t="s">
        <v>23</v>
      </c>
      <c r="B60" s="2986" t="s">
        <v>1235</v>
      </c>
      <c r="C60" s="2695">
        <v>332</v>
      </c>
      <c r="D60" s="4271">
        <v>185</v>
      </c>
      <c r="E60" s="4243">
        <f t="shared" si="0"/>
        <v>0.5572289156626506</v>
      </c>
      <c r="F60" s="4270">
        <v>10</v>
      </c>
      <c r="G60" s="4271">
        <v>175</v>
      </c>
      <c r="H60" s="4262">
        <v>17</v>
      </c>
      <c r="I60" s="4263">
        <v>31</v>
      </c>
      <c r="J60" s="4263">
        <v>39.5</v>
      </c>
      <c r="K60" s="4264">
        <v>17</v>
      </c>
      <c r="L60" s="4263">
        <v>31</v>
      </c>
      <c r="M60" s="4263"/>
      <c r="N60" s="4263"/>
      <c r="O60" s="4263">
        <v>39.5</v>
      </c>
      <c r="P60" s="4265"/>
      <c r="Q60" s="4244"/>
      <c r="R60" s="4314"/>
      <c r="S60" s="4314"/>
    </row>
    <row r="61" spans="1:19" ht="25.5">
      <c r="A61" s="4315" t="s">
        <v>23</v>
      </c>
      <c r="B61" s="2986" t="s">
        <v>1236</v>
      </c>
      <c r="C61" s="2695">
        <v>380</v>
      </c>
      <c r="D61" s="4271">
        <v>189</v>
      </c>
      <c r="E61" s="4243">
        <f t="shared" si="0"/>
        <v>0.49736842105263157</v>
      </c>
      <c r="F61" s="4270">
        <v>4</v>
      </c>
      <c r="G61" s="4271">
        <v>185</v>
      </c>
      <c r="H61" s="4262">
        <v>41</v>
      </c>
      <c r="I61" s="4263">
        <v>24</v>
      </c>
      <c r="J61" s="4263">
        <v>20</v>
      </c>
      <c r="K61" s="4264">
        <v>36</v>
      </c>
      <c r="L61" s="4263">
        <v>44</v>
      </c>
      <c r="M61" s="4263"/>
      <c r="N61" s="4263"/>
      <c r="O61" s="4263">
        <v>20</v>
      </c>
      <c r="P61" s="4265"/>
      <c r="Q61" s="4244"/>
      <c r="R61" s="4314"/>
      <c r="S61" s="4314"/>
    </row>
    <row r="62" spans="1:19" ht="25.5">
      <c r="A62" s="4315" t="s">
        <v>23</v>
      </c>
      <c r="B62" s="2986" t="s">
        <v>1237</v>
      </c>
      <c r="C62" s="2695">
        <v>87</v>
      </c>
      <c r="D62" s="4271">
        <v>60</v>
      </c>
      <c r="E62" s="4243">
        <f t="shared" si="0"/>
        <v>0.6896551724137931</v>
      </c>
      <c r="F62" s="4270">
        <v>0</v>
      </c>
      <c r="G62" s="4271">
        <v>60</v>
      </c>
      <c r="H62" s="4262">
        <v>4</v>
      </c>
      <c r="I62" s="4263">
        <v>6</v>
      </c>
      <c r="J62" s="4263">
        <v>11.5</v>
      </c>
      <c r="K62" s="4264">
        <v>4</v>
      </c>
      <c r="L62" s="4263">
        <v>23</v>
      </c>
      <c r="M62" s="4263"/>
      <c r="N62" s="4263"/>
      <c r="O62" s="4263">
        <v>11.5</v>
      </c>
      <c r="P62" s="4265"/>
      <c r="Q62" s="4244"/>
      <c r="R62" s="4314"/>
      <c r="S62" s="4314"/>
    </row>
    <row r="63" spans="1:19" ht="25.5">
      <c r="A63" s="4315" t="s">
        <v>23</v>
      </c>
      <c r="B63" s="2986" t="s">
        <v>1238</v>
      </c>
      <c r="C63" s="2695">
        <v>176</v>
      </c>
      <c r="D63" s="4271">
        <v>113</v>
      </c>
      <c r="E63" s="4243">
        <f t="shared" si="0"/>
        <v>0.6420454545454546</v>
      </c>
      <c r="F63" s="4270">
        <v>1</v>
      </c>
      <c r="G63" s="4271">
        <v>112</v>
      </c>
      <c r="H63" s="4262">
        <v>44</v>
      </c>
      <c r="I63" s="4263">
        <v>15</v>
      </c>
      <c r="J63" s="4263">
        <v>14</v>
      </c>
      <c r="K63" s="4264">
        <v>5</v>
      </c>
      <c r="L63" s="4263">
        <v>20</v>
      </c>
      <c r="M63" s="4263"/>
      <c r="N63" s="4263"/>
      <c r="O63" s="4263">
        <v>14</v>
      </c>
      <c r="P63" s="4265"/>
      <c r="Q63" s="4244"/>
      <c r="R63" s="4314"/>
      <c r="S63" s="4314"/>
    </row>
    <row r="64" spans="1:19" ht="25.5">
      <c r="A64" s="4315" t="s">
        <v>23</v>
      </c>
      <c r="B64" s="2986" t="s">
        <v>1239</v>
      </c>
      <c r="C64" s="2695">
        <v>184</v>
      </c>
      <c r="D64" s="4271">
        <v>126</v>
      </c>
      <c r="E64" s="4243">
        <f t="shared" si="0"/>
        <v>0.6847826086956522</v>
      </c>
      <c r="F64" s="4270">
        <v>7</v>
      </c>
      <c r="G64" s="4271">
        <v>119</v>
      </c>
      <c r="H64" s="4262">
        <v>16</v>
      </c>
      <c r="I64" s="4263">
        <v>25</v>
      </c>
      <c r="J64" s="4263">
        <v>24.5</v>
      </c>
      <c r="K64" s="4264">
        <v>9</v>
      </c>
      <c r="L64" s="4263">
        <v>20</v>
      </c>
      <c r="M64" s="4263"/>
      <c r="N64" s="4263"/>
      <c r="O64" s="4263">
        <v>24.5</v>
      </c>
      <c r="P64" s="4265"/>
      <c r="Q64" s="4244"/>
      <c r="R64" s="4314"/>
      <c r="S64" s="4314"/>
    </row>
    <row r="65" spans="1:19" ht="15">
      <c r="A65" s="4315" t="s">
        <v>23</v>
      </c>
      <c r="B65" s="2986" t="s">
        <v>1240</v>
      </c>
      <c r="C65" s="2695">
        <v>460</v>
      </c>
      <c r="D65" s="4271">
        <v>249</v>
      </c>
      <c r="E65" s="4243">
        <f t="shared" si="0"/>
        <v>0.5413043478260869</v>
      </c>
      <c r="F65" s="4270">
        <f>D65-G65</f>
        <v>11</v>
      </c>
      <c r="G65" s="4271">
        <v>238</v>
      </c>
      <c r="H65" s="4262">
        <v>130</v>
      </c>
      <c r="I65" s="4263">
        <v>29</v>
      </c>
      <c r="J65" s="4263">
        <v>11.5</v>
      </c>
      <c r="K65" s="4264">
        <v>27</v>
      </c>
      <c r="L65" s="4263">
        <v>29</v>
      </c>
      <c r="M65" s="4263"/>
      <c r="N65" s="4263"/>
      <c r="O65" s="4263">
        <v>11.5</v>
      </c>
      <c r="P65" s="4265"/>
      <c r="Q65" s="4244"/>
      <c r="R65" s="4314"/>
      <c r="S65" s="4314"/>
    </row>
    <row r="66" spans="1:19" ht="15">
      <c r="A66" s="4315" t="s">
        <v>23</v>
      </c>
      <c r="B66" s="2986" t="s">
        <v>1241</v>
      </c>
      <c r="C66" s="2695">
        <v>170</v>
      </c>
      <c r="D66" s="4271">
        <v>129</v>
      </c>
      <c r="E66" s="4243">
        <f t="shared" si="0"/>
        <v>0.7588235294117647</v>
      </c>
      <c r="F66" s="4270">
        <v>4</v>
      </c>
      <c r="G66" s="4271">
        <v>125</v>
      </c>
      <c r="H66" s="4262"/>
      <c r="I66" s="4263"/>
      <c r="J66" s="4263">
        <v>2.5</v>
      </c>
      <c r="K66" s="4264"/>
      <c r="L66" s="4263">
        <v>100</v>
      </c>
      <c r="M66" s="4263"/>
      <c r="N66" s="4263"/>
      <c r="O66" s="4263">
        <v>22.5</v>
      </c>
      <c r="P66" s="4265"/>
      <c r="Q66" s="4244"/>
      <c r="R66" s="4314"/>
      <c r="S66" s="4314"/>
    </row>
    <row r="67" spans="1:19" ht="15">
      <c r="A67" s="4315" t="s">
        <v>23</v>
      </c>
      <c r="B67" s="2986" t="s">
        <v>1242</v>
      </c>
      <c r="C67" s="2695">
        <v>120</v>
      </c>
      <c r="D67" s="4271">
        <v>104</v>
      </c>
      <c r="E67" s="4243">
        <f t="shared" si="0"/>
        <v>0.8666666666666667</v>
      </c>
      <c r="F67" s="4270">
        <v>4</v>
      </c>
      <c r="G67" s="4271">
        <v>100</v>
      </c>
      <c r="H67" s="4262">
        <v>35</v>
      </c>
      <c r="I67" s="4263"/>
      <c r="J67" s="4263">
        <v>1.7</v>
      </c>
      <c r="K67" s="4264">
        <v>48</v>
      </c>
      <c r="L67" s="4263"/>
      <c r="M67" s="4263"/>
      <c r="N67" s="4263"/>
      <c r="O67" s="4263">
        <v>15.3</v>
      </c>
      <c r="P67" s="4265"/>
      <c r="Q67" s="4244"/>
      <c r="R67" s="4314"/>
      <c r="S67" s="4314"/>
    </row>
    <row r="68" spans="1:19" ht="25.5">
      <c r="A68" s="4315" t="s">
        <v>23</v>
      </c>
      <c r="B68" s="2986" t="s">
        <v>1243</v>
      </c>
      <c r="C68" s="2695">
        <v>1636</v>
      </c>
      <c r="D68" s="4271">
        <v>1162</v>
      </c>
      <c r="E68" s="4243">
        <v>0.7102689486552567</v>
      </c>
      <c r="F68" s="4270">
        <v>63</v>
      </c>
      <c r="G68" s="4271">
        <v>1099</v>
      </c>
      <c r="H68" s="4262">
        <v>334</v>
      </c>
      <c r="I68" s="4263">
        <v>32</v>
      </c>
      <c r="J68" s="4263">
        <v>45</v>
      </c>
      <c r="K68" s="4264">
        <v>257</v>
      </c>
      <c r="L68" s="4263">
        <v>386</v>
      </c>
      <c r="M68" s="4263"/>
      <c r="N68" s="4263"/>
      <c r="O68" s="4263">
        <v>45</v>
      </c>
      <c r="P68" s="4265"/>
      <c r="Q68" s="4244"/>
      <c r="R68" s="4314"/>
      <c r="S68" s="4314"/>
    </row>
    <row r="69" spans="1:19" ht="15">
      <c r="A69" s="4315" t="s">
        <v>1244</v>
      </c>
      <c r="B69" s="2986" t="s">
        <v>1245</v>
      </c>
      <c r="C69" s="2695"/>
      <c r="D69" s="4271"/>
      <c r="E69" s="4243"/>
      <c r="F69" s="4270"/>
      <c r="G69" s="4271">
        <v>7450</v>
      </c>
      <c r="H69" s="4262">
        <v>3084</v>
      </c>
      <c r="I69" s="4263">
        <v>372</v>
      </c>
      <c r="J69" s="4263"/>
      <c r="K69" s="4264">
        <v>1206</v>
      </c>
      <c r="L69" s="4263">
        <v>524</v>
      </c>
      <c r="M69" s="4263">
        <v>383</v>
      </c>
      <c r="N69" s="4263"/>
      <c r="O69" s="4263">
        <v>1314</v>
      </c>
      <c r="P69" s="4265">
        <v>567</v>
      </c>
      <c r="Q69" s="4244"/>
      <c r="R69" s="4314"/>
      <c r="S69" s="4314"/>
    </row>
    <row r="70" spans="1:19" ht="15">
      <c r="A70" s="4315" t="s">
        <v>1244</v>
      </c>
      <c r="B70" s="2986" t="s">
        <v>1246</v>
      </c>
      <c r="C70" s="2695">
        <v>10491</v>
      </c>
      <c r="D70" s="4271">
        <v>5530</v>
      </c>
      <c r="E70" s="4243">
        <f>D70/C70</f>
        <v>0.5271184825088171</v>
      </c>
      <c r="F70" s="4270">
        <f>D70-G70</f>
        <v>102</v>
      </c>
      <c r="G70" s="4271">
        <v>5428</v>
      </c>
      <c r="H70" s="4262">
        <v>563.1359999999986</v>
      </c>
      <c r="I70" s="4263">
        <v>47</v>
      </c>
      <c r="J70" s="4263">
        <v>47</v>
      </c>
      <c r="K70" s="4264">
        <v>91</v>
      </c>
      <c r="L70" s="4263">
        <v>101</v>
      </c>
      <c r="M70" s="4263">
        <v>2720</v>
      </c>
      <c r="N70" s="4263">
        <v>267</v>
      </c>
      <c r="O70" s="4263">
        <v>1389</v>
      </c>
      <c r="P70" s="4265">
        <v>202.86399999999412</v>
      </c>
      <c r="Q70" s="4244"/>
      <c r="R70" s="4314"/>
      <c r="S70" s="4314"/>
    </row>
    <row r="71" spans="1:19" ht="15">
      <c r="A71" s="4315" t="s">
        <v>55</v>
      </c>
      <c r="B71" s="2986" t="s">
        <v>1247</v>
      </c>
      <c r="C71" s="2695">
        <v>115</v>
      </c>
      <c r="D71" s="4271">
        <v>89</v>
      </c>
      <c r="E71" s="4243">
        <f>D71/C71</f>
        <v>0.7739130434782608</v>
      </c>
      <c r="F71" s="4270">
        <v>1</v>
      </c>
      <c r="G71" s="4271">
        <v>88</v>
      </c>
      <c r="H71" s="4262">
        <v>53</v>
      </c>
      <c r="I71" s="4263">
        <v>11</v>
      </c>
      <c r="J71" s="4263"/>
      <c r="K71" s="4264">
        <v>12</v>
      </c>
      <c r="L71" s="4263">
        <v>8</v>
      </c>
      <c r="M71" s="4263"/>
      <c r="N71" s="4263"/>
      <c r="O71" s="4263">
        <v>4</v>
      </c>
      <c r="P71" s="4265"/>
      <c r="Q71" s="4244"/>
      <c r="R71" s="4314"/>
      <c r="S71" s="4314"/>
    </row>
    <row r="72" spans="1:19" ht="15">
      <c r="A72" s="4315" t="s">
        <v>55</v>
      </c>
      <c r="B72" s="2986" t="s">
        <v>1248</v>
      </c>
      <c r="C72" s="2695">
        <v>38</v>
      </c>
      <c r="D72" s="4271">
        <v>34</v>
      </c>
      <c r="E72" s="4243">
        <f>D72/C72</f>
        <v>0.8947368421052632</v>
      </c>
      <c r="F72" s="4270">
        <v>1</v>
      </c>
      <c r="G72" s="4271">
        <v>33</v>
      </c>
      <c r="H72" s="4262">
        <v>3</v>
      </c>
      <c r="I72" s="4263"/>
      <c r="J72" s="4263"/>
      <c r="K72" s="4264">
        <v>6</v>
      </c>
      <c r="L72" s="4263">
        <v>17</v>
      </c>
      <c r="M72" s="4263">
        <v>2</v>
      </c>
      <c r="N72" s="4263"/>
      <c r="O72" s="4263">
        <v>5</v>
      </c>
      <c r="P72" s="4265"/>
      <c r="Q72" s="4244"/>
      <c r="R72" s="4314"/>
      <c r="S72" s="4314"/>
    </row>
    <row r="73" spans="1:19" ht="15">
      <c r="A73" s="4315" t="s">
        <v>55</v>
      </c>
      <c r="B73" s="2986" t="s">
        <v>1249</v>
      </c>
      <c r="C73" s="2695"/>
      <c r="D73" s="4271"/>
      <c r="E73" s="4243"/>
      <c r="F73" s="4270"/>
      <c r="G73" s="4271">
        <v>1030</v>
      </c>
      <c r="H73" s="4262">
        <v>169</v>
      </c>
      <c r="I73" s="4263">
        <v>84</v>
      </c>
      <c r="J73" s="4263"/>
      <c r="K73" s="4264">
        <v>224</v>
      </c>
      <c r="L73" s="4263">
        <v>282</v>
      </c>
      <c r="M73" s="4263"/>
      <c r="N73" s="4263"/>
      <c r="O73" s="4263">
        <v>271</v>
      </c>
      <c r="P73" s="4265">
        <v>0</v>
      </c>
      <c r="Q73" s="4244"/>
      <c r="R73" s="4314"/>
      <c r="S73" s="4314"/>
    </row>
    <row r="74" spans="1:19" ht="25.5">
      <c r="A74" s="4315" t="s">
        <v>55</v>
      </c>
      <c r="B74" s="2986" t="s">
        <v>1250</v>
      </c>
      <c r="C74" s="2695">
        <v>408</v>
      </c>
      <c r="D74" s="4271">
        <v>273</v>
      </c>
      <c r="E74" s="4243">
        <f aca="true" t="shared" si="1" ref="E74:E80">D74/C74</f>
        <v>0.6691176470588235</v>
      </c>
      <c r="F74" s="4270">
        <v>3</v>
      </c>
      <c r="G74" s="4271">
        <v>270</v>
      </c>
      <c r="H74" s="4262">
        <v>54</v>
      </c>
      <c r="I74" s="4263">
        <v>10</v>
      </c>
      <c r="J74" s="4263"/>
      <c r="K74" s="4264">
        <v>14</v>
      </c>
      <c r="L74" s="4263">
        <v>135</v>
      </c>
      <c r="M74" s="4263">
        <v>14</v>
      </c>
      <c r="N74" s="4263">
        <v>14</v>
      </c>
      <c r="O74" s="4263">
        <v>29</v>
      </c>
      <c r="P74" s="4265"/>
      <c r="Q74" s="4244"/>
      <c r="R74" s="4314"/>
      <c r="S74" s="4314"/>
    </row>
    <row r="75" spans="1:19" ht="25.5">
      <c r="A75" s="4315" t="s">
        <v>55</v>
      </c>
      <c r="B75" s="2986" t="s">
        <v>1251</v>
      </c>
      <c r="C75" s="2695">
        <v>2301</v>
      </c>
      <c r="D75" s="4271">
        <v>1406</v>
      </c>
      <c r="E75" s="4243">
        <f t="shared" si="1"/>
        <v>0.611038678835289</v>
      </c>
      <c r="F75" s="4270">
        <v>98</v>
      </c>
      <c r="G75" s="4271">
        <v>1299</v>
      </c>
      <c r="H75" s="4262">
        <v>184</v>
      </c>
      <c r="I75" s="4263">
        <v>36</v>
      </c>
      <c r="J75" s="4263"/>
      <c r="K75" s="4264">
        <v>544</v>
      </c>
      <c r="L75" s="4263">
        <v>369</v>
      </c>
      <c r="M75" s="4263">
        <v>82</v>
      </c>
      <c r="N75" s="4263">
        <v>25</v>
      </c>
      <c r="O75" s="4263">
        <v>59</v>
      </c>
      <c r="P75" s="4265"/>
      <c r="Q75" s="4244"/>
      <c r="R75" s="4314"/>
      <c r="S75" s="4314"/>
    </row>
    <row r="76" spans="1:19" ht="25.5">
      <c r="A76" s="4315" t="s">
        <v>55</v>
      </c>
      <c r="B76" s="2986" t="s">
        <v>1252</v>
      </c>
      <c r="C76" s="2695">
        <v>415</v>
      </c>
      <c r="D76" s="4271">
        <v>309</v>
      </c>
      <c r="E76" s="4243">
        <f t="shared" si="1"/>
        <v>0.744578313253012</v>
      </c>
      <c r="F76" s="4270">
        <v>16</v>
      </c>
      <c r="G76" s="4271">
        <v>293</v>
      </c>
      <c r="H76" s="4262">
        <v>86</v>
      </c>
      <c r="I76" s="4263">
        <v>15</v>
      </c>
      <c r="J76" s="4263"/>
      <c r="K76" s="4264">
        <v>54</v>
      </c>
      <c r="L76" s="4263">
        <v>52</v>
      </c>
      <c r="M76" s="4263"/>
      <c r="N76" s="4263"/>
      <c r="O76" s="4263">
        <v>33</v>
      </c>
      <c r="P76" s="4265">
        <v>53</v>
      </c>
      <c r="Q76" s="4244"/>
      <c r="R76" s="4314"/>
      <c r="S76" s="4314"/>
    </row>
    <row r="77" spans="1:19" ht="15">
      <c r="A77" s="4315" t="s">
        <v>55</v>
      </c>
      <c r="B77" s="2986" t="s">
        <v>1253</v>
      </c>
      <c r="C77" s="2695">
        <v>3605</v>
      </c>
      <c r="D77" s="4271">
        <v>2688</v>
      </c>
      <c r="E77" s="4243">
        <f t="shared" si="1"/>
        <v>0.7456310679611651</v>
      </c>
      <c r="F77" s="4270">
        <v>72</v>
      </c>
      <c r="G77" s="4271">
        <v>2616</v>
      </c>
      <c r="H77" s="4262">
        <v>439</v>
      </c>
      <c r="I77" s="4263"/>
      <c r="J77" s="4263"/>
      <c r="K77" s="4264">
        <v>598</v>
      </c>
      <c r="L77" s="4263">
        <v>485</v>
      </c>
      <c r="M77" s="4263"/>
      <c r="N77" s="4263">
        <v>1094</v>
      </c>
      <c r="O77" s="4263"/>
      <c r="P77" s="4265"/>
      <c r="Q77" s="4244"/>
      <c r="R77" s="4314"/>
      <c r="S77" s="4314"/>
    </row>
    <row r="78" spans="1:19" ht="15">
      <c r="A78" s="4315" t="s">
        <v>55</v>
      </c>
      <c r="B78" s="2986" t="s">
        <v>1254</v>
      </c>
      <c r="C78" s="2695">
        <v>107</v>
      </c>
      <c r="D78" s="4271">
        <v>78</v>
      </c>
      <c r="E78" s="4243">
        <f t="shared" si="1"/>
        <v>0.7289719626168224</v>
      </c>
      <c r="F78" s="4270">
        <v>2</v>
      </c>
      <c r="G78" s="4271">
        <v>76</v>
      </c>
      <c r="H78" s="4262">
        <v>30</v>
      </c>
      <c r="I78" s="4263"/>
      <c r="J78" s="4263"/>
      <c r="K78" s="4264">
        <v>20</v>
      </c>
      <c r="L78" s="4263">
        <v>10</v>
      </c>
      <c r="M78" s="4263"/>
      <c r="N78" s="4263">
        <v>16</v>
      </c>
      <c r="O78" s="4263"/>
      <c r="P78" s="4265"/>
      <c r="Q78" s="4244"/>
      <c r="R78" s="4314"/>
      <c r="S78" s="4314"/>
    </row>
    <row r="79" spans="1:19" ht="25.5">
      <c r="A79" s="4315" t="s">
        <v>55</v>
      </c>
      <c r="B79" s="2986" t="s">
        <v>601</v>
      </c>
      <c r="C79" s="2695">
        <v>138</v>
      </c>
      <c r="D79" s="4271">
        <v>82</v>
      </c>
      <c r="E79" s="4243">
        <f t="shared" si="1"/>
        <v>0.5942028985507246</v>
      </c>
      <c r="F79" s="4270">
        <v>2</v>
      </c>
      <c r="G79" s="4271">
        <v>80</v>
      </c>
      <c r="H79" s="4262">
        <v>19</v>
      </c>
      <c r="I79" s="4263"/>
      <c r="J79" s="4263"/>
      <c r="K79" s="4264">
        <v>30</v>
      </c>
      <c r="L79" s="4263">
        <v>17</v>
      </c>
      <c r="M79" s="4263"/>
      <c r="N79" s="4263">
        <v>14</v>
      </c>
      <c r="O79" s="4263"/>
      <c r="P79" s="4265"/>
      <c r="Q79" s="4244"/>
      <c r="R79" s="4314"/>
      <c r="S79" s="4314"/>
    </row>
    <row r="80" spans="1:19" ht="15">
      <c r="A80" s="4315" t="s">
        <v>55</v>
      </c>
      <c r="B80" s="2986" t="s">
        <v>1255</v>
      </c>
      <c r="C80" s="2695">
        <v>1830</v>
      </c>
      <c r="D80" s="4271">
        <v>1295</v>
      </c>
      <c r="E80" s="4243">
        <f t="shared" si="1"/>
        <v>0.7076502732240437</v>
      </c>
      <c r="F80" s="4270">
        <v>49</v>
      </c>
      <c r="G80" s="4271">
        <v>1246</v>
      </c>
      <c r="H80" s="4262"/>
      <c r="I80" s="4263"/>
      <c r="J80" s="4263">
        <v>158</v>
      </c>
      <c r="K80" s="4264">
        <v>182</v>
      </c>
      <c r="L80" s="4263"/>
      <c r="M80" s="4263">
        <v>487</v>
      </c>
      <c r="N80" s="4263"/>
      <c r="O80" s="4263">
        <v>419</v>
      </c>
      <c r="P80" s="4265"/>
      <c r="Q80" s="4244"/>
      <c r="R80" s="4314"/>
      <c r="S80" s="4314"/>
    </row>
    <row r="81" spans="1:19" ht="15">
      <c r="A81" s="4315" t="s">
        <v>55</v>
      </c>
      <c r="B81" s="2986" t="s">
        <v>1256</v>
      </c>
      <c r="C81" s="2695"/>
      <c r="D81" s="4271"/>
      <c r="E81" s="4243"/>
      <c r="F81" s="4270"/>
      <c r="G81" s="4271">
        <v>384</v>
      </c>
      <c r="H81" s="4262">
        <v>96</v>
      </c>
      <c r="I81" s="4263"/>
      <c r="J81" s="4263"/>
      <c r="K81" s="4264">
        <v>165</v>
      </c>
      <c r="L81" s="4263">
        <v>123</v>
      </c>
      <c r="M81" s="4263"/>
      <c r="N81" s="4263"/>
      <c r="O81" s="4263"/>
      <c r="P81" s="4265">
        <v>0</v>
      </c>
      <c r="Q81" s="4244"/>
      <c r="R81" s="4314"/>
      <c r="S81" s="4314"/>
    </row>
    <row r="82" spans="1:19" ht="15.75" thickBot="1">
      <c r="A82" s="4355" t="s">
        <v>55</v>
      </c>
      <c r="B82" s="2987" t="s">
        <v>1257</v>
      </c>
      <c r="C82" s="2604">
        <v>1034</v>
      </c>
      <c r="D82" s="4278">
        <v>722</v>
      </c>
      <c r="E82" s="4257">
        <f>D82/C82</f>
        <v>0.6982591876208898</v>
      </c>
      <c r="F82" s="4277">
        <v>18</v>
      </c>
      <c r="G82" s="4278">
        <v>704</v>
      </c>
      <c r="H82" s="4266">
        <v>168</v>
      </c>
      <c r="I82" s="4267"/>
      <c r="J82" s="4267"/>
      <c r="K82" s="4268">
        <v>330</v>
      </c>
      <c r="L82" s="4267">
        <v>169</v>
      </c>
      <c r="M82" s="4267">
        <v>37</v>
      </c>
      <c r="N82" s="4267"/>
      <c r="O82" s="4267"/>
      <c r="P82" s="4269"/>
      <c r="Q82" s="4244"/>
      <c r="R82" s="4314"/>
      <c r="S82" s="4314"/>
    </row>
    <row r="83" spans="1:19" ht="26.25">
      <c r="A83" s="4302"/>
      <c r="B83" s="4303"/>
      <c r="C83" s="4304"/>
      <c r="D83" s="4304"/>
      <c r="E83" s="4304"/>
      <c r="F83" s="4304"/>
      <c r="G83" s="4304"/>
      <c r="H83" s="4305"/>
      <c r="I83" s="4305"/>
      <c r="J83" s="4305"/>
      <c r="K83" s="4306"/>
      <c r="L83" s="4305"/>
      <c r="M83" s="4305"/>
      <c r="N83" s="4305"/>
      <c r="O83" s="4305"/>
      <c r="P83" s="4305"/>
      <c r="Q83" s="4304"/>
      <c r="R83" s="4301"/>
      <c r="S83" s="4301"/>
    </row>
    <row r="84" spans="1:19" ht="26.25">
      <c r="A84" s="4643" t="s">
        <v>1184</v>
      </c>
      <c r="B84" s="4643"/>
      <c r="C84" s="4643"/>
      <c r="D84" s="4643"/>
      <c r="E84" s="4643"/>
      <c r="F84" s="4643"/>
      <c r="G84" s="4643"/>
      <c r="H84" s="4643"/>
      <c r="I84" s="4643"/>
      <c r="J84" s="4643"/>
      <c r="K84" s="4643"/>
      <c r="L84" s="4643"/>
      <c r="M84" s="4643"/>
      <c r="N84" s="4643"/>
      <c r="O84" s="4643"/>
      <c r="P84" s="4643"/>
      <c r="Q84" s="4301"/>
      <c r="R84" s="4301"/>
      <c r="S84" s="4301"/>
    </row>
    <row r="85" spans="1:19" ht="27" thickBot="1">
      <c r="A85" s="4302"/>
      <c r="B85" s="4303"/>
      <c r="C85" s="4304"/>
      <c r="D85" s="4304"/>
      <c r="E85" s="4304"/>
      <c r="F85" s="4304"/>
      <c r="G85" s="4304"/>
      <c r="H85" s="4305"/>
      <c r="I85" s="4305"/>
      <c r="J85" s="4305"/>
      <c r="K85" s="4306"/>
      <c r="L85" s="4305"/>
      <c r="M85" s="4305"/>
      <c r="N85" s="4305"/>
      <c r="O85" s="4305"/>
      <c r="P85" s="4305"/>
      <c r="Q85" s="4304"/>
      <c r="R85" s="4301"/>
      <c r="S85" s="4301"/>
    </row>
    <row r="86" spans="1:19" ht="46.5" thickBot="1" thickTop="1">
      <c r="A86" s="4644" t="s">
        <v>2</v>
      </c>
      <c r="B86" s="4644" t="s">
        <v>3</v>
      </c>
      <c r="C86" s="4668" t="s">
        <v>4</v>
      </c>
      <c r="D86" s="4650" t="s">
        <v>5</v>
      </c>
      <c r="E86" s="4617" t="s">
        <v>6</v>
      </c>
      <c r="F86" s="4650" t="s">
        <v>7</v>
      </c>
      <c r="G86" s="4652" t="s">
        <v>8</v>
      </c>
      <c r="H86" s="4654" t="s">
        <v>9</v>
      </c>
      <c r="I86" s="4655"/>
      <c r="J86" s="4655"/>
      <c r="K86" s="4655"/>
      <c r="L86" s="4655"/>
      <c r="M86" s="4655"/>
      <c r="N86" s="4655"/>
      <c r="O86" s="4655"/>
      <c r="P86" s="4656"/>
      <c r="Q86" s="4304"/>
      <c r="R86" s="4307"/>
      <c r="S86" s="4224" t="s">
        <v>10</v>
      </c>
    </row>
    <row r="87" spans="1:17" ht="15.75" thickBot="1">
      <c r="A87" s="4658"/>
      <c r="B87" s="4658"/>
      <c r="C87" s="4677"/>
      <c r="D87" s="4666"/>
      <c r="E87" s="4628"/>
      <c r="F87" s="4666"/>
      <c r="G87" s="4667"/>
      <c r="H87" s="4365" t="s">
        <v>11</v>
      </c>
      <c r="I87" s="4366" t="s">
        <v>12</v>
      </c>
      <c r="J87" s="4366" t="s">
        <v>13</v>
      </c>
      <c r="K87" s="4367" t="s">
        <v>14</v>
      </c>
      <c r="L87" s="4366" t="s">
        <v>15</v>
      </c>
      <c r="M87" s="4366" t="s">
        <v>16</v>
      </c>
      <c r="N87" s="4368" t="s">
        <v>17</v>
      </c>
      <c r="O87" s="4366" t="s">
        <v>18</v>
      </c>
      <c r="P87" s="4369" t="s">
        <v>19</v>
      </c>
      <c r="Q87" s="4304"/>
    </row>
    <row r="88" spans="1:19" ht="25.5">
      <c r="A88" s="4313" t="s">
        <v>26</v>
      </c>
      <c r="B88" s="2985" t="s">
        <v>1258</v>
      </c>
      <c r="C88" s="2602">
        <v>1000</v>
      </c>
      <c r="D88" s="4276"/>
      <c r="E88" s="4255"/>
      <c r="F88" s="4275"/>
      <c r="G88" s="4276">
        <v>521</v>
      </c>
      <c r="H88" s="4258">
        <v>95</v>
      </c>
      <c r="I88" s="4259">
        <v>10</v>
      </c>
      <c r="J88" s="4259"/>
      <c r="K88" s="4260">
        <v>144</v>
      </c>
      <c r="L88" s="4259">
        <v>132</v>
      </c>
      <c r="M88" s="4259"/>
      <c r="N88" s="4259">
        <v>101</v>
      </c>
      <c r="O88" s="4259">
        <v>39</v>
      </c>
      <c r="P88" s="4261"/>
      <c r="Q88" s="4244"/>
      <c r="R88" s="4314"/>
      <c r="S88" s="4314"/>
    </row>
    <row r="89" spans="1:19" ht="15">
      <c r="A89" s="4315" t="s">
        <v>26</v>
      </c>
      <c r="B89" s="2986" t="s">
        <v>1259</v>
      </c>
      <c r="C89" s="2695">
        <v>6225</v>
      </c>
      <c r="D89" s="4271"/>
      <c r="E89" s="4243"/>
      <c r="F89" s="4270"/>
      <c r="G89" s="4271">
        <v>4830</v>
      </c>
      <c r="H89" s="4262">
        <v>474</v>
      </c>
      <c r="I89" s="4263">
        <v>249.2</v>
      </c>
      <c r="J89" s="4263"/>
      <c r="K89" s="4264">
        <v>1510</v>
      </c>
      <c r="L89" s="4263">
        <v>588</v>
      </c>
      <c r="M89" s="4263">
        <v>236</v>
      </c>
      <c r="N89" s="4263">
        <v>1551</v>
      </c>
      <c r="O89" s="4263">
        <v>106.8</v>
      </c>
      <c r="P89" s="4265">
        <v>115</v>
      </c>
      <c r="Q89" s="4244"/>
      <c r="R89" s="4314"/>
      <c r="S89" s="4314"/>
    </row>
    <row r="90" spans="1:19" ht="15">
      <c r="A90" s="4315" t="s">
        <v>26</v>
      </c>
      <c r="B90" s="2986" t="s">
        <v>1260</v>
      </c>
      <c r="C90" s="2695">
        <v>3924</v>
      </c>
      <c r="D90" s="4271"/>
      <c r="E90" s="4243"/>
      <c r="F90" s="4270"/>
      <c r="G90" s="4271">
        <v>3080</v>
      </c>
      <c r="H90" s="4262">
        <v>416</v>
      </c>
      <c r="I90" s="4263">
        <v>172.5</v>
      </c>
      <c r="J90" s="4263">
        <v>136.8</v>
      </c>
      <c r="K90" s="4264">
        <v>511</v>
      </c>
      <c r="L90" s="4263">
        <v>361</v>
      </c>
      <c r="M90" s="4263">
        <v>180</v>
      </c>
      <c r="N90" s="4263">
        <v>1039</v>
      </c>
      <c r="O90" s="4263">
        <v>172.5</v>
      </c>
      <c r="P90" s="4265">
        <v>91.19999999999999</v>
      </c>
      <c r="Q90" s="4244"/>
      <c r="R90" s="4314"/>
      <c r="S90" s="4314"/>
    </row>
    <row r="91" spans="1:19" ht="15">
      <c r="A91" s="4315" t="s">
        <v>26</v>
      </c>
      <c r="B91" s="2986" t="s">
        <v>1261</v>
      </c>
      <c r="C91" s="2695">
        <v>1310</v>
      </c>
      <c r="D91" s="4271"/>
      <c r="E91" s="4243"/>
      <c r="F91" s="4270"/>
      <c r="G91" s="4271">
        <v>874</v>
      </c>
      <c r="H91" s="4262">
        <v>131.5</v>
      </c>
      <c r="I91" s="4263"/>
      <c r="J91" s="4263">
        <v>238</v>
      </c>
      <c r="K91" s="4264">
        <v>263</v>
      </c>
      <c r="L91" s="4263">
        <v>110</v>
      </c>
      <c r="M91" s="4263"/>
      <c r="N91" s="4263">
        <v>131.5</v>
      </c>
      <c r="O91" s="4263"/>
      <c r="P91" s="4265"/>
      <c r="Q91" s="4244"/>
      <c r="R91" s="4314"/>
      <c r="S91" s="4314"/>
    </row>
    <row r="92" spans="1:19" ht="25.5">
      <c r="A92" s="4315" t="s">
        <v>26</v>
      </c>
      <c r="B92" s="2986" t="s">
        <v>1262</v>
      </c>
      <c r="C92" s="2695">
        <v>8893</v>
      </c>
      <c r="D92" s="4271"/>
      <c r="E92" s="4243"/>
      <c r="F92" s="4270"/>
      <c r="G92" s="4271">
        <v>4710</v>
      </c>
      <c r="H92" s="4262">
        <v>1099</v>
      </c>
      <c r="I92" s="4263">
        <v>398</v>
      </c>
      <c r="J92" s="4263">
        <v>106</v>
      </c>
      <c r="K92" s="4264">
        <v>963</v>
      </c>
      <c r="L92" s="4263">
        <v>657</v>
      </c>
      <c r="M92" s="4263">
        <v>92</v>
      </c>
      <c r="N92" s="4263">
        <v>439</v>
      </c>
      <c r="O92" s="4263">
        <v>532</v>
      </c>
      <c r="P92" s="4265">
        <v>424</v>
      </c>
      <c r="Q92" s="4244"/>
      <c r="R92" s="4314"/>
      <c r="S92" s="4314"/>
    </row>
    <row r="93" spans="1:19" ht="15">
      <c r="A93" s="4315" t="s">
        <v>26</v>
      </c>
      <c r="B93" s="2986" t="s">
        <v>1263</v>
      </c>
      <c r="C93" s="2695">
        <v>183</v>
      </c>
      <c r="D93" s="4271">
        <v>143</v>
      </c>
      <c r="E93" s="4243">
        <f aca="true" t="shared" si="2" ref="E93:E99">D93/C93</f>
        <v>0.7814207650273224</v>
      </c>
      <c r="F93" s="4270">
        <v>4</v>
      </c>
      <c r="G93" s="4271">
        <v>139</v>
      </c>
      <c r="H93" s="4262">
        <v>39</v>
      </c>
      <c r="I93" s="4263"/>
      <c r="J93" s="4263"/>
      <c r="K93" s="4264"/>
      <c r="L93" s="4263"/>
      <c r="M93" s="4263"/>
      <c r="N93" s="4263">
        <v>40</v>
      </c>
      <c r="O93" s="4263"/>
      <c r="P93" s="4265">
        <v>60</v>
      </c>
      <c r="Q93" s="4244"/>
      <c r="R93" s="4314"/>
      <c r="S93" s="4314"/>
    </row>
    <row r="94" spans="1:19" ht="25.5">
      <c r="A94" s="4315" t="s">
        <v>26</v>
      </c>
      <c r="B94" s="2986" t="s">
        <v>1264</v>
      </c>
      <c r="C94" s="2695">
        <v>168</v>
      </c>
      <c r="D94" s="4271">
        <v>135</v>
      </c>
      <c r="E94" s="4243">
        <f t="shared" si="2"/>
        <v>0.8035714285714286</v>
      </c>
      <c r="F94" s="4270">
        <f>D94-G94</f>
        <v>5</v>
      </c>
      <c r="G94" s="4271">
        <v>130</v>
      </c>
      <c r="H94" s="4262">
        <v>51</v>
      </c>
      <c r="I94" s="4263"/>
      <c r="J94" s="4263"/>
      <c r="K94" s="4264">
        <v>51</v>
      </c>
      <c r="L94" s="4263"/>
      <c r="M94" s="4263"/>
      <c r="N94" s="4263"/>
      <c r="O94" s="4263"/>
      <c r="P94" s="4265">
        <v>28</v>
      </c>
      <c r="Q94" s="4244"/>
      <c r="R94" s="4314"/>
      <c r="S94" s="4314"/>
    </row>
    <row r="95" spans="1:19" ht="15">
      <c r="A95" s="4315" t="s">
        <v>26</v>
      </c>
      <c r="B95" s="2986" t="s">
        <v>1265</v>
      </c>
      <c r="C95" s="2695">
        <v>48</v>
      </c>
      <c r="D95" s="4271">
        <v>47</v>
      </c>
      <c r="E95" s="4243">
        <f t="shared" si="2"/>
        <v>0.9791666666666666</v>
      </c>
      <c r="F95" s="4270">
        <f>D95-G95</f>
        <v>3</v>
      </c>
      <c r="G95" s="4271">
        <v>44</v>
      </c>
      <c r="H95" s="4262">
        <v>4</v>
      </c>
      <c r="I95" s="4263"/>
      <c r="J95" s="4263"/>
      <c r="K95" s="4264">
        <v>1</v>
      </c>
      <c r="L95" s="4263">
        <v>6</v>
      </c>
      <c r="M95" s="4263"/>
      <c r="N95" s="4263"/>
      <c r="O95" s="4263">
        <v>33</v>
      </c>
      <c r="P95" s="4265"/>
      <c r="Q95" s="4244"/>
      <c r="R95" s="4314"/>
      <c r="S95" s="4314"/>
    </row>
    <row r="96" spans="1:19" ht="15">
      <c r="A96" s="4315" t="s">
        <v>26</v>
      </c>
      <c r="B96" s="2986" t="s">
        <v>1266</v>
      </c>
      <c r="C96" s="2695">
        <v>124</v>
      </c>
      <c r="D96" s="4271">
        <v>100</v>
      </c>
      <c r="E96" s="4243">
        <f t="shared" si="2"/>
        <v>0.8064516129032258</v>
      </c>
      <c r="F96" s="4270">
        <v>3</v>
      </c>
      <c r="G96" s="4271">
        <v>97</v>
      </c>
      <c r="H96" s="4262">
        <v>80</v>
      </c>
      <c r="I96" s="4263">
        <v>6</v>
      </c>
      <c r="J96" s="4263">
        <v>11</v>
      </c>
      <c r="K96" s="4264"/>
      <c r="L96" s="4263"/>
      <c r="M96" s="4263"/>
      <c r="N96" s="4263"/>
      <c r="O96" s="4263"/>
      <c r="P96" s="4265"/>
      <c r="Q96" s="4244"/>
      <c r="R96" s="4314"/>
      <c r="S96" s="4314"/>
    </row>
    <row r="97" spans="1:19" ht="15">
      <c r="A97" s="4315" t="s">
        <v>26</v>
      </c>
      <c r="B97" s="2986" t="s">
        <v>1267</v>
      </c>
      <c r="C97" s="2695">
        <v>124</v>
      </c>
      <c r="D97" s="4271">
        <v>117</v>
      </c>
      <c r="E97" s="4243">
        <f t="shared" si="2"/>
        <v>0.9435483870967742</v>
      </c>
      <c r="F97" s="4270">
        <f>D97-G97</f>
        <v>7</v>
      </c>
      <c r="G97" s="4271">
        <v>110</v>
      </c>
      <c r="H97" s="4262">
        <v>75</v>
      </c>
      <c r="I97" s="4263"/>
      <c r="J97" s="4263"/>
      <c r="K97" s="4264">
        <v>29</v>
      </c>
      <c r="L97" s="4263"/>
      <c r="M97" s="4263"/>
      <c r="N97" s="4263"/>
      <c r="O97" s="4263">
        <v>6</v>
      </c>
      <c r="P97" s="4265"/>
      <c r="Q97" s="4244"/>
      <c r="R97" s="4314"/>
      <c r="S97" s="4314"/>
    </row>
    <row r="98" spans="1:19" ht="15">
      <c r="A98" s="4315" t="s">
        <v>26</v>
      </c>
      <c r="B98" s="2986" t="s">
        <v>1268</v>
      </c>
      <c r="C98" s="2695">
        <v>1499</v>
      </c>
      <c r="D98" s="4271">
        <v>623</v>
      </c>
      <c r="E98" s="4243">
        <f t="shared" si="2"/>
        <v>0.41561040693795864</v>
      </c>
      <c r="F98" s="4270">
        <f>D98-G98</f>
        <v>15</v>
      </c>
      <c r="G98" s="4271">
        <v>608</v>
      </c>
      <c r="H98" s="4262">
        <v>354</v>
      </c>
      <c r="I98" s="4263"/>
      <c r="J98" s="4263">
        <v>60</v>
      </c>
      <c r="K98" s="4264">
        <v>97</v>
      </c>
      <c r="L98" s="4263"/>
      <c r="M98" s="4263"/>
      <c r="N98" s="4263">
        <v>97</v>
      </c>
      <c r="O98" s="4263"/>
      <c r="P98" s="4265"/>
      <c r="Q98" s="4244"/>
      <c r="R98" s="4314"/>
      <c r="S98" s="4314"/>
    </row>
    <row r="99" spans="1:19" ht="15">
      <c r="A99" s="4315" t="s">
        <v>26</v>
      </c>
      <c r="B99" s="2986" t="s">
        <v>1269</v>
      </c>
      <c r="C99" s="2695">
        <v>72</v>
      </c>
      <c r="D99" s="4271">
        <v>65</v>
      </c>
      <c r="E99" s="4243">
        <f t="shared" si="2"/>
        <v>0.9027777777777778</v>
      </c>
      <c r="F99" s="4270">
        <f>D99-G99</f>
        <v>1</v>
      </c>
      <c r="G99" s="4271">
        <v>64</v>
      </c>
      <c r="H99" s="4262">
        <v>13.5</v>
      </c>
      <c r="I99" s="4263"/>
      <c r="J99" s="4263"/>
      <c r="K99" s="4264">
        <v>37</v>
      </c>
      <c r="L99" s="4263">
        <v>13.5</v>
      </c>
      <c r="M99" s="4263"/>
      <c r="N99" s="4263"/>
      <c r="O99" s="4263"/>
      <c r="P99" s="4265"/>
      <c r="Q99" s="4244"/>
      <c r="R99" s="4314"/>
      <c r="S99" s="4314"/>
    </row>
    <row r="100" spans="1:19" ht="25.5">
      <c r="A100" s="4315" t="s">
        <v>26</v>
      </c>
      <c r="B100" s="2986" t="s">
        <v>1270</v>
      </c>
      <c r="C100" s="2695"/>
      <c r="D100" s="4271"/>
      <c r="E100" s="4243"/>
      <c r="F100" s="4270"/>
      <c r="G100" s="4271">
        <v>239</v>
      </c>
      <c r="H100" s="4262">
        <v>42</v>
      </c>
      <c r="I100" s="4263"/>
      <c r="J100" s="4263"/>
      <c r="K100" s="4264">
        <v>83</v>
      </c>
      <c r="L100" s="4263"/>
      <c r="M100" s="4263"/>
      <c r="N100" s="4263">
        <v>114</v>
      </c>
      <c r="O100" s="4263"/>
      <c r="P100" s="4265">
        <v>0</v>
      </c>
      <c r="Q100" s="4244"/>
      <c r="R100" s="4314"/>
      <c r="S100" s="4314"/>
    </row>
    <row r="101" spans="1:19" ht="15">
      <c r="A101" s="4315" t="s">
        <v>26</v>
      </c>
      <c r="B101" s="2986" t="s">
        <v>1271</v>
      </c>
      <c r="C101" s="2695"/>
      <c r="D101" s="4271"/>
      <c r="E101" s="4243"/>
      <c r="F101" s="4270"/>
      <c r="G101" s="4271">
        <v>199</v>
      </c>
      <c r="H101" s="4262">
        <v>199</v>
      </c>
      <c r="I101" s="4263"/>
      <c r="J101" s="4263"/>
      <c r="K101" s="4264"/>
      <c r="L101" s="4263"/>
      <c r="M101" s="4263"/>
      <c r="N101" s="4263"/>
      <c r="O101" s="4263"/>
      <c r="P101" s="4265">
        <v>0</v>
      </c>
      <c r="Q101" s="4244"/>
      <c r="R101" s="4314"/>
      <c r="S101" s="4314"/>
    </row>
    <row r="102" spans="1:19" ht="15">
      <c r="A102" s="4315" t="s">
        <v>26</v>
      </c>
      <c r="B102" s="2986" t="s">
        <v>1272</v>
      </c>
      <c r="C102" s="2695"/>
      <c r="D102" s="4271"/>
      <c r="E102" s="4243"/>
      <c r="F102" s="4270"/>
      <c r="G102" s="4271">
        <v>608</v>
      </c>
      <c r="H102" s="4262">
        <v>354</v>
      </c>
      <c r="I102" s="4263"/>
      <c r="J102" s="4263">
        <v>60</v>
      </c>
      <c r="K102" s="4264">
        <v>97</v>
      </c>
      <c r="L102" s="4263"/>
      <c r="M102" s="4263"/>
      <c r="N102" s="4263">
        <v>97</v>
      </c>
      <c r="O102" s="4263"/>
      <c r="P102" s="4265">
        <v>0</v>
      </c>
      <c r="Q102" s="4244"/>
      <c r="R102" s="4314"/>
      <c r="S102" s="4314"/>
    </row>
    <row r="103" spans="1:19" ht="25.5">
      <c r="A103" s="4315" t="s">
        <v>26</v>
      </c>
      <c r="B103" s="2986" t="s">
        <v>1273</v>
      </c>
      <c r="C103" s="2695"/>
      <c r="D103" s="4271"/>
      <c r="E103" s="4243"/>
      <c r="F103" s="4270"/>
      <c r="G103" s="4271">
        <v>200</v>
      </c>
      <c r="H103" s="4262">
        <v>29</v>
      </c>
      <c r="I103" s="4263"/>
      <c r="J103" s="4263"/>
      <c r="K103" s="4264">
        <v>76</v>
      </c>
      <c r="L103" s="4263">
        <v>95</v>
      </c>
      <c r="M103" s="4263"/>
      <c r="N103" s="4263"/>
      <c r="O103" s="4263"/>
      <c r="P103" s="4265">
        <v>0</v>
      </c>
      <c r="Q103" s="4244"/>
      <c r="R103" s="4314"/>
      <c r="S103" s="4314"/>
    </row>
    <row r="104" spans="1:19" ht="15">
      <c r="A104" s="4315" t="s">
        <v>28</v>
      </c>
      <c r="B104" s="2986" t="s">
        <v>1274</v>
      </c>
      <c r="C104" s="2695">
        <v>26993</v>
      </c>
      <c r="D104" s="4271">
        <v>9475</v>
      </c>
      <c r="E104" s="4243">
        <v>0.351</v>
      </c>
      <c r="F104" s="4270">
        <v>394</v>
      </c>
      <c r="G104" s="4271">
        <v>8493</v>
      </c>
      <c r="H104" s="4262">
        <v>690</v>
      </c>
      <c r="I104" s="4263"/>
      <c r="J104" s="4263"/>
      <c r="K104" s="4264"/>
      <c r="L104" s="4263">
        <v>1758</v>
      </c>
      <c r="M104" s="4263">
        <v>3541</v>
      </c>
      <c r="N104" s="4263">
        <v>771</v>
      </c>
      <c r="O104" s="4263">
        <v>1275</v>
      </c>
      <c r="P104" s="4265">
        <v>458</v>
      </c>
      <c r="Q104" s="4244"/>
      <c r="R104" s="4314"/>
      <c r="S104" s="4314"/>
    </row>
    <row r="105" spans="1:19" ht="25.5">
      <c r="A105" s="4315" t="s">
        <v>28</v>
      </c>
      <c r="B105" s="2986" t="s">
        <v>1275</v>
      </c>
      <c r="C105" s="2695"/>
      <c r="D105" s="4271"/>
      <c r="E105" s="4243"/>
      <c r="F105" s="4270"/>
      <c r="G105" s="4271">
        <v>1726</v>
      </c>
      <c r="H105" s="4262">
        <v>331</v>
      </c>
      <c r="I105" s="4263"/>
      <c r="J105" s="4263"/>
      <c r="K105" s="4264">
        <v>382</v>
      </c>
      <c r="L105" s="4263">
        <v>262</v>
      </c>
      <c r="M105" s="4263"/>
      <c r="N105" s="4263"/>
      <c r="O105" s="4263">
        <v>573</v>
      </c>
      <c r="P105" s="4265">
        <v>178</v>
      </c>
      <c r="Q105" s="4244"/>
      <c r="R105" s="4314"/>
      <c r="S105" s="4314"/>
    </row>
    <row r="106" spans="1:19" ht="15">
      <c r="A106" s="4315" t="s">
        <v>28</v>
      </c>
      <c r="B106" s="2986" t="s">
        <v>30</v>
      </c>
      <c r="C106" s="2695"/>
      <c r="D106" s="4271"/>
      <c r="E106" s="4243"/>
      <c r="F106" s="4270"/>
      <c r="G106" s="4271"/>
      <c r="H106" s="4262"/>
      <c r="I106" s="4263"/>
      <c r="J106" s="4263"/>
      <c r="K106" s="4264"/>
      <c r="L106" s="4263"/>
      <c r="M106" s="4263"/>
      <c r="N106" s="4263"/>
      <c r="O106" s="4263"/>
      <c r="P106" s="4265"/>
      <c r="Q106" s="4244"/>
      <c r="R106" s="4314"/>
      <c r="S106" s="4314"/>
    </row>
    <row r="107" spans="1:19" ht="25.5">
      <c r="A107" s="4315" t="s">
        <v>84</v>
      </c>
      <c r="B107" s="2986" t="s">
        <v>1276</v>
      </c>
      <c r="C107" s="2695">
        <v>139</v>
      </c>
      <c r="D107" s="4271">
        <v>71</v>
      </c>
      <c r="E107" s="4243">
        <f aca="true" t="shared" si="3" ref="E107:E113">D107/C107</f>
        <v>0.5107913669064749</v>
      </c>
      <c r="F107" s="4270">
        <v>3</v>
      </c>
      <c r="G107" s="4271">
        <v>68</v>
      </c>
      <c r="H107" s="4262">
        <v>42</v>
      </c>
      <c r="I107" s="4263"/>
      <c r="J107" s="4263"/>
      <c r="K107" s="4264"/>
      <c r="L107" s="4263"/>
      <c r="M107" s="4263"/>
      <c r="N107" s="4263"/>
      <c r="O107" s="4263">
        <v>26</v>
      </c>
      <c r="P107" s="4265"/>
      <c r="Q107" s="4244"/>
      <c r="R107" s="4314"/>
      <c r="S107" s="4314"/>
    </row>
    <row r="108" spans="1:19" ht="15">
      <c r="A108" s="4315" t="s">
        <v>82</v>
      </c>
      <c r="B108" s="2986" t="s">
        <v>1277</v>
      </c>
      <c r="C108" s="2695">
        <v>1529</v>
      </c>
      <c r="D108" s="4271">
        <v>427</v>
      </c>
      <c r="E108" s="4243">
        <f t="shared" si="3"/>
        <v>0.27926749509483323</v>
      </c>
      <c r="F108" s="4270">
        <f aca="true" t="shared" si="4" ref="F108:F113">D108-G108</f>
        <v>16</v>
      </c>
      <c r="G108" s="4271">
        <v>411</v>
      </c>
      <c r="H108" s="4262">
        <v>85</v>
      </c>
      <c r="I108" s="4263"/>
      <c r="J108" s="4263"/>
      <c r="K108" s="4264">
        <v>163</v>
      </c>
      <c r="L108" s="4263"/>
      <c r="M108" s="4263"/>
      <c r="N108" s="4263">
        <v>48</v>
      </c>
      <c r="O108" s="4263">
        <v>115</v>
      </c>
      <c r="P108" s="4265"/>
      <c r="Q108" s="4244"/>
      <c r="R108" s="4314"/>
      <c r="S108" s="4314"/>
    </row>
    <row r="109" spans="1:19" ht="15">
      <c r="A109" s="4315" t="s">
        <v>82</v>
      </c>
      <c r="B109" s="2986" t="s">
        <v>1278</v>
      </c>
      <c r="C109" s="2695">
        <v>1400</v>
      </c>
      <c r="D109" s="4271">
        <v>450</v>
      </c>
      <c r="E109" s="4243">
        <f t="shared" si="3"/>
        <v>0.32142857142857145</v>
      </c>
      <c r="F109" s="4270">
        <f t="shared" si="4"/>
        <v>0</v>
      </c>
      <c r="G109" s="4271">
        <v>450</v>
      </c>
      <c r="H109" s="4262">
        <v>78</v>
      </c>
      <c r="I109" s="4263"/>
      <c r="J109" s="4263"/>
      <c r="K109" s="4264">
        <v>101</v>
      </c>
      <c r="L109" s="4263"/>
      <c r="M109" s="4263">
        <v>138</v>
      </c>
      <c r="N109" s="4263"/>
      <c r="O109" s="4263"/>
      <c r="P109" s="4265">
        <v>133</v>
      </c>
      <c r="Q109" s="4244"/>
      <c r="R109" s="4314"/>
      <c r="S109" s="4314"/>
    </row>
    <row r="110" spans="1:19" ht="15">
      <c r="A110" s="4315" t="s">
        <v>82</v>
      </c>
      <c r="B110" s="2986" t="s">
        <v>1279</v>
      </c>
      <c r="C110" s="2695">
        <v>2922</v>
      </c>
      <c r="D110" s="4271">
        <v>959</v>
      </c>
      <c r="E110" s="4243">
        <f t="shared" si="3"/>
        <v>0.32819986310746063</v>
      </c>
      <c r="F110" s="4270">
        <f t="shared" si="4"/>
        <v>34</v>
      </c>
      <c r="G110" s="4271">
        <v>925</v>
      </c>
      <c r="H110" s="4262"/>
      <c r="I110" s="4263"/>
      <c r="J110" s="4263"/>
      <c r="K110" s="4264">
        <v>259</v>
      </c>
      <c r="L110" s="4263"/>
      <c r="M110" s="4263">
        <v>291</v>
      </c>
      <c r="N110" s="4263"/>
      <c r="O110" s="4263">
        <v>263</v>
      </c>
      <c r="P110" s="4265">
        <v>112</v>
      </c>
      <c r="Q110" s="4244"/>
      <c r="R110" s="4314"/>
      <c r="S110" s="4314"/>
    </row>
    <row r="111" spans="1:19" ht="15">
      <c r="A111" s="4315" t="s">
        <v>82</v>
      </c>
      <c r="B111" s="2986" t="s">
        <v>1280</v>
      </c>
      <c r="C111" s="2695">
        <v>2356</v>
      </c>
      <c r="D111" s="4271">
        <v>822</v>
      </c>
      <c r="E111" s="4243">
        <f t="shared" si="3"/>
        <v>0.34889643463497455</v>
      </c>
      <c r="F111" s="4270">
        <f t="shared" si="4"/>
        <v>31</v>
      </c>
      <c r="G111" s="4271">
        <v>791</v>
      </c>
      <c r="H111" s="4262">
        <v>93</v>
      </c>
      <c r="I111" s="4263"/>
      <c r="J111" s="4263"/>
      <c r="K111" s="4264">
        <v>110</v>
      </c>
      <c r="L111" s="4263">
        <v>132</v>
      </c>
      <c r="M111" s="4263">
        <v>199</v>
      </c>
      <c r="N111" s="4263"/>
      <c r="O111" s="4263">
        <v>139</v>
      </c>
      <c r="P111" s="4265">
        <v>118</v>
      </c>
      <c r="Q111" s="4244"/>
      <c r="R111" s="4314"/>
      <c r="S111" s="4314"/>
    </row>
    <row r="112" spans="1:19" ht="15">
      <c r="A112" s="4315" t="s">
        <v>82</v>
      </c>
      <c r="B112" s="2986" t="s">
        <v>1281</v>
      </c>
      <c r="C112" s="2695">
        <v>4400</v>
      </c>
      <c r="D112" s="4271">
        <v>802</v>
      </c>
      <c r="E112" s="4243">
        <f t="shared" si="3"/>
        <v>0.18227272727272728</v>
      </c>
      <c r="F112" s="4270">
        <f t="shared" si="4"/>
        <v>74</v>
      </c>
      <c r="G112" s="4271">
        <v>728</v>
      </c>
      <c r="H112" s="4262"/>
      <c r="I112" s="4263"/>
      <c r="J112" s="4263"/>
      <c r="K112" s="4264"/>
      <c r="L112" s="4263">
        <v>181</v>
      </c>
      <c r="M112" s="4263">
        <v>547</v>
      </c>
      <c r="N112" s="4263"/>
      <c r="O112" s="4263"/>
      <c r="P112" s="4265"/>
      <c r="Q112" s="4244"/>
      <c r="R112" s="4314"/>
      <c r="S112" s="4314"/>
    </row>
    <row r="113" spans="1:19" ht="15">
      <c r="A113" s="4315" t="s">
        <v>82</v>
      </c>
      <c r="B113" s="2986" t="s">
        <v>1282</v>
      </c>
      <c r="C113" s="2695">
        <v>10886</v>
      </c>
      <c r="D113" s="4271">
        <v>1421</v>
      </c>
      <c r="E113" s="4243">
        <f t="shared" si="3"/>
        <v>0.1305346316369649</v>
      </c>
      <c r="F113" s="4270">
        <f t="shared" si="4"/>
        <v>174</v>
      </c>
      <c r="G113" s="4271">
        <v>1247</v>
      </c>
      <c r="H113" s="4262">
        <v>185</v>
      </c>
      <c r="I113" s="4263"/>
      <c r="J113" s="4263"/>
      <c r="K113" s="4264">
        <v>415</v>
      </c>
      <c r="L113" s="4263">
        <v>163</v>
      </c>
      <c r="M113" s="4263">
        <v>207</v>
      </c>
      <c r="N113" s="4263">
        <v>81</v>
      </c>
      <c r="O113" s="4263">
        <v>196</v>
      </c>
      <c r="P113" s="4265"/>
      <c r="Q113" s="4244"/>
      <c r="R113" s="4314"/>
      <c r="S113" s="4314"/>
    </row>
    <row r="114" spans="1:19" ht="15">
      <c r="A114" s="4315" t="s">
        <v>82</v>
      </c>
      <c r="B114" s="2986" t="s">
        <v>1283</v>
      </c>
      <c r="C114" s="2695"/>
      <c r="D114" s="4271"/>
      <c r="E114" s="4243"/>
      <c r="F114" s="4270"/>
      <c r="G114" s="4271">
        <v>385</v>
      </c>
      <c r="H114" s="4262"/>
      <c r="I114" s="4263"/>
      <c r="J114" s="4263"/>
      <c r="K114" s="4264">
        <v>77</v>
      </c>
      <c r="L114" s="4263"/>
      <c r="M114" s="4263">
        <v>120</v>
      </c>
      <c r="N114" s="4263"/>
      <c r="O114" s="4263">
        <v>188</v>
      </c>
      <c r="P114" s="4265"/>
      <c r="Q114" s="4244"/>
      <c r="R114" s="4314"/>
      <c r="S114" s="4314"/>
    </row>
    <row r="115" spans="1:19" ht="15">
      <c r="A115" s="4315" t="s">
        <v>82</v>
      </c>
      <c r="B115" s="2986" t="s">
        <v>1284</v>
      </c>
      <c r="C115" s="2695">
        <v>448</v>
      </c>
      <c r="D115" s="4271"/>
      <c r="E115" s="4243"/>
      <c r="F115" s="4270"/>
      <c r="G115" s="4271">
        <v>227</v>
      </c>
      <c r="H115" s="4262">
        <v>77</v>
      </c>
      <c r="I115" s="4263">
        <v>34</v>
      </c>
      <c r="J115" s="4263"/>
      <c r="K115" s="4264">
        <v>69</v>
      </c>
      <c r="L115" s="4263"/>
      <c r="M115" s="4263">
        <v>47</v>
      </c>
      <c r="N115" s="4263"/>
      <c r="O115" s="4263"/>
      <c r="P115" s="4265"/>
      <c r="Q115" s="4244"/>
      <c r="R115" s="4314"/>
      <c r="S115" s="4314"/>
    </row>
    <row r="116" spans="1:19" ht="15">
      <c r="A116" s="4315" t="s">
        <v>84</v>
      </c>
      <c r="B116" s="2986" t="s">
        <v>1285</v>
      </c>
      <c r="C116" s="2695"/>
      <c r="D116" s="4271"/>
      <c r="E116" s="4243"/>
      <c r="F116" s="4270"/>
      <c r="G116" s="4271">
        <v>20</v>
      </c>
      <c r="H116" s="4262">
        <v>6</v>
      </c>
      <c r="I116" s="4263">
        <v>0</v>
      </c>
      <c r="J116" s="4263"/>
      <c r="K116" s="4264">
        <v>4</v>
      </c>
      <c r="L116" s="4263">
        <v>0</v>
      </c>
      <c r="M116" s="4263">
        <v>9</v>
      </c>
      <c r="N116" s="4263"/>
      <c r="O116" s="4263">
        <v>1</v>
      </c>
      <c r="P116" s="4265">
        <v>0</v>
      </c>
      <c r="Q116" s="4244"/>
      <c r="R116" s="4314"/>
      <c r="S116" s="4314"/>
    </row>
    <row r="117" spans="1:19" ht="15">
      <c r="A117" s="4315" t="s">
        <v>84</v>
      </c>
      <c r="B117" s="2986" t="s">
        <v>1286</v>
      </c>
      <c r="C117" s="2695"/>
      <c r="D117" s="4271"/>
      <c r="E117" s="4243"/>
      <c r="F117" s="4270"/>
      <c r="G117" s="4271">
        <v>92</v>
      </c>
      <c r="H117" s="4262">
        <v>9</v>
      </c>
      <c r="I117" s="4263"/>
      <c r="J117" s="4263"/>
      <c r="K117" s="4264">
        <v>14</v>
      </c>
      <c r="L117" s="4263">
        <v>5</v>
      </c>
      <c r="M117" s="4263">
        <v>4</v>
      </c>
      <c r="N117" s="4263"/>
      <c r="O117" s="4263">
        <v>60</v>
      </c>
      <c r="P117" s="4265">
        <v>0</v>
      </c>
      <c r="Q117" s="4244"/>
      <c r="R117" s="4314"/>
      <c r="S117" s="4314"/>
    </row>
    <row r="118" spans="1:19" ht="15">
      <c r="A118" s="4315" t="s">
        <v>84</v>
      </c>
      <c r="B118" s="2986" t="s">
        <v>1287</v>
      </c>
      <c r="C118" s="2695"/>
      <c r="D118" s="4271"/>
      <c r="E118" s="4243"/>
      <c r="F118" s="4270"/>
      <c r="G118" s="4271">
        <v>10566</v>
      </c>
      <c r="H118" s="4262">
        <v>1979</v>
      </c>
      <c r="I118" s="4263"/>
      <c r="J118" s="4263">
        <v>853</v>
      </c>
      <c r="K118" s="4264">
        <v>2571</v>
      </c>
      <c r="L118" s="4263">
        <v>746</v>
      </c>
      <c r="M118" s="4263">
        <v>1794</v>
      </c>
      <c r="N118" s="4263">
        <v>1225</v>
      </c>
      <c r="O118" s="4263">
        <v>1398</v>
      </c>
      <c r="P118" s="4265">
        <v>0</v>
      </c>
      <c r="Q118" s="4244"/>
      <c r="R118" s="4314"/>
      <c r="S118" s="4314"/>
    </row>
    <row r="119" spans="1:19" ht="15">
      <c r="A119" s="4315" t="s">
        <v>84</v>
      </c>
      <c r="B119" s="2986" t="s">
        <v>1288</v>
      </c>
      <c r="C119" s="2695"/>
      <c r="D119" s="4271"/>
      <c r="E119" s="4243"/>
      <c r="F119" s="4270"/>
      <c r="G119" s="4271">
        <v>246</v>
      </c>
      <c r="H119" s="4262">
        <v>146</v>
      </c>
      <c r="I119" s="4263"/>
      <c r="J119" s="4263"/>
      <c r="K119" s="4264"/>
      <c r="L119" s="4263"/>
      <c r="M119" s="4263"/>
      <c r="N119" s="4263"/>
      <c r="O119" s="4263">
        <v>100</v>
      </c>
      <c r="P119" s="4265">
        <v>0</v>
      </c>
      <c r="Q119" s="4244"/>
      <c r="R119" s="4314"/>
      <c r="S119" s="4314"/>
    </row>
    <row r="120" spans="1:19" ht="15">
      <c r="A120" s="4315" t="s">
        <v>84</v>
      </c>
      <c r="B120" s="2986" t="s">
        <v>1289</v>
      </c>
      <c r="C120" s="2695"/>
      <c r="D120" s="4271"/>
      <c r="E120" s="4243"/>
      <c r="F120" s="4270"/>
      <c r="G120" s="4271">
        <v>466</v>
      </c>
      <c r="H120" s="4262">
        <v>89</v>
      </c>
      <c r="I120" s="4263"/>
      <c r="J120" s="4263"/>
      <c r="K120" s="4264">
        <v>212</v>
      </c>
      <c r="L120" s="4263">
        <v>61</v>
      </c>
      <c r="M120" s="4263"/>
      <c r="N120" s="4263"/>
      <c r="O120" s="4263">
        <v>104</v>
      </c>
      <c r="P120" s="4265">
        <v>0</v>
      </c>
      <c r="Q120" s="4244"/>
      <c r="R120" s="4314"/>
      <c r="S120" s="4314"/>
    </row>
    <row r="121" spans="1:19" ht="15">
      <c r="A121" s="4315" t="s">
        <v>84</v>
      </c>
      <c r="B121" s="2986" t="s">
        <v>1290</v>
      </c>
      <c r="C121" s="2695"/>
      <c r="D121" s="4271"/>
      <c r="E121" s="4243"/>
      <c r="F121" s="4270"/>
      <c r="G121" s="4271">
        <v>43</v>
      </c>
      <c r="H121" s="4262"/>
      <c r="I121" s="4263"/>
      <c r="J121" s="4263"/>
      <c r="K121" s="4264"/>
      <c r="L121" s="4263">
        <v>9</v>
      </c>
      <c r="M121" s="4263">
        <v>23</v>
      </c>
      <c r="N121" s="4263"/>
      <c r="O121" s="4263"/>
      <c r="P121" s="4265">
        <v>11</v>
      </c>
      <c r="Q121" s="4244"/>
      <c r="R121" s="4314"/>
      <c r="S121" s="4314"/>
    </row>
    <row r="122" spans="1:19" ht="15">
      <c r="A122" s="4315" t="s">
        <v>84</v>
      </c>
      <c r="B122" s="2986" t="s">
        <v>1291</v>
      </c>
      <c r="C122" s="2695"/>
      <c r="D122" s="4271"/>
      <c r="E122" s="4243"/>
      <c r="F122" s="4270"/>
      <c r="G122" s="4271">
        <v>421</v>
      </c>
      <c r="H122" s="4262"/>
      <c r="I122" s="4263"/>
      <c r="J122" s="4263"/>
      <c r="K122" s="4264">
        <v>144</v>
      </c>
      <c r="L122" s="4263"/>
      <c r="M122" s="4263">
        <v>138.5</v>
      </c>
      <c r="N122" s="4263"/>
      <c r="O122" s="4263">
        <v>138.5</v>
      </c>
      <c r="P122" s="4265">
        <v>0</v>
      </c>
      <c r="Q122" s="4244"/>
      <c r="R122" s="4314"/>
      <c r="S122" s="4314"/>
    </row>
    <row r="123" spans="1:19" ht="15">
      <c r="A123" s="4315" t="s">
        <v>84</v>
      </c>
      <c r="B123" s="2986" t="s">
        <v>1292</v>
      </c>
      <c r="C123" s="2695"/>
      <c r="D123" s="4271"/>
      <c r="E123" s="4243"/>
      <c r="F123" s="4270"/>
      <c r="G123" s="4271">
        <v>155</v>
      </c>
      <c r="H123" s="4262"/>
      <c r="I123" s="4263"/>
      <c r="J123" s="4263"/>
      <c r="K123" s="4264">
        <v>59</v>
      </c>
      <c r="L123" s="4263"/>
      <c r="M123" s="4263">
        <v>58</v>
      </c>
      <c r="N123" s="4263"/>
      <c r="O123" s="4263">
        <v>38</v>
      </c>
      <c r="P123" s="4265">
        <v>0</v>
      </c>
      <c r="Q123" s="4244"/>
      <c r="R123" s="4314"/>
      <c r="S123" s="4314"/>
    </row>
    <row r="124" spans="1:19" ht="15">
      <c r="A124" s="4315" t="s">
        <v>84</v>
      </c>
      <c r="B124" s="2986" t="s">
        <v>1293</v>
      </c>
      <c r="C124" s="2695"/>
      <c r="D124" s="4271"/>
      <c r="E124" s="4243"/>
      <c r="F124" s="4270"/>
      <c r="G124" s="4271">
        <v>338</v>
      </c>
      <c r="H124" s="4262"/>
      <c r="I124" s="4263"/>
      <c r="J124" s="4263"/>
      <c r="K124" s="4264">
        <v>99</v>
      </c>
      <c r="L124" s="4263"/>
      <c r="M124" s="4263">
        <v>81</v>
      </c>
      <c r="N124" s="4263"/>
      <c r="O124" s="4263">
        <v>158</v>
      </c>
      <c r="P124" s="4265">
        <v>0</v>
      </c>
      <c r="Q124" s="4244"/>
      <c r="R124" s="4314"/>
      <c r="S124" s="4314"/>
    </row>
    <row r="125" spans="1:19" ht="15">
      <c r="A125" s="4315" t="s">
        <v>84</v>
      </c>
      <c r="B125" s="2986" t="s">
        <v>1294</v>
      </c>
      <c r="C125" s="2695"/>
      <c r="D125" s="4271"/>
      <c r="E125" s="4243"/>
      <c r="F125" s="4270"/>
      <c r="G125" s="4271">
        <v>136</v>
      </c>
      <c r="H125" s="4262">
        <v>48</v>
      </c>
      <c r="I125" s="4263"/>
      <c r="J125" s="4263"/>
      <c r="K125" s="4264">
        <v>13</v>
      </c>
      <c r="L125" s="4263"/>
      <c r="M125" s="4263">
        <v>17</v>
      </c>
      <c r="N125" s="4263"/>
      <c r="O125" s="4263">
        <v>35</v>
      </c>
      <c r="P125" s="4265">
        <v>23</v>
      </c>
      <c r="Q125" s="4244"/>
      <c r="R125" s="4314"/>
      <c r="S125" s="4314"/>
    </row>
    <row r="126" spans="1:19" ht="25.5">
      <c r="A126" s="4315" t="s">
        <v>84</v>
      </c>
      <c r="B126" s="2986" t="s">
        <v>1295</v>
      </c>
      <c r="C126" s="2695"/>
      <c r="D126" s="4271"/>
      <c r="E126" s="4243"/>
      <c r="F126" s="4270"/>
      <c r="G126" s="4271">
        <v>43</v>
      </c>
      <c r="H126" s="4262"/>
      <c r="I126" s="4263"/>
      <c r="J126" s="4263"/>
      <c r="K126" s="4264"/>
      <c r="L126" s="4263">
        <v>17</v>
      </c>
      <c r="M126" s="4263"/>
      <c r="N126" s="4263"/>
      <c r="O126" s="4263">
        <v>26</v>
      </c>
      <c r="P126" s="4265">
        <v>0</v>
      </c>
      <c r="Q126" s="4244"/>
      <c r="R126" s="4314"/>
      <c r="S126" s="4314"/>
    </row>
    <row r="127" spans="1:19" ht="15">
      <c r="A127" s="4315" t="s">
        <v>84</v>
      </c>
      <c r="B127" s="2986" t="s">
        <v>1296</v>
      </c>
      <c r="C127" s="2695"/>
      <c r="D127" s="4271"/>
      <c r="E127" s="4243"/>
      <c r="F127" s="4270"/>
      <c r="G127" s="4271">
        <v>120</v>
      </c>
      <c r="H127" s="4262">
        <v>71</v>
      </c>
      <c r="I127" s="4263"/>
      <c r="J127" s="4263"/>
      <c r="K127" s="4264">
        <v>49</v>
      </c>
      <c r="L127" s="4263"/>
      <c r="M127" s="4263"/>
      <c r="N127" s="4263"/>
      <c r="O127" s="4263"/>
      <c r="P127" s="4265">
        <v>0</v>
      </c>
      <c r="Q127" s="4244"/>
      <c r="R127" s="4314"/>
      <c r="S127" s="4314"/>
    </row>
    <row r="128" spans="1:19" ht="15">
      <c r="A128" s="4315" t="s">
        <v>84</v>
      </c>
      <c r="B128" s="2986" t="s">
        <v>1297</v>
      </c>
      <c r="C128" s="2695"/>
      <c r="D128" s="4271"/>
      <c r="E128" s="4243"/>
      <c r="F128" s="4270"/>
      <c r="G128" s="4271">
        <v>2401</v>
      </c>
      <c r="H128" s="4262">
        <v>567</v>
      </c>
      <c r="I128" s="4263">
        <v>216</v>
      </c>
      <c r="J128" s="4263">
        <v>312</v>
      </c>
      <c r="K128" s="4264">
        <v>906</v>
      </c>
      <c r="L128" s="4263"/>
      <c r="M128" s="4263">
        <v>400</v>
      </c>
      <c r="N128" s="4263"/>
      <c r="O128" s="4263"/>
      <c r="P128" s="4265">
        <v>0</v>
      </c>
      <c r="Q128" s="4244"/>
      <c r="R128" s="4314"/>
      <c r="S128" s="4314"/>
    </row>
    <row r="129" spans="1:19" ht="15">
      <c r="A129" s="4315" t="s">
        <v>84</v>
      </c>
      <c r="B129" s="2986" t="s">
        <v>1298</v>
      </c>
      <c r="C129" s="2695"/>
      <c r="D129" s="4271"/>
      <c r="E129" s="4243"/>
      <c r="F129" s="4270"/>
      <c r="G129" s="4271">
        <v>134</v>
      </c>
      <c r="H129" s="4262"/>
      <c r="I129" s="4263"/>
      <c r="J129" s="4263"/>
      <c r="K129" s="4264"/>
      <c r="L129" s="4263">
        <v>77</v>
      </c>
      <c r="M129" s="4263"/>
      <c r="N129" s="4263"/>
      <c r="O129" s="4263">
        <v>57</v>
      </c>
      <c r="P129" s="4265">
        <v>0</v>
      </c>
      <c r="Q129" s="4244"/>
      <c r="R129" s="4314"/>
      <c r="S129" s="4314"/>
    </row>
    <row r="130" spans="1:19" ht="25.5">
      <c r="A130" s="4315" t="s">
        <v>84</v>
      </c>
      <c r="B130" s="2986" t="s">
        <v>1299</v>
      </c>
      <c r="C130" s="2695"/>
      <c r="D130" s="4271"/>
      <c r="E130" s="4243"/>
      <c r="F130" s="4270"/>
      <c r="G130" s="4271">
        <v>114</v>
      </c>
      <c r="H130" s="4262"/>
      <c r="I130" s="4263"/>
      <c r="J130" s="4263"/>
      <c r="K130" s="4264">
        <v>65</v>
      </c>
      <c r="L130" s="4263"/>
      <c r="M130" s="4263"/>
      <c r="N130" s="4263"/>
      <c r="O130" s="4263">
        <v>49</v>
      </c>
      <c r="P130" s="4265">
        <v>0</v>
      </c>
      <c r="Q130" s="4244"/>
      <c r="R130" s="4314"/>
      <c r="S130" s="4314"/>
    </row>
    <row r="131" spans="1:19" ht="15">
      <c r="A131" s="4315" t="s">
        <v>84</v>
      </c>
      <c r="B131" s="2986" t="s">
        <v>1300</v>
      </c>
      <c r="C131" s="2695"/>
      <c r="D131" s="4271"/>
      <c r="E131" s="4243"/>
      <c r="F131" s="4270"/>
      <c r="G131" s="4271">
        <v>460</v>
      </c>
      <c r="H131" s="4262">
        <v>44</v>
      </c>
      <c r="I131" s="4263"/>
      <c r="J131" s="4263"/>
      <c r="K131" s="4264">
        <v>116</v>
      </c>
      <c r="L131" s="4263">
        <v>31</v>
      </c>
      <c r="M131" s="4263">
        <v>64</v>
      </c>
      <c r="N131" s="4263">
        <v>13</v>
      </c>
      <c r="O131" s="4263">
        <v>137</v>
      </c>
      <c r="P131" s="4265">
        <v>55</v>
      </c>
      <c r="Q131" s="4244"/>
      <c r="R131" s="4314"/>
      <c r="S131" s="4314"/>
    </row>
    <row r="132" spans="1:19" ht="15">
      <c r="A132" s="4315" t="s">
        <v>84</v>
      </c>
      <c r="B132" s="2986" t="s">
        <v>1301</v>
      </c>
      <c r="C132" s="2695"/>
      <c r="D132" s="4271"/>
      <c r="E132" s="4243"/>
      <c r="F132" s="4270"/>
      <c r="G132" s="4271">
        <v>210</v>
      </c>
      <c r="H132" s="4262">
        <v>70</v>
      </c>
      <c r="I132" s="4263"/>
      <c r="J132" s="4263"/>
      <c r="K132" s="4264">
        <v>66</v>
      </c>
      <c r="L132" s="4263">
        <v>35</v>
      </c>
      <c r="M132" s="4263">
        <v>39</v>
      </c>
      <c r="N132" s="4263"/>
      <c r="O132" s="4263"/>
      <c r="P132" s="4265">
        <v>0</v>
      </c>
      <c r="Q132" s="4244"/>
      <c r="R132" s="4314"/>
      <c r="S132" s="4314"/>
    </row>
    <row r="133" spans="1:19" ht="25.5">
      <c r="A133" s="4315" t="s">
        <v>84</v>
      </c>
      <c r="B133" s="2986" t="s">
        <v>1302</v>
      </c>
      <c r="C133" s="2695"/>
      <c r="D133" s="4271"/>
      <c r="E133" s="4243"/>
      <c r="F133" s="4270"/>
      <c r="G133" s="4271">
        <v>385</v>
      </c>
      <c r="H133" s="4262"/>
      <c r="I133" s="4263"/>
      <c r="J133" s="4263"/>
      <c r="K133" s="4264">
        <v>77</v>
      </c>
      <c r="L133" s="4263"/>
      <c r="M133" s="4263">
        <v>120</v>
      </c>
      <c r="N133" s="4263"/>
      <c r="O133" s="4263">
        <v>188</v>
      </c>
      <c r="P133" s="4265">
        <v>0</v>
      </c>
      <c r="Q133" s="4244"/>
      <c r="R133" s="4314"/>
      <c r="S133" s="4314"/>
    </row>
    <row r="134" spans="1:19" ht="15">
      <c r="A134" s="4315" t="s">
        <v>84</v>
      </c>
      <c r="B134" s="2986" t="s">
        <v>1303</v>
      </c>
      <c r="C134" s="2695"/>
      <c r="D134" s="4271"/>
      <c r="E134" s="4243"/>
      <c r="F134" s="4270"/>
      <c r="G134" s="4271">
        <v>267</v>
      </c>
      <c r="H134" s="4262"/>
      <c r="I134" s="4263"/>
      <c r="J134" s="4263"/>
      <c r="K134" s="4264"/>
      <c r="L134" s="4263">
        <v>140</v>
      </c>
      <c r="M134" s="4263"/>
      <c r="N134" s="4263"/>
      <c r="O134" s="4263">
        <v>87</v>
      </c>
      <c r="P134" s="4265">
        <v>40</v>
      </c>
      <c r="Q134" s="4244"/>
      <c r="R134" s="4314"/>
      <c r="S134" s="4314"/>
    </row>
    <row r="135" spans="1:19" ht="15">
      <c r="A135" s="4315" t="s">
        <v>84</v>
      </c>
      <c r="B135" s="2986" t="s">
        <v>1304</v>
      </c>
      <c r="C135" s="2695"/>
      <c r="D135" s="4271"/>
      <c r="E135" s="4243"/>
      <c r="F135" s="4270"/>
      <c r="G135" s="4271">
        <v>327</v>
      </c>
      <c r="H135" s="4262">
        <v>86</v>
      </c>
      <c r="I135" s="4263"/>
      <c r="J135" s="4263"/>
      <c r="K135" s="4264">
        <v>110</v>
      </c>
      <c r="L135" s="4263">
        <v>39</v>
      </c>
      <c r="M135" s="4263">
        <v>92</v>
      </c>
      <c r="N135" s="4263"/>
      <c r="O135" s="4263"/>
      <c r="P135" s="4265">
        <v>0</v>
      </c>
      <c r="Q135" s="4244"/>
      <c r="R135" s="4314"/>
      <c r="S135" s="4314"/>
    </row>
    <row r="136" spans="1:19" ht="15.75" thickBot="1">
      <c r="A136" s="4355" t="s">
        <v>84</v>
      </c>
      <c r="B136" s="2987" t="s">
        <v>1305</v>
      </c>
      <c r="C136" s="2604"/>
      <c r="D136" s="4278"/>
      <c r="E136" s="4257"/>
      <c r="F136" s="4277"/>
      <c r="G136" s="4278">
        <v>857</v>
      </c>
      <c r="H136" s="4266">
        <v>182</v>
      </c>
      <c r="I136" s="4267"/>
      <c r="J136" s="4267"/>
      <c r="K136" s="4268">
        <v>115</v>
      </c>
      <c r="L136" s="4267">
        <v>178</v>
      </c>
      <c r="M136" s="4267">
        <v>165</v>
      </c>
      <c r="N136" s="4267"/>
      <c r="O136" s="4267">
        <v>217</v>
      </c>
      <c r="P136" s="4269">
        <v>0</v>
      </c>
      <c r="Q136" s="4244"/>
      <c r="R136" s="4314"/>
      <c r="S136" s="4314"/>
    </row>
    <row r="137" spans="1:19" ht="26.25">
      <c r="A137" s="4302"/>
      <c r="B137" s="4303"/>
      <c r="C137" s="4304"/>
      <c r="D137" s="4304"/>
      <c r="E137" s="4304"/>
      <c r="F137" s="4304"/>
      <c r="G137" s="4304"/>
      <c r="H137" s="4305"/>
      <c r="I137" s="4305"/>
      <c r="J137" s="4305"/>
      <c r="K137" s="4306"/>
      <c r="L137" s="4305"/>
      <c r="M137" s="4305"/>
      <c r="N137" s="4305"/>
      <c r="O137" s="4305"/>
      <c r="P137" s="4305"/>
      <c r="Q137" s="4304"/>
      <c r="R137" s="4301"/>
      <c r="S137" s="4301"/>
    </row>
    <row r="138" spans="1:19" ht="26.25">
      <c r="A138" s="4643" t="s">
        <v>1184</v>
      </c>
      <c r="B138" s="4643"/>
      <c r="C138" s="4643"/>
      <c r="D138" s="4643"/>
      <c r="E138" s="4643"/>
      <c r="F138" s="4643"/>
      <c r="G138" s="4643"/>
      <c r="H138" s="4643"/>
      <c r="I138" s="4643"/>
      <c r="J138" s="4643"/>
      <c r="K138" s="4643"/>
      <c r="L138" s="4643"/>
      <c r="M138" s="4643"/>
      <c r="N138" s="4643"/>
      <c r="O138" s="4643"/>
      <c r="P138" s="4643"/>
      <c r="Q138" s="4301"/>
      <c r="R138" s="4301"/>
      <c r="S138" s="4301"/>
    </row>
    <row r="139" spans="1:19" ht="27" thickBot="1">
      <c r="A139" s="4302"/>
      <c r="B139" s="4303"/>
      <c r="C139" s="4304"/>
      <c r="D139" s="4304"/>
      <c r="E139" s="4304"/>
      <c r="F139" s="4304"/>
      <c r="G139" s="4304"/>
      <c r="H139" s="4305"/>
      <c r="I139" s="4305"/>
      <c r="J139" s="4305"/>
      <c r="K139" s="4306"/>
      <c r="L139" s="4305"/>
      <c r="M139" s="4305"/>
      <c r="N139" s="4305"/>
      <c r="O139" s="4305"/>
      <c r="P139" s="4305"/>
      <c r="Q139" s="4304"/>
      <c r="R139" s="4301"/>
      <c r="S139" s="4301"/>
    </row>
    <row r="140" spans="1:19" ht="46.5" thickBot="1" thickTop="1">
      <c r="A140" s="4644" t="s">
        <v>2</v>
      </c>
      <c r="B140" s="4644" t="s">
        <v>3</v>
      </c>
      <c r="C140" s="4668" t="s">
        <v>4</v>
      </c>
      <c r="D140" s="4650" t="s">
        <v>5</v>
      </c>
      <c r="E140" s="4617" t="s">
        <v>6</v>
      </c>
      <c r="F140" s="4650" t="s">
        <v>7</v>
      </c>
      <c r="G140" s="4652" t="s">
        <v>8</v>
      </c>
      <c r="H140" s="4654" t="s">
        <v>9</v>
      </c>
      <c r="I140" s="4655"/>
      <c r="J140" s="4655"/>
      <c r="K140" s="4655"/>
      <c r="L140" s="4655"/>
      <c r="M140" s="4655"/>
      <c r="N140" s="4655"/>
      <c r="O140" s="4655"/>
      <c r="P140" s="4656"/>
      <c r="Q140" s="4304"/>
      <c r="R140" s="4307"/>
      <c r="S140" s="4224" t="s">
        <v>10</v>
      </c>
    </row>
    <row r="141" spans="1:17" ht="15.75" thickBot="1">
      <c r="A141" s="4658"/>
      <c r="B141" s="4658"/>
      <c r="C141" s="4677"/>
      <c r="D141" s="4666"/>
      <c r="E141" s="4628"/>
      <c r="F141" s="4666"/>
      <c r="G141" s="4667"/>
      <c r="H141" s="4365" t="s">
        <v>11</v>
      </c>
      <c r="I141" s="4366" t="s">
        <v>12</v>
      </c>
      <c r="J141" s="4366" t="s">
        <v>13</v>
      </c>
      <c r="K141" s="4367" t="s">
        <v>14</v>
      </c>
      <c r="L141" s="4366" t="s">
        <v>15</v>
      </c>
      <c r="M141" s="4366" t="s">
        <v>16</v>
      </c>
      <c r="N141" s="4368" t="s">
        <v>17</v>
      </c>
      <c r="O141" s="4366" t="s">
        <v>18</v>
      </c>
      <c r="P141" s="4369" t="s">
        <v>19</v>
      </c>
      <c r="Q141" s="4304"/>
    </row>
    <row r="142" spans="1:19" ht="15">
      <c r="A142" s="4315" t="s">
        <v>31</v>
      </c>
      <c r="B142" s="2986" t="s">
        <v>1306</v>
      </c>
      <c r="C142" s="2695">
        <v>1251</v>
      </c>
      <c r="D142" s="4271">
        <v>587</v>
      </c>
      <c r="E142" s="4243">
        <f>D142/C142</f>
        <v>0.469224620303757</v>
      </c>
      <c r="F142" s="4270">
        <f>D142-G142</f>
        <v>16</v>
      </c>
      <c r="G142" s="4271">
        <v>571</v>
      </c>
      <c r="H142" s="4262">
        <v>151</v>
      </c>
      <c r="I142" s="4263"/>
      <c r="J142" s="4263"/>
      <c r="K142" s="4264"/>
      <c r="L142" s="4263">
        <v>185</v>
      </c>
      <c r="M142" s="4263"/>
      <c r="N142" s="4263">
        <v>235</v>
      </c>
      <c r="O142" s="4263"/>
      <c r="P142" s="4265"/>
      <c r="Q142" s="4244"/>
      <c r="R142" s="4314"/>
      <c r="S142" s="4314"/>
    </row>
    <row r="143" spans="1:19" ht="38.25">
      <c r="A143" s="4315" t="s">
        <v>31</v>
      </c>
      <c r="B143" s="2986" t="s">
        <v>1307</v>
      </c>
      <c r="C143" s="2695"/>
      <c r="D143" s="4271"/>
      <c r="E143" s="4243"/>
      <c r="F143" s="4270"/>
      <c r="G143" s="4271">
        <v>23165</v>
      </c>
      <c r="H143" s="4262"/>
      <c r="I143" s="4263">
        <v>93</v>
      </c>
      <c r="J143" s="4263">
        <v>9496</v>
      </c>
      <c r="K143" s="4264">
        <v>212</v>
      </c>
      <c r="L143" s="4263">
        <v>10158</v>
      </c>
      <c r="M143" s="4263"/>
      <c r="N143" s="4263"/>
      <c r="O143" s="4263">
        <v>2375</v>
      </c>
      <c r="P143" s="4265">
        <v>831</v>
      </c>
      <c r="Q143" s="4244"/>
      <c r="R143" s="4314"/>
      <c r="S143" s="4314"/>
    </row>
    <row r="144" spans="1:19" ht="25.5">
      <c r="A144" s="4315" t="s">
        <v>31</v>
      </c>
      <c r="B144" s="2986" t="s">
        <v>1308</v>
      </c>
      <c r="C144" s="2695"/>
      <c r="D144" s="4271"/>
      <c r="E144" s="4243"/>
      <c r="F144" s="4270"/>
      <c r="G144" s="4271">
        <v>208</v>
      </c>
      <c r="H144" s="4262">
        <v>61</v>
      </c>
      <c r="I144" s="4263"/>
      <c r="J144" s="4263">
        <v>81</v>
      </c>
      <c r="K144" s="4264">
        <v>27</v>
      </c>
      <c r="L144" s="4263">
        <v>39</v>
      </c>
      <c r="M144" s="4263"/>
      <c r="N144" s="4263"/>
      <c r="O144" s="4263"/>
      <c r="P144" s="4265">
        <v>0</v>
      </c>
      <c r="Q144" s="4244"/>
      <c r="R144" s="4314"/>
      <c r="S144" s="4314"/>
    </row>
    <row r="145" spans="1:19" ht="15">
      <c r="A145" s="4315" t="s">
        <v>31</v>
      </c>
      <c r="B145" s="2986" t="s">
        <v>1309</v>
      </c>
      <c r="C145" s="2695"/>
      <c r="D145" s="4271"/>
      <c r="E145" s="4243"/>
      <c r="F145" s="4270"/>
      <c r="G145" s="4271">
        <v>2307</v>
      </c>
      <c r="H145" s="4262">
        <v>668</v>
      </c>
      <c r="I145" s="4263">
        <v>22</v>
      </c>
      <c r="J145" s="4263">
        <v>467</v>
      </c>
      <c r="K145" s="4264">
        <v>33</v>
      </c>
      <c r="L145" s="4263">
        <v>890</v>
      </c>
      <c r="M145" s="4263"/>
      <c r="N145" s="4263"/>
      <c r="O145" s="4263"/>
      <c r="P145" s="4265">
        <v>227</v>
      </c>
      <c r="Q145" s="4244"/>
      <c r="R145" s="4314"/>
      <c r="S145" s="4314"/>
    </row>
    <row r="146" spans="1:19" ht="15">
      <c r="A146" s="4315" t="s">
        <v>31</v>
      </c>
      <c r="B146" s="2986" t="s">
        <v>1310</v>
      </c>
      <c r="C146" s="2695"/>
      <c r="D146" s="4271"/>
      <c r="E146" s="4243"/>
      <c r="F146" s="4270"/>
      <c r="G146" s="4271">
        <v>1510</v>
      </c>
      <c r="H146" s="4262">
        <v>48</v>
      </c>
      <c r="I146" s="4263"/>
      <c r="J146" s="4263">
        <v>505</v>
      </c>
      <c r="K146" s="4264"/>
      <c r="L146" s="4263">
        <v>756</v>
      </c>
      <c r="M146" s="4263"/>
      <c r="N146" s="4263"/>
      <c r="O146" s="4263">
        <v>199</v>
      </c>
      <c r="P146" s="4265">
        <v>2</v>
      </c>
      <c r="Q146" s="4244"/>
      <c r="R146" s="4314"/>
      <c r="S146" s="4314"/>
    </row>
    <row r="147" spans="1:19" ht="15">
      <c r="A147" s="4315" t="s">
        <v>31</v>
      </c>
      <c r="B147" s="2986" t="s">
        <v>1311</v>
      </c>
      <c r="C147" s="2695"/>
      <c r="D147" s="4271"/>
      <c r="E147" s="4243"/>
      <c r="F147" s="4270"/>
      <c r="G147" s="4271">
        <v>11838</v>
      </c>
      <c r="H147" s="4262"/>
      <c r="I147" s="4263">
        <v>19</v>
      </c>
      <c r="J147" s="4263">
        <v>3732</v>
      </c>
      <c r="K147" s="4264">
        <v>136</v>
      </c>
      <c r="L147" s="4263">
        <v>4681</v>
      </c>
      <c r="M147" s="4263"/>
      <c r="N147" s="4263"/>
      <c r="O147" s="4263">
        <v>2939</v>
      </c>
      <c r="P147" s="4265">
        <v>331</v>
      </c>
      <c r="Q147" s="4244"/>
      <c r="R147" s="4314"/>
      <c r="S147" s="4314"/>
    </row>
    <row r="148" spans="1:19" ht="25.5">
      <c r="A148" s="4315" t="s">
        <v>34</v>
      </c>
      <c r="B148" s="2986" t="s">
        <v>1312</v>
      </c>
      <c r="C148" s="2695">
        <v>108</v>
      </c>
      <c r="D148" s="4271">
        <v>95</v>
      </c>
      <c r="E148" s="4243">
        <f>D148/C148</f>
        <v>0.8796296296296297</v>
      </c>
      <c r="F148" s="4270">
        <v>2</v>
      </c>
      <c r="G148" s="4271">
        <v>93</v>
      </c>
      <c r="H148" s="4262">
        <v>41</v>
      </c>
      <c r="I148" s="4263"/>
      <c r="J148" s="4263"/>
      <c r="K148" s="4264">
        <v>52</v>
      </c>
      <c r="L148" s="4263"/>
      <c r="M148" s="4263"/>
      <c r="N148" s="4263"/>
      <c r="O148" s="4263"/>
      <c r="P148" s="4265"/>
      <c r="Q148" s="4244"/>
      <c r="R148" s="4314"/>
      <c r="S148" s="4314"/>
    </row>
    <row r="149" spans="1:19" ht="15">
      <c r="A149" s="4315" t="s">
        <v>34</v>
      </c>
      <c r="B149" s="2986" t="s">
        <v>1313</v>
      </c>
      <c r="C149" s="2695"/>
      <c r="D149" s="4271"/>
      <c r="E149" s="4243"/>
      <c r="F149" s="4270"/>
      <c r="G149" s="4271">
        <v>1191</v>
      </c>
      <c r="H149" s="4262">
        <v>430</v>
      </c>
      <c r="I149" s="4263">
        <v>85</v>
      </c>
      <c r="J149" s="4263"/>
      <c r="K149" s="4264">
        <v>198</v>
      </c>
      <c r="L149" s="4263"/>
      <c r="M149" s="4263"/>
      <c r="N149" s="4263">
        <v>85</v>
      </c>
      <c r="O149" s="4263">
        <v>264</v>
      </c>
      <c r="P149" s="4265">
        <v>129</v>
      </c>
      <c r="Q149" s="4244"/>
      <c r="R149" s="4314"/>
      <c r="S149" s="4314"/>
    </row>
    <row r="150" spans="1:19" ht="15">
      <c r="A150" s="4315" t="s">
        <v>34</v>
      </c>
      <c r="B150" s="2986" t="s">
        <v>94</v>
      </c>
      <c r="C150" s="2695">
        <v>182</v>
      </c>
      <c r="D150" s="4271">
        <v>131</v>
      </c>
      <c r="E150" s="4243">
        <f>+D150/C150</f>
        <v>0.7197802197802198</v>
      </c>
      <c r="F150" s="4270">
        <v>7</v>
      </c>
      <c r="G150" s="4271">
        <f>+D150-F150</f>
        <v>124</v>
      </c>
      <c r="H150" s="4262">
        <v>3</v>
      </c>
      <c r="I150" s="4263"/>
      <c r="J150" s="4263"/>
      <c r="K150" s="4264">
        <v>24</v>
      </c>
      <c r="L150" s="4263"/>
      <c r="M150" s="4263">
        <v>73</v>
      </c>
      <c r="N150" s="4263"/>
      <c r="O150" s="4263">
        <v>24</v>
      </c>
      <c r="P150" s="4265"/>
      <c r="Q150" s="4244"/>
      <c r="R150" s="4314"/>
      <c r="S150" s="4314"/>
    </row>
    <row r="151" spans="1:19" ht="15">
      <c r="A151" s="4315" t="s">
        <v>34</v>
      </c>
      <c r="B151" s="2986" t="s">
        <v>1314</v>
      </c>
      <c r="C151" s="2695">
        <v>3559</v>
      </c>
      <c r="D151" s="4271">
        <v>1810</v>
      </c>
      <c r="E151" s="4243">
        <v>0.5086</v>
      </c>
      <c r="F151" s="4270">
        <v>26</v>
      </c>
      <c r="G151" s="4271">
        <v>1784</v>
      </c>
      <c r="H151" s="4262">
        <v>173</v>
      </c>
      <c r="I151" s="4263"/>
      <c r="J151" s="4263"/>
      <c r="K151" s="4264">
        <v>482</v>
      </c>
      <c r="L151" s="4263"/>
      <c r="M151" s="4263"/>
      <c r="N151" s="4263"/>
      <c r="O151" s="4263">
        <v>511</v>
      </c>
      <c r="P151" s="4265">
        <v>618</v>
      </c>
      <c r="Q151" s="4244"/>
      <c r="R151" s="4314"/>
      <c r="S151" s="4314"/>
    </row>
    <row r="152" spans="1:19" ht="15">
      <c r="A152" s="4315" t="s">
        <v>34</v>
      </c>
      <c r="B152" s="2986" t="s">
        <v>1315</v>
      </c>
      <c r="C152" s="2695">
        <v>285</v>
      </c>
      <c r="D152" s="4271">
        <v>195</v>
      </c>
      <c r="E152" s="4243">
        <v>0.6842</v>
      </c>
      <c r="F152" s="4270">
        <v>3</v>
      </c>
      <c r="G152" s="4271">
        <v>192</v>
      </c>
      <c r="H152" s="4262"/>
      <c r="I152" s="4263"/>
      <c r="J152" s="4263"/>
      <c r="K152" s="4264">
        <v>28</v>
      </c>
      <c r="L152" s="4263"/>
      <c r="M152" s="4263"/>
      <c r="N152" s="4263"/>
      <c r="O152" s="4263">
        <v>86</v>
      </c>
      <c r="P152" s="4265">
        <v>78</v>
      </c>
      <c r="Q152" s="4244"/>
      <c r="R152" s="4314"/>
      <c r="S152" s="4314"/>
    </row>
    <row r="153" spans="1:19" ht="15">
      <c r="A153" s="4315" t="s">
        <v>34</v>
      </c>
      <c r="B153" s="2986" t="s">
        <v>1316</v>
      </c>
      <c r="C153" s="2695">
        <v>89</v>
      </c>
      <c r="D153" s="4271">
        <v>60</v>
      </c>
      <c r="E153" s="4243">
        <f>D153/C153</f>
        <v>0.6741573033707865</v>
      </c>
      <c r="F153" s="4270">
        <v>5</v>
      </c>
      <c r="G153" s="4271">
        <v>55</v>
      </c>
      <c r="H153" s="4262">
        <v>7</v>
      </c>
      <c r="I153" s="4263"/>
      <c r="J153" s="4263"/>
      <c r="K153" s="4264">
        <v>29</v>
      </c>
      <c r="L153" s="4263">
        <v>2</v>
      </c>
      <c r="M153" s="4263">
        <v>14</v>
      </c>
      <c r="N153" s="4263"/>
      <c r="O153" s="4263">
        <v>3</v>
      </c>
      <c r="P153" s="4265"/>
      <c r="Q153" s="4244"/>
      <c r="R153" s="4314"/>
      <c r="S153" s="4314"/>
    </row>
    <row r="154" spans="1:19" ht="15">
      <c r="A154" s="4315" t="s">
        <v>34</v>
      </c>
      <c r="B154" s="2986" t="s">
        <v>1317</v>
      </c>
      <c r="C154" s="2695">
        <v>415</v>
      </c>
      <c r="D154" s="4271">
        <v>247</v>
      </c>
      <c r="E154" s="4243">
        <f>D154/C154</f>
        <v>0.5951807228915663</v>
      </c>
      <c r="F154" s="4270">
        <v>4</v>
      </c>
      <c r="G154" s="4271">
        <v>243</v>
      </c>
      <c r="H154" s="4262">
        <v>4</v>
      </c>
      <c r="I154" s="4263">
        <v>1</v>
      </c>
      <c r="J154" s="4263">
        <v>1</v>
      </c>
      <c r="K154" s="4264">
        <v>22</v>
      </c>
      <c r="L154" s="4263">
        <v>45</v>
      </c>
      <c r="M154" s="4263">
        <v>1</v>
      </c>
      <c r="N154" s="4263"/>
      <c r="O154" s="4263">
        <v>162</v>
      </c>
      <c r="P154" s="4265">
        <v>7</v>
      </c>
      <c r="Q154" s="4244"/>
      <c r="R154" s="4314"/>
      <c r="S154" s="4314"/>
    </row>
    <row r="155" spans="1:19" ht="15">
      <c r="A155" s="4315" t="s">
        <v>179</v>
      </c>
      <c r="B155" s="2986" t="s">
        <v>1318</v>
      </c>
      <c r="C155" s="2695">
        <v>18</v>
      </c>
      <c r="D155" s="4271">
        <v>17</v>
      </c>
      <c r="E155" s="4243">
        <v>0.7222222222222222</v>
      </c>
      <c r="F155" s="4270">
        <v>1</v>
      </c>
      <c r="G155" s="4271">
        <v>12</v>
      </c>
      <c r="H155" s="4262">
        <v>1</v>
      </c>
      <c r="I155" s="4263"/>
      <c r="J155" s="4263">
        <v>3</v>
      </c>
      <c r="K155" s="4264">
        <v>2</v>
      </c>
      <c r="L155" s="4263">
        <v>3</v>
      </c>
      <c r="M155" s="4263">
        <v>2</v>
      </c>
      <c r="N155" s="4263"/>
      <c r="O155" s="4263"/>
      <c r="P155" s="4265">
        <v>1</v>
      </c>
      <c r="Q155" s="4244"/>
      <c r="R155" s="4314"/>
      <c r="S155" s="4314"/>
    </row>
    <row r="156" spans="1:19" ht="15">
      <c r="A156" s="4315" t="s">
        <v>179</v>
      </c>
      <c r="B156" s="2986" t="s">
        <v>1319</v>
      </c>
      <c r="C156" s="2695">
        <v>1347</v>
      </c>
      <c r="D156" s="4271">
        <v>806</v>
      </c>
      <c r="E156" s="4243">
        <v>0.5961395694135115</v>
      </c>
      <c r="F156" s="4270">
        <v>3</v>
      </c>
      <c r="G156" s="4271">
        <v>803</v>
      </c>
      <c r="H156" s="4262">
        <v>31</v>
      </c>
      <c r="I156" s="4263">
        <v>18</v>
      </c>
      <c r="J156" s="4263">
        <v>10</v>
      </c>
      <c r="K156" s="4264">
        <v>91</v>
      </c>
      <c r="L156" s="4263">
        <v>140</v>
      </c>
      <c r="M156" s="4263">
        <v>245</v>
      </c>
      <c r="N156" s="4263">
        <v>56</v>
      </c>
      <c r="O156" s="4263">
        <v>19</v>
      </c>
      <c r="P156" s="4265">
        <v>193</v>
      </c>
      <c r="Q156" s="4244"/>
      <c r="R156" s="4314"/>
      <c r="S156" s="4314"/>
    </row>
    <row r="157" spans="1:19" ht="25.5">
      <c r="A157" s="4315" t="s">
        <v>179</v>
      </c>
      <c r="B157" s="2986" t="s">
        <v>1320</v>
      </c>
      <c r="C157" s="2695">
        <v>3</v>
      </c>
      <c r="D157" s="4271">
        <v>3</v>
      </c>
      <c r="E157" s="4243">
        <v>0.6666666666666666</v>
      </c>
      <c r="F157" s="4270">
        <v>0</v>
      </c>
      <c r="G157" s="4271">
        <v>2</v>
      </c>
      <c r="H157" s="4262"/>
      <c r="I157" s="4263"/>
      <c r="J157" s="4263"/>
      <c r="K157" s="4264">
        <v>2</v>
      </c>
      <c r="L157" s="4263"/>
      <c r="M157" s="4263"/>
      <c r="N157" s="4263"/>
      <c r="O157" s="4263"/>
      <c r="P157" s="4265"/>
      <c r="Q157" s="4244"/>
      <c r="R157" s="4314"/>
      <c r="S157" s="4314"/>
    </row>
    <row r="158" spans="1:19" ht="25.5">
      <c r="A158" s="4315" t="s">
        <v>181</v>
      </c>
      <c r="B158" s="2986" t="s">
        <v>1321</v>
      </c>
      <c r="C158" s="2695">
        <v>133</v>
      </c>
      <c r="D158" s="4271">
        <v>97</v>
      </c>
      <c r="E158" s="4243">
        <f aca="true" t="shared" si="5" ref="E158:E163">D158/C158</f>
        <v>0.7293233082706767</v>
      </c>
      <c r="F158" s="4270">
        <v>7</v>
      </c>
      <c r="G158" s="4271">
        <v>90</v>
      </c>
      <c r="H158" s="4262">
        <v>60</v>
      </c>
      <c r="I158" s="4263"/>
      <c r="J158" s="4263"/>
      <c r="K158" s="4264">
        <v>30</v>
      </c>
      <c r="L158" s="4263"/>
      <c r="M158" s="4263"/>
      <c r="N158" s="4263"/>
      <c r="O158" s="4263"/>
      <c r="P158" s="4265"/>
      <c r="Q158" s="4244"/>
      <c r="R158" s="4314"/>
      <c r="S158" s="4314"/>
    </row>
    <row r="159" spans="1:19" ht="25.5">
      <c r="A159" s="4315" t="s">
        <v>181</v>
      </c>
      <c r="B159" s="2986" t="s">
        <v>1322</v>
      </c>
      <c r="C159" s="2695">
        <v>93</v>
      </c>
      <c r="D159" s="4271">
        <v>69</v>
      </c>
      <c r="E159" s="4243">
        <f t="shared" si="5"/>
        <v>0.7419354838709677</v>
      </c>
      <c r="F159" s="4270">
        <v>3</v>
      </c>
      <c r="G159" s="4271">
        <v>66</v>
      </c>
      <c r="H159" s="4262"/>
      <c r="I159" s="4263">
        <v>10</v>
      </c>
      <c r="J159" s="4263"/>
      <c r="K159" s="4264">
        <v>11</v>
      </c>
      <c r="L159" s="4263">
        <v>8</v>
      </c>
      <c r="M159" s="4263"/>
      <c r="N159" s="4263"/>
      <c r="O159" s="4263">
        <v>37</v>
      </c>
      <c r="P159" s="4265"/>
      <c r="Q159" s="4244"/>
      <c r="R159" s="4314"/>
      <c r="S159" s="4314"/>
    </row>
    <row r="160" spans="1:19" ht="25.5">
      <c r="A160" s="4315" t="s">
        <v>181</v>
      </c>
      <c r="B160" s="2986" t="s">
        <v>1323</v>
      </c>
      <c r="C160" s="2695">
        <v>127</v>
      </c>
      <c r="D160" s="4271">
        <v>108</v>
      </c>
      <c r="E160" s="4243">
        <f t="shared" si="5"/>
        <v>0.8503937007874016</v>
      </c>
      <c r="F160" s="4270">
        <f>D160-G160</f>
        <v>6</v>
      </c>
      <c r="G160" s="4271">
        <v>102</v>
      </c>
      <c r="H160" s="4262">
        <v>35</v>
      </c>
      <c r="I160" s="4263"/>
      <c r="J160" s="4263"/>
      <c r="K160" s="4264">
        <v>50</v>
      </c>
      <c r="L160" s="4263">
        <v>1</v>
      </c>
      <c r="M160" s="4263"/>
      <c r="N160" s="4263"/>
      <c r="O160" s="4263">
        <v>16</v>
      </c>
      <c r="P160" s="4265"/>
      <c r="Q160" s="4244"/>
      <c r="R160" s="4314"/>
      <c r="S160" s="4314"/>
    </row>
    <row r="161" spans="1:19" ht="25.5">
      <c r="A161" s="4315" t="s">
        <v>181</v>
      </c>
      <c r="B161" s="2986" t="s">
        <v>1324</v>
      </c>
      <c r="C161" s="2695">
        <v>112</v>
      </c>
      <c r="D161" s="4271">
        <v>95</v>
      </c>
      <c r="E161" s="4243">
        <f t="shared" si="5"/>
        <v>0.8482142857142857</v>
      </c>
      <c r="F161" s="4270">
        <v>10</v>
      </c>
      <c r="G161" s="4271">
        <v>85</v>
      </c>
      <c r="H161" s="4262">
        <v>45</v>
      </c>
      <c r="I161" s="4263"/>
      <c r="J161" s="4263"/>
      <c r="K161" s="4264"/>
      <c r="L161" s="4263"/>
      <c r="M161" s="4263"/>
      <c r="N161" s="4263">
        <v>40</v>
      </c>
      <c r="O161" s="4263"/>
      <c r="P161" s="4265"/>
      <c r="Q161" s="4244"/>
      <c r="R161" s="4314"/>
      <c r="S161" s="4314"/>
    </row>
    <row r="162" spans="1:19" ht="25.5">
      <c r="A162" s="4315" t="s">
        <v>181</v>
      </c>
      <c r="B162" s="2986" t="s">
        <v>1325</v>
      </c>
      <c r="C162" s="2695">
        <v>226</v>
      </c>
      <c r="D162" s="4271">
        <v>108</v>
      </c>
      <c r="E162" s="4243">
        <f t="shared" si="5"/>
        <v>0.4778761061946903</v>
      </c>
      <c r="F162" s="4270">
        <f>D162-G162</f>
        <v>8</v>
      </c>
      <c r="G162" s="4271">
        <v>100</v>
      </c>
      <c r="H162" s="4262"/>
      <c r="I162" s="4263"/>
      <c r="J162" s="4263"/>
      <c r="K162" s="4264"/>
      <c r="L162" s="4263"/>
      <c r="M162" s="4263"/>
      <c r="N162" s="4263"/>
      <c r="O162" s="4263">
        <v>100</v>
      </c>
      <c r="P162" s="4265"/>
      <c r="Q162" s="4244"/>
      <c r="R162" s="4314"/>
      <c r="S162" s="4314"/>
    </row>
    <row r="163" spans="1:19" ht="25.5">
      <c r="A163" s="4315" t="s">
        <v>181</v>
      </c>
      <c r="B163" s="2986" t="s">
        <v>1326</v>
      </c>
      <c r="C163" s="2695">
        <v>224</v>
      </c>
      <c r="D163" s="4271">
        <v>132</v>
      </c>
      <c r="E163" s="4243">
        <f t="shared" si="5"/>
        <v>0.5892857142857143</v>
      </c>
      <c r="F163" s="4270">
        <f>D163-G163</f>
        <v>7</v>
      </c>
      <c r="G163" s="4271">
        <v>125</v>
      </c>
      <c r="H163" s="4262"/>
      <c r="I163" s="4263"/>
      <c r="J163" s="4263"/>
      <c r="K163" s="4264">
        <v>54</v>
      </c>
      <c r="L163" s="4263"/>
      <c r="M163" s="4263"/>
      <c r="N163" s="4263"/>
      <c r="O163" s="4263">
        <v>71</v>
      </c>
      <c r="P163" s="4265"/>
      <c r="Q163" s="4244"/>
      <c r="R163" s="4314"/>
      <c r="S163" s="4314"/>
    </row>
    <row r="164" spans="1:19" ht="25.5">
      <c r="A164" s="4315" t="s">
        <v>181</v>
      </c>
      <c r="B164" s="2986" t="s">
        <v>1327</v>
      </c>
      <c r="C164" s="2695">
        <v>942</v>
      </c>
      <c r="D164" s="4271">
        <v>769</v>
      </c>
      <c r="E164" s="4243">
        <f>D164/C164</f>
        <v>0.8163481953290871</v>
      </c>
      <c r="F164" s="4270">
        <v>18</v>
      </c>
      <c r="G164" s="4271">
        <v>751</v>
      </c>
      <c r="H164" s="4262">
        <v>79</v>
      </c>
      <c r="I164" s="4263"/>
      <c r="J164" s="4263"/>
      <c r="K164" s="4264">
        <v>297</v>
      </c>
      <c r="L164" s="4263">
        <v>52</v>
      </c>
      <c r="M164" s="4263"/>
      <c r="N164" s="4263">
        <v>18</v>
      </c>
      <c r="O164" s="4263">
        <v>305</v>
      </c>
      <c r="P164" s="4265"/>
      <c r="Q164" s="4244"/>
      <c r="R164" s="4314"/>
      <c r="S164" s="4314"/>
    </row>
    <row r="165" spans="1:19" ht="25.5">
      <c r="A165" s="4315" t="s">
        <v>181</v>
      </c>
      <c r="B165" s="2986" t="s">
        <v>1328</v>
      </c>
      <c r="C165" s="2695"/>
      <c r="D165" s="4271"/>
      <c r="E165" s="4243"/>
      <c r="F165" s="4270"/>
      <c r="G165" s="4271">
        <v>1571</v>
      </c>
      <c r="H165" s="4262">
        <v>321</v>
      </c>
      <c r="I165" s="4263">
        <v>182</v>
      </c>
      <c r="J165" s="4263"/>
      <c r="K165" s="4264">
        <v>525</v>
      </c>
      <c r="L165" s="4263">
        <v>97</v>
      </c>
      <c r="M165" s="4263"/>
      <c r="N165" s="4263"/>
      <c r="O165" s="4263">
        <v>446</v>
      </c>
      <c r="P165" s="4265">
        <v>0</v>
      </c>
      <c r="Q165" s="4244"/>
      <c r="R165" s="4314"/>
      <c r="S165" s="4314"/>
    </row>
    <row r="166" spans="1:19" ht="25.5">
      <c r="A166" s="4315" t="s">
        <v>181</v>
      </c>
      <c r="B166" s="2986" t="s">
        <v>1329</v>
      </c>
      <c r="C166" s="2695"/>
      <c r="D166" s="4271"/>
      <c r="E166" s="4243"/>
      <c r="F166" s="4270"/>
      <c r="G166" s="4271">
        <v>516</v>
      </c>
      <c r="H166" s="4262">
        <v>169</v>
      </c>
      <c r="I166" s="4263"/>
      <c r="J166" s="4263"/>
      <c r="K166" s="4264">
        <v>144</v>
      </c>
      <c r="L166" s="4263"/>
      <c r="M166" s="4263">
        <v>80</v>
      </c>
      <c r="N166" s="4263"/>
      <c r="O166" s="4263">
        <v>123</v>
      </c>
      <c r="P166" s="4265">
        <v>0</v>
      </c>
      <c r="Q166" s="4244"/>
      <c r="R166" s="4314"/>
      <c r="S166" s="4314"/>
    </row>
    <row r="167" spans="1:19" ht="25.5">
      <c r="A167" s="4315" t="s">
        <v>181</v>
      </c>
      <c r="B167" s="2986" t="s">
        <v>1330</v>
      </c>
      <c r="C167" s="2695"/>
      <c r="D167" s="4271"/>
      <c r="E167" s="4243"/>
      <c r="F167" s="4270"/>
      <c r="G167" s="4271">
        <v>6</v>
      </c>
      <c r="H167" s="4262"/>
      <c r="I167" s="4263"/>
      <c r="J167" s="4263"/>
      <c r="K167" s="4264"/>
      <c r="L167" s="4263"/>
      <c r="M167" s="4263"/>
      <c r="N167" s="4263"/>
      <c r="O167" s="4263">
        <v>6</v>
      </c>
      <c r="P167" s="4265">
        <v>0</v>
      </c>
      <c r="Q167" s="4244"/>
      <c r="R167" s="4314"/>
      <c r="S167" s="4314"/>
    </row>
    <row r="168" spans="1:19" ht="25.5">
      <c r="A168" s="4315" t="s">
        <v>60</v>
      </c>
      <c r="B168" s="2986" t="s">
        <v>1331</v>
      </c>
      <c r="C168" s="2695"/>
      <c r="D168" s="4271"/>
      <c r="E168" s="4243"/>
      <c r="F168" s="4270"/>
      <c r="G168" s="4271">
        <v>18</v>
      </c>
      <c r="H168" s="4262">
        <v>7</v>
      </c>
      <c r="I168" s="4263"/>
      <c r="J168" s="4263"/>
      <c r="K168" s="4264"/>
      <c r="L168" s="4263">
        <v>3</v>
      </c>
      <c r="M168" s="4263">
        <v>1</v>
      </c>
      <c r="N168" s="4263"/>
      <c r="O168" s="4263">
        <v>7</v>
      </c>
      <c r="P168" s="4265">
        <v>0</v>
      </c>
      <c r="Q168" s="4244"/>
      <c r="R168" s="4314"/>
      <c r="S168" s="4314"/>
    </row>
    <row r="169" spans="1:19" ht="25.5">
      <c r="A169" s="4315" t="s">
        <v>60</v>
      </c>
      <c r="B169" s="2986" t="s">
        <v>1332</v>
      </c>
      <c r="C169" s="2695"/>
      <c r="D169" s="4271"/>
      <c r="E169" s="4243"/>
      <c r="F169" s="4270"/>
      <c r="G169" s="4271">
        <v>50</v>
      </c>
      <c r="H169" s="4262">
        <v>19</v>
      </c>
      <c r="I169" s="4263"/>
      <c r="J169" s="4263"/>
      <c r="K169" s="4264">
        <v>17</v>
      </c>
      <c r="L169" s="4263">
        <v>0</v>
      </c>
      <c r="M169" s="4263">
        <v>0</v>
      </c>
      <c r="N169" s="4263"/>
      <c r="O169" s="4263">
        <v>13</v>
      </c>
      <c r="P169" s="4265">
        <v>1</v>
      </c>
      <c r="Q169" s="4244"/>
      <c r="R169" s="4314"/>
      <c r="S169" s="4314"/>
    </row>
    <row r="170" spans="1:19" ht="25.5">
      <c r="A170" s="4315" t="s">
        <v>60</v>
      </c>
      <c r="B170" s="2986" t="s">
        <v>1333</v>
      </c>
      <c r="C170" s="2695"/>
      <c r="D170" s="4271"/>
      <c r="E170" s="4243"/>
      <c r="F170" s="4270"/>
      <c r="G170" s="4271">
        <v>162</v>
      </c>
      <c r="H170" s="4262">
        <v>61</v>
      </c>
      <c r="I170" s="4263"/>
      <c r="J170" s="4263"/>
      <c r="K170" s="4264">
        <v>28</v>
      </c>
      <c r="L170" s="4263">
        <v>8</v>
      </c>
      <c r="M170" s="4263">
        <v>18</v>
      </c>
      <c r="N170" s="4263"/>
      <c r="O170" s="4263">
        <v>47</v>
      </c>
      <c r="P170" s="4265">
        <v>0</v>
      </c>
      <c r="Q170" s="4244"/>
      <c r="R170" s="4314"/>
      <c r="S170" s="4314"/>
    </row>
    <row r="171" spans="1:19" ht="25.5">
      <c r="A171" s="4315" t="s">
        <v>60</v>
      </c>
      <c r="B171" s="2986" t="s">
        <v>1334</v>
      </c>
      <c r="C171" s="2695"/>
      <c r="D171" s="4271"/>
      <c r="E171" s="4243"/>
      <c r="F171" s="4270"/>
      <c r="G171" s="4271">
        <v>13</v>
      </c>
      <c r="H171" s="4262">
        <v>13</v>
      </c>
      <c r="I171" s="4263"/>
      <c r="J171" s="4263"/>
      <c r="K171" s="4264"/>
      <c r="L171" s="4263"/>
      <c r="M171" s="4263"/>
      <c r="N171" s="4263"/>
      <c r="O171" s="4263"/>
      <c r="P171" s="4265">
        <v>0</v>
      </c>
      <c r="Q171" s="4244"/>
      <c r="R171" s="4314"/>
      <c r="S171" s="4314"/>
    </row>
    <row r="172" spans="1:19" ht="15">
      <c r="A172" s="4315" t="s">
        <v>693</v>
      </c>
      <c r="B172" s="2986" t="s">
        <v>1335</v>
      </c>
      <c r="C172" s="2695">
        <v>2937</v>
      </c>
      <c r="D172" s="4271">
        <v>1613</v>
      </c>
      <c r="E172" s="4243">
        <f aca="true" t="shared" si="6" ref="E172:E177">D172/C172</f>
        <v>0.5491998638066053</v>
      </c>
      <c r="F172" s="4270">
        <v>52</v>
      </c>
      <c r="G172" s="4271">
        <v>1561</v>
      </c>
      <c r="H172" s="4262">
        <v>494</v>
      </c>
      <c r="I172" s="4263"/>
      <c r="J172" s="4263"/>
      <c r="K172" s="4264">
        <v>157</v>
      </c>
      <c r="L172" s="4263">
        <v>122</v>
      </c>
      <c r="M172" s="4263"/>
      <c r="N172" s="4263"/>
      <c r="O172" s="4263">
        <v>211</v>
      </c>
      <c r="P172" s="4265">
        <v>577</v>
      </c>
      <c r="Q172" s="4244"/>
      <c r="R172" s="4314"/>
      <c r="S172" s="4314"/>
    </row>
    <row r="173" spans="1:19" ht="25.5">
      <c r="A173" s="4315" t="s">
        <v>693</v>
      </c>
      <c r="B173" s="2986" t="s">
        <v>1336</v>
      </c>
      <c r="C173" s="2695">
        <v>147</v>
      </c>
      <c r="D173" s="4271">
        <v>123</v>
      </c>
      <c r="E173" s="4243">
        <f t="shared" si="6"/>
        <v>0.8367346938775511</v>
      </c>
      <c r="F173" s="4270">
        <f>D173-G173</f>
        <v>11</v>
      </c>
      <c r="G173" s="4271">
        <v>112</v>
      </c>
      <c r="H173" s="4262"/>
      <c r="I173" s="4263"/>
      <c r="J173" s="4263"/>
      <c r="K173" s="4264"/>
      <c r="L173" s="4263"/>
      <c r="M173" s="4263"/>
      <c r="N173" s="4263"/>
      <c r="O173" s="4263">
        <v>112</v>
      </c>
      <c r="P173" s="4265"/>
      <c r="Q173" s="4244"/>
      <c r="R173" s="4314"/>
      <c r="S173" s="4314"/>
    </row>
    <row r="174" spans="1:19" ht="15">
      <c r="A174" s="4315" t="s">
        <v>693</v>
      </c>
      <c r="B174" s="2986" t="s">
        <v>1337</v>
      </c>
      <c r="C174" s="2695">
        <v>298</v>
      </c>
      <c r="D174" s="4271">
        <v>203</v>
      </c>
      <c r="E174" s="4243">
        <f t="shared" si="6"/>
        <v>0.6812080536912751</v>
      </c>
      <c r="F174" s="4270">
        <f>D174-G174</f>
        <v>13</v>
      </c>
      <c r="G174" s="4271">
        <v>190</v>
      </c>
      <c r="H174" s="4262">
        <v>80</v>
      </c>
      <c r="I174" s="4263"/>
      <c r="J174" s="4263"/>
      <c r="K174" s="4264"/>
      <c r="L174" s="4263">
        <v>53</v>
      </c>
      <c r="M174" s="4263"/>
      <c r="N174" s="4263"/>
      <c r="O174" s="4263">
        <v>57</v>
      </c>
      <c r="P174" s="4265"/>
      <c r="Q174" s="4244"/>
      <c r="R174" s="4314"/>
      <c r="S174" s="4314"/>
    </row>
    <row r="175" spans="1:19" ht="15">
      <c r="A175" s="4315" t="s">
        <v>693</v>
      </c>
      <c r="B175" s="2986" t="s">
        <v>1338</v>
      </c>
      <c r="C175" s="2695">
        <v>215</v>
      </c>
      <c r="D175" s="4271">
        <v>163</v>
      </c>
      <c r="E175" s="4243">
        <f t="shared" si="6"/>
        <v>0.7581395348837209</v>
      </c>
      <c r="F175" s="4270">
        <f>D175-G175</f>
        <v>11</v>
      </c>
      <c r="G175" s="4271">
        <v>152</v>
      </c>
      <c r="H175" s="4262">
        <v>83</v>
      </c>
      <c r="I175" s="4263"/>
      <c r="J175" s="4263"/>
      <c r="K175" s="4264"/>
      <c r="L175" s="4263"/>
      <c r="M175" s="4263"/>
      <c r="N175" s="4263"/>
      <c r="O175" s="4263"/>
      <c r="P175" s="4265">
        <v>69</v>
      </c>
      <c r="Q175" s="4244"/>
      <c r="R175" s="4314"/>
      <c r="S175" s="4314"/>
    </row>
    <row r="176" spans="1:19" ht="15">
      <c r="A176" s="4315" t="s">
        <v>693</v>
      </c>
      <c r="B176" s="2986" t="s">
        <v>1339</v>
      </c>
      <c r="C176" s="2695">
        <v>414</v>
      </c>
      <c r="D176" s="4271">
        <v>289</v>
      </c>
      <c r="E176" s="4243">
        <f t="shared" si="6"/>
        <v>0.6980676328502415</v>
      </c>
      <c r="F176" s="4270">
        <f>D176-G176</f>
        <v>38</v>
      </c>
      <c r="G176" s="4271">
        <v>251</v>
      </c>
      <c r="H176" s="4262">
        <v>78</v>
      </c>
      <c r="I176" s="4263"/>
      <c r="J176" s="4263"/>
      <c r="K176" s="4264"/>
      <c r="L176" s="4263"/>
      <c r="M176" s="4263"/>
      <c r="N176" s="4263"/>
      <c r="O176" s="4263">
        <v>147</v>
      </c>
      <c r="P176" s="4265">
        <v>26</v>
      </c>
      <c r="Q176" s="4244"/>
      <c r="R176" s="4314"/>
      <c r="S176" s="4314"/>
    </row>
    <row r="177" spans="1:19" ht="15">
      <c r="A177" s="4315" t="s">
        <v>693</v>
      </c>
      <c r="B177" s="2986" t="s">
        <v>1340</v>
      </c>
      <c r="C177" s="2695">
        <v>3635</v>
      </c>
      <c r="D177" s="4271">
        <v>2450</v>
      </c>
      <c r="E177" s="4243">
        <f t="shared" si="6"/>
        <v>0.6740027510316369</v>
      </c>
      <c r="F177" s="4270">
        <v>47</v>
      </c>
      <c r="G177" s="4271">
        <v>2403</v>
      </c>
      <c r="H177" s="4262">
        <v>620</v>
      </c>
      <c r="I177" s="4263">
        <v>1</v>
      </c>
      <c r="J177" s="4263">
        <v>71</v>
      </c>
      <c r="K177" s="4264">
        <v>563</v>
      </c>
      <c r="L177" s="4263">
        <v>142</v>
      </c>
      <c r="M177" s="4263">
        <v>204</v>
      </c>
      <c r="N177" s="4263"/>
      <c r="O177" s="4263">
        <v>802</v>
      </c>
      <c r="P177" s="4265"/>
      <c r="Q177" s="4244"/>
      <c r="R177" s="4314"/>
      <c r="S177" s="4314"/>
    </row>
    <row r="178" spans="1:19" ht="15">
      <c r="A178" s="4315" t="s">
        <v>693</v>
      </c>
      <c r="B178" s="2986" t="s">
        <v>1341</v>
      </c>
      <c r="C178" s="2695">
        <v>747</v>
      </c>
      <c r="D178" s="4271"/>
      <c r="E178" s="4243"/>
      <c r="F178" s="4270"/>
      <c r="G178" s="4271">
        <v>475</v>
      </c>
      <c r="H178" s="4262">
        <v>74</v>
      </c>
      <c r="I178" s="4263">
        <v>10.6</v>
      </c>
      <c r="J178" s="4263"/>
      <c r="K178" s="4264">
        <v>85</v>
      </c>
      <c r="L178" s="4263">
        <v>154</v>
      </c>
      <c r="M178" s="4263"/>
      <c r="N178" s="4263">
        <v>109</v>
      </c>
      <c r="O178" s="4263">
        <v>42.4</v>
      </c>
      <c r="P178" s="4265"/>
      <c r="Q178" s="4244"/>
      <c r="R178" s="4314"/>
      <c r="S178" s="4314"/>
    </row>
    <row r="179" spans="1:19" ht="15">
      <c r="A179" s="4315" t="s">
        <v>1342</v>
      </c>
      <c r="B179" s="2986" t="s">
        <v>1343</v>
      </c>
      <c r="C179" s="2695">
        <v>223</v>
      </c>
      <c r="D179" s="4271">
        <v>191</v>
      </c>
      <c r="E179" s="4243">
        <f>D179/C179</f>
        <v>0.8565022421524664</v>
      </c>
      <c r="F179" s="4270">
        <v>10</v>
      </c>
      <c r="G179" s="4271">
        <v>181</v>
      </c>
      <c r="H179" s="4262">
        <v>118</v>
      </c>
      <c r="I179" s="4263"/>
      <c r="J179" s="4263"/>
      <c r="K179" s="4264"/>
      <c r="L179" s="4263"/>
      <c r="M179" s="4263"/>
      <c r="N179" s="4263"/>
      <c r="O179" s="4263"/>
      <c r="P179" s="4265">
        <v>63</v>
      </c>
      <c r="Q179" s="4244"/>
      <c r="R179" s="4314"/>
      <c r="S179" s="4314"/>
    </row>
    <row r="180" spans="1:19" ht="15">
      <c r="A180" s="4315" t="s">
        <v>1342</v>
      </c>
      <c r="B180" s="2986" t="s">
        <v>1344</v>
      </c>
      <c r="C180" s="2695">
        <v>725</v>
      </c>
      <c r="D180" s="4271">
        <v>531</v>
      </c>
      <c r="E180" s="4243">
        <f>D180/C180</f>
        <v>0.7324137931034482</v>
      </c>
      <c r="F180" s="4270">
        <f>D180-G180</f>
        <v>25</v>
      </c>
      <c r="G180" s="4271">
        <v>506</v>
      </c>
      <c r="H180" s="4262"/>
      <c r="I180" s="4263"/>
      <c r="J180" s="4263"/>
      <c r="K180" s="4264">
        <v>79</v>
      </c>
      <c r="L180" s="4263">
        <v>79</v>
      </c>
      <c r="M180" s="4263"/>
      <c r="N180" s="4263"/>
      <c r="O180" s="4263">
        <v>348</v>
      </c>
      <c r="P180" s="4265"/>
      <c r="Q180" s="4244"/>
      <c r="R180" s="4314"/>
      <c r="S180" s="4314"/>
    </row>
    <row r="181" spans="1:19" ht="15">
      <c r="A181" s="4315" t="s">
        <v>1342</v>
      </c>
      <c r="B181" s="2986" t="s">
        <v>1345</v>
      </c>
      <c r="C181" s="2695">
        <v>1165</v>
      </c>
      <c r="D181" s="4271">
        <v>941</v>
      </c>
      <c r="E181" s="4243">
        <f>D181/C181</f>
        <v>0.8077253218884121</v>
      </c>
      <c r="F181" s="4270">
        <f>D181-G181</f>
        <v>39</v>
      </c>
      <c r="G181" s="4271">
        <v>902</v>
      </c>
      <c r="H181" s="4262">
        <v>291</v>
      </c>
      <c r="I181" s="4263"/>
      <c r="J181" s="4263"/>
      <c r="K181" s="4264">
        <v>316</v>
      </c>
      <c r="L181" s="4263">
        <v>295</v>
      </c>
      <c r="M181" s="4263"/>
      <c r="N181" s="4263"/>
      <c r="O181" s="4263"/>
      <c r="P181" s="4265"/>
      <c r="Q181" s="4244"/>
      <c r="R181" s="4314"/>
      <c r="S181" s="4314"/>
    </row>
    <row r="182" spans="1:19" ht="15">
      <c r="A182" s="4315" t="s">
        <v>1342</v>
      </c>
      <c r="B182" s="2986" t="s">
        <v>1346</v>
      </c>
      <c r="C182" s="2695">
        <v>140</v>
      </c>
      <c r="D182" s="4271">
        <v>132</v>
      </c>
      <c r="E182" s="4243">
        <f>D182/C182</f>
        <v>0.9428571428571428</v>
      </c>
      <c r="F182" s="4270">
        <v>5</v>
      </c>
      <c r="G182" s="4271">
        <v>127</v>
      </c>
      <c r="H182" s="4262">
        <v>22.5</v>
      </c>
      <c r="I182" s="4263"/>
      <c r="J182" s="4263">
        <v>20.5</v>
      </c>
      <c r="K182" s="4264">
        <v>22.5</v>
      </c>
      <c r="L182" s="4263">
        <v>28</v>
      </c>
      <c r="M182" s="4263"/>
      <c r="N182" s="4263"/>
      <c r="O182" s="4263">
        <v>20.5</v>
      </c>
      <c r="P182" s="4265">
        <v>13</v>
      </c>
      <c r="Q182" s="4244"/>
      <c r="R182" s="4314"/>
      <c r="S182" s="4314"/>
    </row>
    <row r="183" spans="1:19" ht="15">
      <c r="A183" s="4424" t="s">
        <v>1347</v>
      </c>
      <c r="B183" s="4425" t="s">
        <v>1348</v>
      </c>
      <c r="C183" s="4426"/>
      <c r="D183" s="4427"/>
      <c r="E183" s="4428"/>
      <c r="F183" s="4429"/>
      <c r="G183" s="4427">
        <v>420</v>
      </c>
      <c r="H183" s="4430">
        <v>92</v>
      </c>
      <c r="I183" s="4431"/>
      <c r="J183" s="4431"/>
      <c r="K183" s="4432">
        <v>176</v>
      </c>
      <c r="L183" s="4431">
        <v>152</v>
      </c>
      <c r="M183" s="4431"/>
      <c r="N183" s="4431"/>
      <c r="O183" s="4431"/>
      <c r="P183" s="4433">
        <v>0</v>
      </c>
      <c r="Q183" s="4244"/>
      <c r="R183" s="4314"/>
      <c r="S183" s="4314"/>
    </row>
    <row r="184" spans="1:19" ht="15">
      <c r="A184" s="4424" t="s">
        <v>1347</v>
      </c>
      <c r="B184" s="4425" t="s">
        <v>1349</v>
      </c>
      <c r="C184" s="4426"/>
      <c r="D184" s="4427"/>
      <c r="E184" s="4428"/>
      <c r="F184" s="4429"/>
      <c r="G184" s="4427">
        <v>713</v>
      </c>
      <c r="H184" s="4430">
        <v>155</v>
      </c>
      <c r="I184" s="4431">
        <v>83</v>
      </c>
      <c r="J184" s="4431">
        <v>60</v>
      </c>
      <c r="K184" s="4432">
        <v>132</v>
      </c>
      <c r="L184" s="4431">
        <v>142</v>
      </c>
      <c r="M184" s="4431"/>
      <c r="N184" s="4431">
        <v>141</v>
      </c>
      <c r="O184" s="4431"/>
      <c r="P184" s="4433">
        <v>0</v>
      </c>
      <c r="Q184" s="4244"/>
      <c r="R184" s="4314"/>
      <c r="S184" s="4314"/>
    </row>
    <row r="185" spans="1:19" ht="15">
      <c r="A185" s="4315" t="s">
        <v>37</v>
      </c>
      <c r="B185" s="2986" t="s">
        <v>39</v>
      </c>
      <c r="C185" s="2695">
        <v>182</v>
      </c>
      <c r="D185" s="4271">
        <v>137</v>
      </c>
      <c r="E185" s="4243">
        <f>D185/C185</f>
        <v>0.7527472527472527</v>
      </c>
      <c r="F185" s="4270">
        <v>4</v>
      </c>
      <c r="G185" s="4271">
        <v>133</v>
      </c>
      <c r="H185" s="4262">
        <v>23</v>
      </c>
      <c r="I185" s="4263">
        <v>7</v>
      </c>
      <c r="J185" s="4263">
        <v>6</v>
      </c>
      <c r="K185" s="4264">
        <v>48</v>
      </c>
      <c r="L185" s="4263">
        <v>26</v>
      </c>
      <c r="M185" s="4263">
        <v>1</v>
      </c>
      <c r="N185" s="4263">
        <v>9</v>
      </c>
      <c r="O185" s="4263">
        <v>8</v>
      </c>
      <c r="P185" s="4265">
        <v>5</v>
      </c>
      <c r="Q185" s="4244"/>
      <c r="R185" s="4314"/>
      <c r="S185" s="4314"/>
    </row>
    <row r="186" spans="1:19" ht="25.5">
      <c r="A186" s="4315" t="s">
        <v>37</v>
      </c>
      <c r="B186" s="2986" t="s">
        <v>183</v>
      </c>
      <c r="C186" s="2695">
        <v>619</v>
      </c>
      <c r="D186" s="4271">
        <v>291</v>
      </c>
      <c r="E186" s="4243"/>
      <c r="F186" s="4270"/>
      <c r="G186" s="4271"/>
      <c r="H186" s="4262"/>
      <c r="I186" s="4263"/>
      <c r="J186" s="4263"/>
      <c r="K186" s="4264"/>
      <c r="L186" s="4263"/>
      <c r="M186" s="4263"/>
      <c r="N186" s="4263"/>
      <c r="O186" s="4263"/>
      <c r="P186" s="4265"/>
      <c r="Q186" s="4244"/>
      <c r="R186" s="4314"/>
      <c r="S186" s="4314"/>
    </row>
    <row r="187" spans="1:19" ht="15">
      <c r="A187" s="4315" t="s">
        <v>37</v>
      </c>
      <c r="B187" s="2986" t="s">
        <v>40</v>
      </c>
      <c r="C187" s="2695">
        <v>82</v>
      </c>
      <c r="D187" s="4271">
        <v>69</v>
      </c>
      <c r="E187" s="4243">
        <f>D187/C187</f>
        <v>0.8414634146341463</v>
      </c>
      <c r="F187" s="4270">
        <v>5</v>
      </c>
      <c r="G187" s="4271">
        <v>64</v>
      </c>
      <c r="H187" s="4262">
        <v>10</v>
      </c>
      <c r="I187" s="4263">
        <v>4</v>
      </c>
      <c r="J187" s="4263">
        <v>2</v>
      </c>
      <c r="K187" s="4264">
        <v>17</v>
      </c>
      <c r="L187" s="4263">
        <v>3</v>
      </c>
      <c r="M187" s="4263">
        <v>1</v>
      </c>
      <c r="N187" s="4263">
        <v>2</v>
      </c>
      <c r="O187" s="4263">
        <v>25</v>
      </c>
      <c r="P187" s="4265"/>
      <c r="Q187" s="4244"/>
      <c r="R187" s="4314"/>
      <c r="S187" s="4314"/>
    </row>
    <row r="188" spans="1:19" ht="15.75" thickBot="1">
      <c r="A188" s="4355" t="s">
        <v>37</v>
      </c>
      <c r="B188" s="2987" t="s">
        <v>1350</v>
      </c>
      <c r="C188" s="2604"/>
      <c r="D188" s="4278"/>
      <c r="E188" s="4257"/>
      <c r="F188" s="4277"/>
      <c r="G188" s="4278">
        <v>1266</v>
      </c>
      <c r="H188" s="4266">
        <v>163</v>
      </c>
      <c r="I188" s="4267">
        <v>26</v>
      </c>
      <c r="J188" s="4267">
        <v>16</v>
      </c>
      <c r="K188" s="4268">
        <v>470</v>
      </c>
      <c r="L188" s="4267">
        <v>83</v>
      </c>
      <c r="M188" s="4267">
        <v>141</v>
      </c>
      <c r="N188" s="4267">
        <v>215</v>
      </c>
      <c r="O188" s="4267">
        <v>152</v>
      </c>
      <c r="P188" s="4269">
        <v>0</v>
      </c>
      <c r="Q188" s="4244"/>
      <c r="R188" s="4314"/>
      <c r="S188" s="4314"/>
    </row>
    <row r="189" spans="1:19" ht="15">
      <c r="A189" s="4318"/>
      <c r="B189" s="4319"/>
      <c r="C189" s="4320"/>
      <c r="D189" s="4320"/>
      <c r="E189" s="4250"/>
      <c r="F189" s="4320"/>
      <c r="G189" s="4320"/>
      <c r="H189" s="4321"/>
      <c r="I189" s="4321"/>
      <c r="J189" s="4321"/>
      <c r="K189" s="4322"/>
      <c r="L189" s="4321"/>
      <c r="M189" s="4321"/>
      <c r="N189" s="4321"/>
      <c r="O189" s="4321"/>
      <c r="P189" s="4321"/>
      <c r="Q189" s="4323"/>
      <c r="R189" s="4324"/>
      <c r="S189" s="4324"/>
    </row>
    <row r="190" spans="1:19" ht="15">
      <c r="A190" s="4318"/>
      <c r="B190" s="4319"/>
      <c r="C190" s="4320"/>
      <c r="D190" s="4320"/>
      <c r="E190" s="4250"/>
      <c r="F190" s="4320"/>
      <c r="G190" s="4320"/>
      <c r="H190" s="4321"/>
      <c r="I190" s="4321"/>
      <c r="J190" s="4321"/>
      <c r="K190" s="4322"/>
      <c r="L190" s="4321"/>
      <c r="M190" s="4321"/>
      <c r="N190" s="4321"/>
      <c r="O190" s="4321"/>
      <c r="P190" s="4321"/>
      <c r="Q190" s="4323"/>
      <c r="R190" s="4324"/>
      <c r="S190" s="4324"/>
    </row>
    <row r="191" spans="1:19" ht="26.25">
      <c r="A191" s="4302"/>
      <c r="B191" s="4303"/>
      <c r="C191" s="4304"/>
      <c r="D191" s="4304"/>
      <c r="E191" s="4304"/>
      <c r="F191" s="4304"/>
      <c r="G191" s="4304"/>
      <c r="H191" s="4305"/>
      <c r="I191" s="4305"/>
      <c r="J191" s="4305"/>
      <c r="K191" s="4306"/>
      <c r="L191" s="4305"/>
      <c r="M191" s="4305"/>
      <c r="N191" s="4305"/>
      <c r="O191" s="4305"/>
      <c r="P191" s="4305"/>
      <c r="Q191" s="4304"/>
      <c r="R191" s="4301"/>
      <c r="S191" s="4301"/>
    </row>
    <row r="192" spans="1:19" ht="26.25">
      <c r="A192" s="4643" t="s">
        <v>1184</v>
      </c>
      <c r="B192" s="4643"/>
      <c r="C192" s="4643"/>
      <c r="D192" s="4643"/>
      <c r="E192" s="4643"/>
      <c r="F192" s="4643"/>
      <c r="G192" s="4643"/>
      <c r="H192" s="4643"/>
      <c r="I192" s="4643"/>
      <c r="J192" s="4643"/>
      <c r="K192" s="4643"/>
      <c r="L192" s="4643"/>
      <c r="M192" s="4643"/>
      <c r="N192" s="4643"/>
      <c r="O192" s="4643"/>
      <c r="P192" s="4643"/>
      <c r="Q192" s="4301"/>
      <c r="R192" s="4301"/>
      <c r="S192" s="4301"/>
    </row>
    <row r="193" spans="1:19" ht="27" thickBot="1">
      <c r="A193" s="4302"/>
      <c r="B193" s="4303"/>
      <c r="C193" s="4304"/>
      <c r="D193" s="4304"/>
      <c r="E193" s="4304"/>
      <c r="F193" s="4304"/>
      <c r="G193" s="4304"/>
      <c r="H193" s="4305"/>
      <c r="I193" s="4305"/>
      <c r="J193" s="4305"/>
      <c r="K193" s="4306"/>
      <c r="L193" s="4305"/>
      <c r="M193" s="4305"/>
      <c r="N193" s="4305"/>
      <c r="O193" s="4305"/>
      <c r="P193" s="4305"/>
      <c r="Q193" s="4304"/>
      <c r="R193" s="4301"/>
      <c r="S193" s="4301"/>
    </row>
    <row r="194" spans="1:19" ht="46.5" thickBot="1" thickTop="1">
      <c r="A194" s="4644" t="s">
        <v>2</v>
      </c>
      <c r="B194" s="4644" t="s">
        <v>3</v>
      </c>
      <c r="C194" s="4668" t="s">
        <v>4</v>
      </c>
      <c r="D194" s="4650" t="s">
        <v>5</v>
      </c>
      <c r="E194" s="4617" t="s">
        <v>6</v>
      </c>
      <c r="F194" s="4650" t="s">
        <v>7</v>
      </c>
      <c r="G194" s="4652" t="s">
        <v>8</v>
      </c>
      <c r="H194" s="4654" t="s">
        <v>9</v>
      </c>
      <c r="I194" s="4655"/>
      <c r="J194" s="4655"/>
      <c r="K194" s="4655"/>
      <c r="L194" s="4655"/>
      <c r="M194" s="4655"/>
      <c r="N194" s="4655"/>
      <c r="O194" s="4655"/>
      <c r="P194" s="4656"/>
      <c r="Q194" s="4304"/>
      <c r="R194" s="4307"/>
      <c r="S194" s="4224" t="s">
        <v>10</v>
      </c>
    </row>
    <row r="195" spans="1:17" ht="15.75" thickBot="1">
      <c r="A195" s="4658"/>
      <c r="B195" s="4658"/>
      <c r="C195" s="4677"/>
      <c r="D195" s="4666"/>
      <c r="E195" s="4628"/>
      <c r="F195" s="4666"/>
      <c r="G195" s="4667"/>
      <c r="H195" s="4365" t="s">
        <v>11</v>
      </c>
      <c r="I195" s="4366" t="s">
        <v>12</v>
      </c>
      <c r="J195" s="4366" t="s">
        <v>13</v>
      </c>
      <c r="K195" s="4367" t="s">
        <v>14</v>
      </c>
      <c r="L195" s="4366" t="s">
        <v>15</v>
      </c>
      <c r="M195" s="4366" t="s">
        <v>16</v>
      </c>
      <c r="N195" s="4368" t="s">
        <v>17</v>
      </c>
      <c r="O195" s="4366" t="s">
        <v>18</v>
      </c>
      <c r="P195" s="4369" t="s">
        <v>19</v>
      </c>
      <c r="Q195" s="4304"/>
    </row>
    <row r="196" spans="1:19" ht="27" thickBot="1">
      <c r="A196" s="4302"/>
      <c r="B196" s="4303"/>
      <c r="C196" s="4304"/>
      <c r="D196" s="4304"/>
      <c r="E196" s="4304"/>
      <c r="F196" s="4304"/>
      <c r="G196" s="4304"/>
      <c r="H196" s="4305"/>
      <c r="I196" s="4305"/>
      <c r="J196" s="4305"/>
      <c r="K196" s="4306"/>
      <c r="L196" s="4305"/>
      <c r="M196" s="4305"/>
      <c r="N196" s="4305"/>
      <c r="O196" s="4305"/>
      <c r="P196" s="4305"/>
      <c r="Q196" s="4304"/>
      <c r="R196" s="4301"/>
      <c r="S196" s="4301"/>
    </row>
    <row r="197" spans="1:19" ht="15.75" thickBot="1">
      <c r="A197" s="4434" t="s">
        <v>185</v>
      </c>
      <c r="B197" s="4435" t="s">
        <v>1351</v>
      </c>
      <c r="C197" s="4436"/>
      <c r="D197" s="4331"/>
      <c r="E197" s="4328"/>
      <c r="F197" s="4327"/>
      <c r="G197" s="4329">
        <v>22797</v>
      </c>
      <c r="H197" s="4331">
        <v>4135</v>
      </c>
      <c r="I197" s="4327">
        <v>887</v>
      </c>
      <c r="J197" s="4327">
        <v>598</v>
      </c>
      <c r="K197" s="4332">
        <v>5367</v>
      </c>
      <c r="L197" s="4327">
        <v>4169</v>
      </c>
      <c r="M197" s="4327"/>
      <c r="N197" s="4327">
        <v>6587</v>
      </c>
      <c r="O197" s="4327">
        <v>598</v>
      </c>
      <c r="P197" s="4329">
        <v>456</v>
      </c>
      <c r="Q197" s="4407"/>
      <c r="R197" s="4407"/>
      <c r="S197" s="4407"/>
    </row>
    <row r="198" spans="1:19" ht="15.75" thickBot="1">
      <c r="A198" s="4318"/>
      <c r="B198" s="4319"/>
      <c r="C198" s="4320"/>
      <c r="D198" s="4320"/>
      <c r="E198" s="4250"/>
      <c r="F198" s="4320"/>
      <c r="G198" s="4320"/>
      <c r="H198" s="4321"/>
      <c r="I198" s="4321"/>
      <c r="J198" s="4321"/>
      <c r="K198" s="4322"/>
      <c r="L198" s="4321"/>
      <c r="M198" s="4321"/>
      <c r="N198" s="4321"/>
      <c r="O198" s="4321"/>
      <c r="P198" s="4321"/>
      <c r="Q198" s="4323"/>
      <c r="R198" s="4324"/>
      <c r="S198" s="4324"/>
    </row>
    <row r="199" spans="1:19" ht="15">
      <c r="A199" s="4437" t="s">
        <v>187</v>
      </c>
      <c r="B199" s="4438" t="s">
        <v>1352</v>
      </c>
      <c r="C199" s="4439"/>
      <c r="D199" s="4440"/>
      <c r="E199" s="4441"/>
      <c r="F199" s="4440"/>
      <c r="G199" s="4442">
        <v>24</v>
      </c>
      <c r="H199" s="4439">
        <v>3</v>
      </c>
      <c r="I199" s="4440">
        <v>3</v>
      </c>
      <c r="J199" s="4440">
        <v>17</v>
      </c>
      <c r="K199" s="4443"/>
      <c r="L199" s="4440"/>
      <c r="M199" s="4440"/>
      <c r="N199" s="4440">
        <v>1</v>
      </c>
      <c r="O199" s="4440"/>
      <c r="P199" s="4442">
        <v>0</v>
      </c>
      <c r="Q199" s="4407"/>
      <c r="R199" s="4407"/>
      <c r="S199" s="4407"/>
    </row>
    <row r="200" spans="1:19" ht="15">
      <c r="A200" s="4444" t="s">
        <v>187</v>
      </c>
      <c r="B200" s="4445" t="s">
        <v>1353</v>
      </c>
      <c r="C200" s="4351"/>
      <c r="D200" s="4352"/>
      <c r="E200" s="4406"/>
      <c r="F200" s="4352"/>
      <c r="G200" s="4354">
        <v>5409</v>
      </c>
      <c r="H200" s="4351">
        <v>811</v>
      </c>
      <c r="I200" s="4352">
        <v>321</v>
      </c>
      <c r="J200" s="4352">
        <v>500</v>
      </c>
      <c r="K200" s="4353">
        <v>1120</v>
      </c>
      <c r="L200" s="4352">
        <v>914</v>
      </c>
      <c r="M200" s="4352"/>
      <c r="N200" s="4352">
        <v>1743</v>
      </c>
      <c r="O200" s="4352"/>
      <c r="P200" s="4354">
        <v>0</v>
      </c>
      <c r="Q200" s="4407"/>
      <c r="R200" s="4407"/>
      <c r="S200" s="4407"/>
    </row>
    <row r="201" spans="1:19" ht="15">
      <c r="A201" s="4444" t="s">
        <v>187</v>
      </c>
      <c r="B201" s="4445" t="s">
        <v>1354</v>
      </c>
      <c r="C201" s="4351"/>
      <c r="D201" s="4352"/>
      <c r="E201" s="4406"/>
      <c r="F201" s="4352"/>
      <c r="G201" s="4354">
        <v>3700</v>
      </c>
      <c r="H201" s="4351">
        <v>957</v>
      </c>
      <c r="I201" s="4352">
        <v>302</v>
      </c>
      <c r="J201" s="4352">
        <v>653</v>
      </c>
      <c r="K201" s="4353">
        <v>638</v>
      </c>
      <c r="L201" s="4352">
        <v>336</v>
      </c>
      <c r="M201" s="4352"/>
      <c r="N201" s="4352">
        <v>814</v>
      </c>
      <c r="O201" s="4352"/>
      <c r="P201" s="4354">
        <v>0</v>
      </c>
      <c r="Q201" s="4407"/>
      <c r="R201" s="4407"/>
      <c r="S201" s="4407"/>
    </row>
    <row r="202" spans="1:19" ht="15">
      <c r="A202" s="4444" t="s">
        <v>187</v>
      </c>
      <c r="B202" s="4445" t="s">
        <v>1355</v>
      </c>
      <c r="C202" s="4351"/>
      <c r="D202" s="4352"/>
      <c r="E202" s="4406"/>
      <c r="F202" s="4352"/>
      <c r="G202" s="4354">
        <v>5900</v>
      </c>
      <c r="H202" s="4351">
        <v>1078</v>
      </c>
      <c r="I202" s="4352">
        <v>455</v>
      </c>
      <c r="J202" s="4352">
        <v>728</v>
      </c>
      <c r="K202" s="4353">
        <v>1513</v>
      </c>
      <c r="L202" s="4352">
        <v>670</v>
      </c>
      <c r="M202" s="4352"/>
      <c r="N202" s="4352">
        <v>1456</v>
      </c>
      <c r="O202" s="4352"/>
      <c r="P202" s="4354">
        <v>0</v>
      </c>
      <c r="Q202" s="4407"/>
      <c r="R202" s="4407"/>
      <c r="S202" s="4407"/>
    </row>
    <row r="203" spans="1:19" ht="15">
      <c r="A203" s="4444" t="s">
        <v>187</v>
      </c>
      <c r="B203" s="4445" t="s">
        <v>1356</v>
      </c>
      <c r="C203" s="4351"/>
      <c r="D203" s="4352"/>
      <c r="E203" s="4406"/>
      <c r="F203" s="4352"/>
      <c r="G203" s="4354">
        <v>1638</v>
      </c>
      <c r="H203" s="4351">
        <v>210</v>
      </c>
      <c r="I203" s="4352">
        <v>115</v>
      </c>
      <c r="J203" s="4352">
        <v>668</v>
      </c>
      <c r="K203" s="4353">
        <v>227</v>
      </c>
      <c r="L203" s="4352">
        <v>150</v>
      </c>
      <c r="M203" s="4352"/>
      <c r="N203" s="4352">
        <v>268</v>
      </c>
      <c r="O203" s="4352"/>
      <c r="P203" s="4354">
        <v>0</v>
      </c>
      <c r="Q203" s="4407"/>
      <c r="R203" s="4407"/>
      <c r="S203" s="4407"/>
    </row>
    <row r="204" spans="1:19" ht="15">
      <c r="A204" s="4444" t="s">
        <v>187</v>
      </c>
      <c r="B204" s="4445" t="s">
        <v>1357</v>
      </c>
      <c r="C204" s="4351"/>
      <c r="D204" s="4352"/>
      <c r="E204" s="4406"/>
      <c r="F204" s="4352"/>
      <c r="G204" s="4354">
        <v>2625</v>
      </c>
      <c r="H204" s="4351">
        <v>508</v>
      </c>
      <c r="I204" s="4352">
        <v>207</v>
      </c>
      <c r="J204" s="4352">
        <v>353</v>
      </c>
      <c r="K204" s="4353">
        <v>601</v>
      </c>
      <c r="L204" s="4352">
        <v>466</v>
      </c>
      <c r="M204" s="4352"/>
      <c r="N204" s="4352">
        <v>490</v>
      </c>
      <c r="O204" s="4352"/>
      <c r="P204" s="4354">
        <v>0</v>
      </c>
      <c r="Q204" s="4407"/>
      <c r="R204" s="4407"/>
      <c r="S204" s="4407"/>
    </row>
    <row r="205" spans="1:19" ht="15.75" thickBot="1">
      <c r="A205" s="4446" t="s">
        <v>187</v>
      </c>
      <c r="B205" s="4447" t="s">
        <v>1358</v>
      </c>
      <c r="C205" s="4448"/>
      <c r="D205" s="4449"/>
      <c r="E205" s="4450"/>
      <c r="F205" s="4449"/>
      <c r="G205" s="4451">
        <v>1688</v>
      </c>
      <c r="H205" s="4448">
        <v>372</v>
      </c>
      <c r="I205" s="4449">
        <v>189</v>
      </c>
      <c r="J205" s="4449">
        <v>227</v>
      </c>
      <c r="K205" s="4452">
        <v>250</v>
      </c>
      <c r="L205" s="4449">
        <v>317</v>
      </c>
      <c r="M205" s="4449"/>
      <c r="N205" s="4449">
        <v>333</v>
      </c>
      <c r="O205" s="4449"/>
      <c r="P205" s="4451">
        <v>0</v>
      </c>
      <c r="Q205" s="4407"/>
      <c r="R205" s="4407"/>
      <c r="S205" s="4407"/>
    </row>
    <row r="206" spans="1:19" ht="15.75" thickBot="1">
      <c r="A206" s="4318"/>
      <c r="B206" s="4319"/>
      <c r="C206" s="4320"/>
      <c r="D206" s="4320"/>
      <c r="E206" s="4250"/>
      <c r="F206" s="4320"/>
      <c r="G206" s="4320"/>
      <c r="H206" s="4321"/>
      <c r="I206" s="4321"/>
      <c r="J206" s="4321"/>
      <c r="K206" s="4322"/>
      <c r="L206" s="4321"/>
      <c r="M206" s="4321"/>
      <c r="N206" s="4321"/>
      <c r="O206" s="4321"/>
      <c r="P206" s="4321"/>
      <c r="Q206" s="4323"/>
      <c r="R206" s="4324"/>
      <c r="S206" s="4324"/>
    </row>
    <row r="207" spans="1:19" ht="15.75" thickBot="1">
      <c r="A207" s="4318" t="s">
        <v>41</v>
      </c>
      <c r="B207" s="4334"/>
      <c r="C207" s="4320"/>
      <c r="D207" s="4320"/>
      <c r="E207" s="4250"/>
      <c r="F207" s="4320"/>
      <c r="G207" s="4335" t="s">
        <v>42</v>
      </c>
      <c r="H207" s="4419" t="s">
        <v>11</v>
      </c>
      <c r="I207" s="4420" t="s">
        <v>12</v>
      </c>
      <c r="J207" s="4420" t="s">
        <v>13</v>
      </c>
      <c r="K207" s="4421" t="s">
        <v>14</v>
      </c>
      <c r="L207" s="4420" t="s">
        <v>15</v>
      </c>
      <c r="M207" s="4420" t="s">
        <v>16</v>
      </c>
      <c r="N207" s="4422" t="s">
        <v>17</v>
      </c>
      <c r="O207" s="4420" t="s">
        <v>18</v>
      </c>
      <c r="P207" s="4423" t="s">
        <v>19</v>
      </c>
      <c r="Q207" s="4341"/>
      <c r="R207" s="4324"/>
      <c r="S207" s="4324"/>
    </row>
    <row r="208" spans="1:19" ht="15.75" thickBot="1">
      <c r="A208" s="4318"/>
      <c r="B208" s="4319" t="s">
        <v>189</v>
      </c>
      <c r="C208" s="4320"/>
      <c r="D208" s="4320"/>
      <c r="E208" s="4250"/>
      <c r="F208" s="4320"/>
      <c r="G208" s="4342">
        <f aca="true" t="shared" si="7" ref="G208:P208">SUM(G5:G189)</f>
        <v>144024</v>
      </c>
      <c r="H208" s="4343">
        <f t="shared" si="7"/>
        <v>21295.636</v>
      </c>
      <c r="I208" s="4344">
        <f t="shared" si="7"/>
        <v>3199.2999999999997</v>
      </c>
      <c r="J208" s="4344">
        <f t="shared" si="7"/>
        <v>17289</v>
      </c>
      <c r="K208" s="4345">
        <f t="shared" si="7"/>
        <v>22752.5</v>
      </c>
      <c r="L208" s="4344">
        <f t="shared" si="7"/>
        <v>28596.5</v>
      </c>
      <c r="M208" s="4344">
        <f t="shared" si="7"/>
        <v>14328.5</v>
      </c>
      <c r="N208" s="4344">
        <f t="shared" si="7"/>
        <v>9426.5</v>
      </c>
      <c r="O208" s="4344">
        <f t="shared" si="7"/>
        <v>21057</v>
      </c>
      <c r="P208" s="4346">
        <f t="shared" si="7"/>
        <v>6079.063999999994</v>
      </c>
      <c r="Q208" s="4323"/>
      <c r="R208" s="4324"/>
      <c r="S208" s="4324"/>
    </row>
    <row r="209" spans="1:19" ht="15.75" thickBot="1">
      <c r="A209" s="4318"/>
      <c r="B209" s="4319"/>
      <c r="C209" s="4320"/>
      <c r="D209" s="4320"/>
      <c r="E209" s="4250"/>
      <c r="F209" s="4320"/>
      <c r="G209" s="4320"/>
      <c r="H209" s="4291">
        <f aca="true" t="shared" si="8" ref="H209:P209">H208/$G208</f>
        <v>0.14786171749152918</v>
      </c>
      <c r="I209" s="4292">
        <f t="shared" si="8"/>
        <v>0.022213658834638668</v>
      </c>
      <c r="J209" s="4292">
        <f t="shared" si="8"/>
        <v>0.12004249291784702</v>
      </c>
      <c r="K209" s="4300">
        <f t="shared" si="8"/>
        <v>0.15797714269843915</v>
      </c>
      <c r="L209" s="4292">
        <f t="shared" si="8"/>
        <v>0.19855371327001056</v>
      </c>
      <c r="M209" s="4292">
        <f t="shared" si="8"/>
        <v>0.09948689107370993</v>
      </c>
      <c r="N209" s="4292">
        <f t="shared" si="8"/>
        <v>0.06545089707271011</v>
      </c>
      <c r="O209" s="4292">
        <f t="shared" si="8"/>
        <v>0.14620479920013332</v>
      </c>
      <c r="P209" s="4293">
        <f t="shared" si="8"/>
        <v>0.042208687440982016</v>
      </c>
      <c r="Q209" s="4323"/>
      <c r="R209" s="4347"/>
      <c r="S209" s="4324"/>
    </row>
    <row r="210" spans="1:19" ht="15.75" thickBot="1">
      <c r="A210" s="4318"/>
      <c r="B210" s="4319"/>
      <c r="C210" s="4320"/>
      <c r="D210" s="4320"/>
      <c r="E210" s="4250"/>
      <c r="F210" s="4320"/>
      <c r="G210" s="4320"/>
      <c r="H210" s="4321"/>
      <c r="I210" s="4321"/>
      <c r="J210" s="4321"/>
      <c r="K210" s="4322"/>
      <c r="L210" s="4321"/>
      <c r="M210" s="4321"/>
      <c r="N210" s="4321"/>
      <c r="O210" s="4321"/>
      <c r="P210" s="4321"/>
      <c r="Q210" s="4323"/>
      <c r="R210" s="4324"/>
      <c r="S210" s="4324"/>
    </row>
    <row r="211" spans="1:19" ht="15.75" thickBot="1">
      <c r="A211" s="4318"/>
      <c r="B211" s="4319" t="s">
        <v>190</v>
      </c>
      <c r="C211" s="4320"/>
      <c r="D211" s="4320"/>
      <c r="E211" s="4250"/>
      <c r="F211" s="4320"/>
      <c r="G211" s="4342">
        <f>G208+G204+G205+G197+G199+G200+G201+G202+G203</f>
        <v>187805</v>
      </c>
      <c r="H211" s="4343">
        <f>H208+H204+H205+H197+H199+H200+H201+H202+H203</f>
        <v>29369.636</v>
      </c>
      <c r="I211" s="4344">
        <f aca="true" t="shared" si="9" ref="I211:P211">I208+I204+I205+I197+I199+I200+I201+I202+I203</f>
        <v>5678.299999999999</v>
      </c>
      <c r="J211" s="4344">
        <f t="shared" si="9"/>
        <v>21033</v>
      </c>
      <c r="K211" s="4345">
        <f t="shared" si="9"/>
        <v>32468.5</v>
      </c>
      <c r="L211" s="4344">
        <f t="shared" si="9"/>
        <v>35618.5</v>
      </c>
      <c r="M211" s="4344">
        <f t="shared" si="9"/>
        <v>14328.5</v>
      </c>
      <c r="N211" s="4344">
        <f t="shared" si="9"/>
        <v>21118.5</v>
      </c>
      <c r="O211" s="4344">
        <f t="shared" si="9"/>
        <v>21655</v>
      </c>
      <c r="P211" s="4346">
        <f t="shared" si="9"/>
        <v>6535.063999999994</v>
      </c>
      <c r="Q211" s="4323"/>
      <c r="R211" s="4324"/>
      <c r="S211" s="4324"/>
    </row>
    <row r="212" spans="1:19" ht="15.75" thickBot="1">
      <c r="A212" s="4318"/>
      <c r="B212" s="4319"/>
      <c r="C212" s="4320"/>
      <c r="D212" s="4320"/>
      <c r="E212" s="4250"/>
      <c r="F212" s="4320"/>
      <c r="G212" s="4320"/>
      <c r="H212" s="4291">
        <f>H211/$G211</f>
        <v>0.15638367455605548</v>
      </c>
      <c r="I212" s="4292">
        <f aca="true" t="shared" si="10" ref="I212:P212">I211/$G211</f>
        <v>0.030235084262932293</v>
      </c>
      <c r="J212" s="4292">
        <f t="shared" si="10"/>
        <v>0.11199382338063417</v>
      </c>
      <c r="K212" s="4300">
        <f t="shared" si="10"/>
        <v>0.17288410851681266</v>
      </c>
      <c r="L212" s="4292">
        <f t="shared" si="10"/>
        <v>0.18965682489816565</v>
      </c>
      <c r="M212" s="4292">
        <f t="shared" si="10"/>
        <v>0.07629456084768776</v>
      </c>
      <c r="N212" s="4292">
        <f t="shared" si="10"/>
        <v>0.1124490828252709</v>
      </c>
      <c r="O212" s="4292">
        <f t="shared" si="10"/>
        <v>0.11530576928196799</v>
      </c>
      <c r="P212" s="4293">
        <f t="shared" si="10"/>
        <v>0.034797071430473066</v>
      </c>
      <c r="Q212" s="4323"/>
      <c r="R212" s="4347"/>
      <c r="S212" s="4324"/>
    </row>
    <row r="213" spans="1:19" ht="15">
      <c r="A213" s="4318"/>
      <c r="B213" s="4319"/>
      <c r="C213" s="4320"/>
      <c r="D213" s="4320"/>
      <c r="E213" s="4250"/>
      <c r="F213" s="4320"/>
      <c r="G213" s="4320"/>
      <c r="H213" s="4321"/>
      <c r="I213" s="4321"/>
      <c r="J213" s="4321"/>
      <c r="K213" s="4322"/>
      <c r="L213" s="4321"/>
      <c r="M213" s="4321"/>
      <c r="N213" s="4321"/>
      <c r="O213" s="4321"/>
      <c r="P213" s="4321"/>
      <c r="Q213" s="4323"/>
      <c r="R213" s="4324"/>
      <c r="S213" s="4324"/>
    </row>
    <row r="214" spans="1:19" ht="15">
      <c r="A214" s="4318"/>
      <c r="B214" s="4319"/>
      <c r="C214" s="4320"/>
      <c r="D214" s="4320"/>
      <c r="E214" s="4250"/>
      <c r="F214" s="4320"/>
      <c r="G214" s="4320"/>
      <c r="H214" s="4321"/>
      <c r="I214" s="4321"/>
      <c r="J214" s="4321"/>
      <c r="K214" s="4322"/>
      <c r="L214" s="4321"/>
      <c r="M214" s="4321"/>
      <c r="N214" s="4321"/>
      <c r="O214" s="4321"/>
      <c r="P214" s="4321"/>
      <c r="Q214" s="4323"/>
      <c r="R214" s="4324"/>
      <c r="S214" s="4324"/>
    </row>
  </sheetData>
  <mergeCells count="45">
    <mergeCell ref="A192:P192"/>
    <mergeCell ref="A194:A195"/>
    <mergeCell ref="B194:B195"/>
    <mergeCell ref="C194:C195"/>
    <mergeCell ref="D194:D195"/>
    <mergeCell ref="E194:E195"/>
    <mergeCell ref="F194:F195"/>
    <mergeCell ref="G194:G195"/>
    <mergeCell ref="H194:P194"/>
    <mergeCell ref="A138:P138"/>
    <mergeCell ref="A140:A141"/>
    <mergeCell ref="B140:B141"/>
    <mergeCell ref="C140:C141"/>
    <mergeCell ref="D140:D141"/>
    <mergeCell ref="E140:E141"/>
    <mergeCell ref="F140:F141"/>
    <mergeCell ref="G140:G141"/>
    <mergeCell ref="H140:P140"/>
    <mergeCell ref="A84:P84"/>
    <mergeCell ref="A86:A87"/>
    <mergeCell ref="B86:B87"/>
    <mergeCell ref="C86:C87"/>
    <mergeCell ref="D86:D87"/>
    <mergeCell ref="E86:E87"/>
    <mergeCell ref="F86:F87"/>
    <mergeCell ref="G86:G87"/>
    <mergeCell ref="H86:P86"/>
    <mergeCell ref="A43:P43"/>
    <mergeCell ref="A45:A46"/>
    <mergeCell ref="B45:B46"/>
    <mergeCell ref="C45:C46"/>
    <mergeCell ref="D45:D46"/>
    <mergeCell ref="E45:E46"/>
    <mergeCell ref="F45:F46"/>
    <mergeCell ref="G45:G46"/>
    <mergeCell ref="H45:P45"/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45" location="'Les départements'!A1" display="Retour aux départements"/>
    <hyperlink ref="S86" location="'Les départements'!A1" display="Retour aux départements"/>
    <hyperlink ref="S140" location="'Les départements'!A1" display="Retour aux départements"/>
    <hyperlink ref="S194" location="'Les départements'!A1" display="Retour aux départements"/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1359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71" t="s">
        <v>9</v>
      </c>
      <c r="I3" s="4672"/>
      <c r="J3" s="4672"/>
      <c r="K3" s="4672"/>
      <c r="L3" s="4672"/>
      <c r="M3" s="4672"/>
      <c r="N3" s="4672"/>
      <c r="O3" s="4672"/>
      <c r="P3" s="4673"/>
      <c r="Q3" s="4304"/>
      <c r="R3" s="4223"/>
      <c r="S3" s="4224" t="s">
        <v>10</v>
      </c>
    </row>
    <row r="4" spans="1:17" ht="16.5" thickBot="1" thickTop="1">
      <c r="A4" s="4645"/>
      <c r="B4" s="4657"/>
      <c r="C4" s="4651"/>
      <c r="D4" s="4651"/>
      <c r="E4" s="4618"/>
      <c r="F4" s="4651"/>
      <c r="G4" s="4670"/>
      <c r="H4" s="4371" t="s">
        <v>11</v>
      </c>
      <c r="I4" s="4372" t="s">
        <v>12</v>
      </c>
      <c r="J4" s="4372" t="s">
        <v>13</v>
      </c>
      <c r="K4" s="4373" t="s">
        <v>14</v>
      </c>
      <c r="L4" s="4372" t="s">
        <v>15</v>
      </c>
      <c r="M4" s="4372" t="s">
        <v>16</v>
      </c>
      <c r="N4" s="4374" t="s">
        <v>17</v>
      </c>
      <c r="O4" s="4372" t="s">
        <v>18</v>
      </c>
      <c r="P4" s="4375" t="s">
        <v>19</v>
      </c>
      <c r="Q4" s="4304"/>
    </row>
    <row r="5" spans="1:19" ht="25.5">
      <c r="A5" s="4453" t="s">
        <v>20</v>
      </c>
      <c r="B5" s="2985" t="s">
        <v>1360</v>
      </c>
      <c r="C5" s="2602">
        <v>72</v>
      </c>
      <c r="D5" s="4276">
        <v>68</v>
      </c>
      <c r="E5" s="4255">
        <f>D5/C5</f>
        <v>0.9444444444444444</v>
      </c>
      <c r="F5" s="4275">
        <v>0</v>
      </c>
      <c r="G5" s="4276">
        <v>68</v>
      </c>
      <c r="H5" s="3647">
        <v>11</v>
      </c>
      <c r="I5" s="4259">
        <v>2</v>
      </c>
      <c r="J5" s="4259">
        <v>1</v>
      </c>
      <c r="K5" s="4260">
        <v>11</v>
      </c>
      <c r="L5" s="4259">
        <v>11</v>
      </c>
      <c r="M5" s="4259">
        <v>9</v>
      </c>
      <c r="N5" s="4259">
        <v>1</v>
      </c>
      <c r="O5" s="4259">
        <v>22</v>
      </c>
      <c r="P5" s="4261">
        <v>0</v>
      </c>
      <c r="Q5" s="4244"/>
      <c r="R5" s="4314"/>
      <c r="S5" s="4314"/>
    </row>
    <row r="6" spans="1:19" ht="15">
      <c r="A6" s="4316" t="s">
        <v>20</v>
      </c>
      <c r="B6" s="2986" t="s">
        <v>1361</v>
      </c>
      <c r="C6" s="2695">
        <v>326</v>
      </c>
      <c r="D6" s="4271">
        <v>166</v>
      </c>
      <c r="E6" s="4243">
        <f>D6/C6</f>
        <v>0.50920245398773</v>
      </c>
      <c r="F6" s="4270">
        <f>D6-G6</f>
        <v>6</v>
      </c>
      <c r="G6" s="4271">
        <v>160</v>
      </c>
      <c r="H6" s="3637">
        <v>73</v>
      </c>
      <c r="I6" s="4263"/>
      <c r="J6" s="4263"/>
      <c r="K6" s="4264">
        <v>25</v>
      </c>
      <c r="L6" s="4263"/>
      <c r="M6" s="4263">
        <v>52</v>
      </c>
      <c r="N6" s="4263">
        <v>10</v>
      </c>
      <c r="O6" s="4263"/>
      <c r="P6" s="4265"/>
      <c r="Q6" s="4244"/>
      <c r="R6" s="4314"/>
      <c r="S6" s="4314"/>
    </row>
    <row r="7" spans="1:19" ht="15">
      <c r="A7" s="4316" t="s">
        <v>65</v>
      </c>
      <c r="B7" s="2986" t="s">
        <v>1362</v>
      </c>
      <c r="C7" s="2695">
        <v>87</v>
      </c>
      <c r="D7" s="4271">
        <v>44</v>
      </c>
      <c r="E7" s="4243">
        <v>0.5057471264367817</v>
      </c>
      <c r="F7" s="4270">
        <v>4</v>
      </c>
      <c r="G7" s="4271">
        <v>40</v>
      </c>
      <c r="H7" s="3637">
        <v>6</v>
      </c>
      <c r="I7" s="4263">
        <v>1</v>
      </c>
      <c r="J7" s="4263">
        <v>1</v>
      </c>
      <c r="K7" s="4264">
        <v>13</v>
      </c>
      <c r="L7" s="4263">
        <v>4</v>
      </c>
      <c r="M7" s="4263">
        <v>5</v>
      </c>
      <c r="N7" s="4263">
        <v>7</v>
      </c>
      <c r="O7" s="4263">
        <v>3</v>
      </c>
      <c r="P7" s="4265"/>
      <c r="Q7" s="4244"/>
      <c r="R7" s="4314"/>
      <c r="S7" s="4314"/>
    </row>
    <row r="8" spans="1:19" ht="25.5">
      <c r="A8" s="4316" t="s">
        <v>65</v>
      </c>
      <c r="B8" s="2986" t="s">
        <v>1363</v>
      </c>
      <c r="C8" s="2695">
        <v>74</v>
      </c>
      <c r="D8" s="4271">
        <v>54</v>
      </c>
      <c r="E8" s="4243">
        <v>0.7297297297297297</v>
      </c>
      <c r="F8" s="4270">
        <v>6</v>
      </c>
      <c r="G8" s="4271">
        <v>45</v>
      </c>
      <c r="H8" s="3637">
        <v>3</v>
      </c>
      <c r="I8" s="4263">
        <v>1</v>
      </c>
      <c r="J8" s="4263">
        <v>1</v>
      </c>
      <c r="K8" s="4264">
        <v>7</v>
      </c>
      <c r="L8" s="4263">
        <v>2</v>
      </c>
      <c r="M8" s="4263">
        <v>6</v>
      </c>
      <c r="N8" s="4263">
        <v>21</v>
      </c>
      <c r="O8" s="4263">
        <v>4</v>
      </c>
      <c r="P8" s="4265"/>
      <c r="Q8" s="4244"/>
      <c r="R8" s="4314"/>
      <c r="S8" s="4314"/>
    </row>
    <row r="9" spans="1:19" ht="15">
      <c r="A9" s="4316" t="s">
        <v>55</v>
      </c>
      <c r="B9" s="2986" t="s">
        <v>1364</v>
      </c>
      <c r="C9" s="2695">
        <v>37</v>
      </c>
      <c r="D9" s="4271">
        <v>37</v>
      </c>
      <c r="E9" s="4243">
        <f>D9/C9</f>
        <v>1</v>
      </c>
      <c r="F9" s="4270">
        <v>2</v>
      </c>
      <c r="G9" s="4271">
        <v>35</v>
      </c>
      <c r="H9" s="3637">
        <v>5</v>
      </c>
      <c r="I9" s="4263">
        <v>2</v>
      </c>
      <c r="J9" s="4263"/>
      <c r="K9" s="4264">
        <v>9</v>
      </c>
      <c r="L9" s="4263">
        <v>2</v>
      </c>
      <c r="M9" s="4263"/>
      <c r="N9" s="4263"/>
      <c r="O9" s="4263">
        <v>17</v>
      </c>
      <c r="P9" s="4265"/>
      <c r="Q9" s="4244"/>
      <c r="R9" s="4314"/>
      <c r="S9" s="4314"/>
    </row>
    <row r="10" spans="1:19" ht="25.5">
      <c r="A10" s="4316" t="s">
        <v>55</v>
      </c>
      <c r="B10" s="2986" t="s">
        <v>1365</v>
      </c>
      <c r="C10" s="2695">
        <v>382</v>
      </c>
      <c r="D10" s="4271">
        <v>287</v>
      </c>
      <c r="E10" s="4243">
        <f>D10/C10</f>
        <v>0.7513089005235603</v>
      </c>
      <c r="F10" s="4270">
        <v>34</v>
      </c>
      <c r="G10" s="4271">
        <v>253</v>
      </c>
      <c r="H10" s="3637"/>
      <c r="I10" s="4263"/>
      <c r="J10" s="4263"/>
      <c r="K10" s="4264">
        <v>253</v>
      </c>
      <c r="L10" s="4263"/>
      <c r="M10" s="4263"/>
      <c r="N10" s="4263"/>
      <c r="O10" s="4263"/>
      <c r="P10" s="4265"/>
      <c r="Q10" s="4244"/>
      <c r="R10" s="4314"/>
      <c r="S10" s="4314"/>
    </row>
    <row r="11" spans="1:19" ht="15">
      <c r="A11" s="4316" t="s">
        <v>55</v>
      </c>
      <c r="B11" s="2986" t="s">
        <v>1366</v>
      </c>
      <c r="C11" s="2695">
        <v>667</v>
      </c>
      <c r="D11" s="4271">
        <v>543</v>
      </c>
      <c r="E11" s="4243">
        <f>D11/C11</f>
        <v>0.8140929535232384</v>
      </c>
      <c r="F11" s="4270">
        <v>19</v>
      </c>
      <c r="G11" s="4271">
        <v>524</v>
      </c>
      <c r="H11" s="3637"/>
      <c r="I11" s="4263"/>
      <c r="J11" s="4263"/>
      <c r="K11" s="4264">
        <v>261</v>
      </c>
      <c r="L11" s="4263">
        <v>173</v>
      </c>
      <c r="M11" s="4263"/>
      <c r="N11" s="4263"/>
      <c r="O11" s="4263"/>
      <c r="P11" s="4265">
        <v>90</v>
      </c>
      <c r="Q11" s="4244"/>
      <c r="R11" s="4314"/>
      <c r="S11" s="4314"/>
    </row>
    <row r="12" spans="1:19" ht="25.5">
      <c r="A12" s="4316" t="s">
        <v>55</v>
      </c>
      <c r="B12" s="2986" t="s">
        <v>1367</v>
      </c>
      <c r="C12" s="2695">
        <v>348</v>
      </c>
      <c r="D12" s="4271">
        <v>276</v>
      </c>
      <c r="E12" s="4243">
        <f>D12/C12</f>
        <v>0.7931034482758621</v>
      </c>
      <c r="F12" s="4270">
        <v>14</v>
      </c>
      <c r="G12" s="4271">
        <v>262</v>
      </c>
      <c r="H12" s="3637">
        <v>31</v>
      </c>
      <c r="I12" s="4263">
        <v>6</v>
      </c>
      <c r="J12" s="4263"/>
      <c r="K12" s="4264">
        <v>149</v>
      </c>
      <c r="L12" s="4263">
        <v>33</v>
      </c>
      <c r="M12" s="4263">
        <v>24</v>
      </c>
      <c r="N12" s="4263">
        <v>4</v>
      </c>
      <c r="O12" s="4263">
        <v>15</v>
      </c>
      <c r="P12" s="4265"/>
      <c r="Q12" s="4244"/>
      <c r="R12" s="4314"/>
      <c r="S12" s="4314"/>
    </row>
    <row r="13" spans="1:19" ht="25.5">
      <c r="A13" s="4316" t="s">
        <v>55</v>
      </c>
      <c r="B13" s="2986" t="s">
        <v>1368</v>
      </c>
      <c r="C13" s="2695">
        <v>385</v>
      </c>
      <c r="D13" s="4271">
        <v>300</v>
      </c>
      <c r="E13" s="4243">
        <f>D13/C13</f>
        <v>0.7792207792207793</v>
      </c>
      <c r="F13" s="4270">
        <v>14</v>
      </c>
      <c r="G13" s="4271">
        <v>286</v>
      </c>
      <c r="H13" s="3637"/>
      <c r="I13" s="4263"/>
      <c r="J13" s="4263"/>
      <c r="K13" s="4264">
        <v>51</v>
      </c>
      <c r="L13" s="4263">
        <v>133</v>
      </c>
      <c r="M13" s="4263">
        <v>51</v>
      </c>
      <c r="N13" s="4263">
        <v>51</v>
      </c>
      <c r="O13" s="4263"/>
      <c r="P13" s="4265"/>
      <c r="Q13" s="4244"/>
      <c r="R13" s="4314"/>
      <c r="S13" s="4314"/>
    </row>
    <row r="14" spans="1:19" ht="15">
      <c r="A14" s="4316" t="s">
        <v>26</v>
      </c>
      <c r="B14" s="2986" t="s">
        <v>1369</v>
      </c>
      <c r="C14" s="2695">
        <v>181</v>
      </c>
      <c r="D14" s="4271"/>
      <c r="E14" s="4243"/>
      <c r="F14" s="4270"/>
      <c r="G14" s="4271">
        <v>108</v>
      </c>
      <c r="H14" s="3637"/>
      <c r="I14" s="4263"/>
      <c r="J14" s="4263"/>
      <c r="K14" s="4264">
        <f>108*0.4</f>
        <v>43.2</v>
      </c>
      <c r="L14" s="4263"/>
      <c r="M14" s="4263"/>
      <c r="N14" s="4263">
        <f>108*0.6</f>
        <v>64.8</v>
      </c>
      <c r="O14" s="4263"/>
      <c r="P14" s="4265"/>
      <c r="Q14" s="4244"/>
      <c r="R14" s="4314"/>
      <c r="S14" s="4314"/>
    </row>
    <row r="15" spans="1:19" ht="25.5">
      <c r="A15" s="4316" t="s">
        <v>26</v>
      </c>
      <c r="B15" s="2986" t="s">
        <v>1370</v>
      </c>
      <c r="C15" s="2695">
        <v>970</v>
      </c>
      <c r="D15" s="4271"/>
      <c r="E15" s="4243"/>
      <c r="F15" s="4270"/>
      <c r="G15" s="4271">
        <v>556</v>
      </c>
      <c r="H15" s="3637">
        <v>60</v>
      </c>
      <c r="I15" s="4263">
        <v>11</v>
      </c>
      <c r="J15" s="4263"/>
      <c r="K15" s="4264">
        <v>150</v>
      </c>
      <c r="L15" s="4263">
        <v>157</v>
      </c>
      <c r="M15" s="4263"/>
      <c r="N15" s="4263">
        <v>136</v>
      </c>
      <c r="O15" s="4263">
        <v>42</v>
      </c>
      <c r="P15" s="4265"/>
      <c r="Q15" s="4244"/>
      <c r="R15" s="4314"/>
      <c r="S15" s="4314"/>
    </row>
    <row r="16" spans="1:19" ht="15">
      <c r="A16" s="4316" t="s">
        <v>26</v>
      </c>
      <c r="B16" s="2986" t="s">
        <v>27</v>
      </c>
      <c r="C16" s="2695">
        <v>1852</v>
      </c>
      <c r="D16" s="4271"/>
      <c r="E16" s="4243"/>
      <c r="F16" s="4270"/>
      <c r="G16" s="4271">
        <v>1573</v>
      </c>
      <c r="H16" s="3637">
        <v>135</v>
      </c>
      <c r="I16" s="4263">
        <v>35.1</v>
      </c>
      <c r="J16" s="4263"/>
      <c r="K16" s="4264">
        <v>448</v>
      </c>
      <c r="L16" s="4263">
        <v>461</v>
      </c>
      <c r="M16" s="4263"/>
      <c r="N16" s="4263">
        <v>412</v>
      </c>
      <c r="O16" s="4263">
        <v>81.9</v>
      </c>
      <c r="P16" s="4265"/>
      <c r="Q16" s="4244"/>
      <c r="R16" s="4314"/>
      <c r="S16" s="4314"/>
    </row>
    <row r="17" spans="1:19" ht="15">
      <c r="A17" s="4316" t="s">
        <v>28</v>
      </c>
      <c r="B17" s="2986" t="s">
        <v>29</v>
      </c>
      <c r="C17" s="2695">
        <v>20346</v>
      </c>
      <c r="D17" s="4271">
        <v>7363</v>
      </c>
      <c r="E17" s="4243">
        <v>0.3618893148530424</v>
      </c>
      <c r="F17" s="4270">
        <v>369</v>
      </c>
      <c r="G17" s="4271">
        <v>6994</v>
      </c>
      <c r="H17" s="3637">
        <v>492</v>
      </c>
      <c r="I17" s="4263"/>
      <c r="J17" s="4263"/>
      <c r="K17" s="4264">
        <v>643</v>
      </c>
      <c r="L17" s="4263">
        <v>667</v>
      </c>
      <c r="M17" s="4263">
        <v>2635</v>
      </c>
      <c r="N17" s="4263">
        <v>572</v>
      </c>
      <c r="O17" s="4263">
        <v>1753</v>
      </c>
      <c r="P17" s="4265">
        <v>232</v>
      </c>
      <c r="Q17" s="4244"/>
      <c r="R17" s="4314"/>
      <c r="S17" s="4314"/>
    </row>
    <row r="18" spans="1:19" ht="15">
      <c r="A18" s="4316" t="s">
        <v>28</v>
      </c>
      <c r="B18" s="2986" t="s">
        <v>30</v>
      </c>
      <c r="C18" s="2695"/>
      <c r="D18" s="4271"/>
      <c r="E18" s="4243"/>
      <c r="F18" s="4270"/>
      <c r="G18" s="4271"/>
      <c r="H18" s="3637"/>
      <c r="I18" s="4263"/>
      <c r="J18" s="4263"/>
      <c r="K18" s="4264"/>
      <c r="L18" s="4263"/>
      <c r="M18" s="4263"/>
      <c r="N18" s="4263"/>
      <c r="O18" s="4263"/>
      <c r="P18" s="4265"/>
      <c r="Q18" s="4244"/>
      <c r="R18" s="4314"/>
      <c r="S18" s="4314"/>
    </row>
    <row r="19" spans="1:19" ht="15">
      <c r="A19" s="4316" t="s">
        <v>82</v>
      </c>
      <c r="B19" s="2986" t="s">
        <v>1371</v>
      </c>
      <c r="C19" s="2695"/>
      <c r="D19" s="4271"/>
      <c r="E19" s="4243"/>
      <c r="F19" s="4270"/>
      <c r="G19" s="4271">
        <v>327</v>
      </c>
      <c r="H19" s="3637">
        <v>48.3</v>
      </c>
      <c r="I19" s="4263"/>
      <c r="J19" s="4263"/>
      <c r="K19" s="4264"/>
      <c r="L19" s="4263"/>
      <c r="M19" s="4263">
        <v>182</v>
      </c>
      <c r="N19" s="4263"/>
      <c r="O19" s="4263">
        <v>48.3</v>
      </c>
      <c r="P19" s="4265">
        <v>48.4</v>
      </c>
      <c r="Q19" s="4244"/>
      <c r="R19" s="4314"/>
      <c r="S19" s="4314"/>
    </row>
    <row r="20" spans="1:19" ht="15">
      <c r="A20" s="4316" t="s">
        <v>82</v>
      </c>
      <c r="B20" s="2986" t="s">
        <v>1372</v>
      </c>
      <c r="C20" s="2695">
        <v>2506</v>
      </c>
      <c r="D20" s="4271"/>
      <c r="E20" s="4243"/>
      <c r="F20" s="4270"/>
      <c r="G20" s="4271">
        <v>596</v>
      </c>
      <c r="H20" s="3637"/>
      <c r="I20" s="4263"/>
      <c r="J20" s="4263"/>
      <c r="K20" s="4264">
        <v>87</v>
      </c>
      <c r="L20" s="4263"/>
      <c r="M20" s="4263">
        <v>255</v>
      </c>
      <c r="N20" s="4263"/>
      <c r="O20" s="4263">
        <v>254</v>
      </c>
      <c r="P20" s="4265"/>
      <c r="Q20" s="4244"/>
      <c r="R20" s="4314"/>
      <c r="S20" s="4314"/>
    </row>
    <row r="21" spans="1:19" ht="15">
      <c r="A21" s="4316" t="s">
        <v>82</v>
      </c>
      <c r="B21" s="2986" t="s">
        <v>1373</v>
      </c>
      <c r="C21" s="2695"/>
      <c r="D21" s="4271"/>
      <c r="E21" s="4243"/>
      <c r="F21" s="4270"/>
      <c r="G21" s="4271">
        <v>168</v>
      </c>
      <c r="H21" s="3637"/>
      <c r="I21" s="4263"/>
      <c r="J21" s="4263"/>
      <c r="K21" s="4264"/>
      <c r="L21" s="4263"/>
      <c r="M21" s="4263">
        <v>84</v>
      </c>
      <c r="N21" s="4263"/>
      <c r="O21" s="4263">
        <v>84</v>
      </c>
      <c r="P21" s="4265">
        <v>0</v>
      </c>
      <c r="Q21" s="4244"/>
      <c r="R21" s="4314"/>
      <c r="S21" s="4314"/>
    </row>
    <row r="22" spans="1:19" ht="15">
      <c r="A22" s="4316" t="s">
        <v>82</v>
      </c>
      <c r="B22" s="2986" t="s">
        <v>1374</v>
      </c>
      <c r="C22" s="2695"/>
      <c r="D22" s="4271"/>
      <c r="E22" s="4243"/>
      <c r="F22" s="4270"/>
      <c r="G22" s="4271">
        <v>232</v>
      </c>
      <c r="H22" s="3637">
        <v>35</v>
      </c>
      <c r="I22" s="4263"/>
      <c r="J22" s="4263"/>
      <c r="K22" s="4264">
        <v>70</v>
      </c>
      <c r="L22" s="4263"/>
      <c r="M22" s="4263">
        <v>29</v>
      </c>
      <c r="N22" s="4263"/>
      <c r="O22" s="4263">
        <v>98</v>
      </c>
      <c r="P22" s="4265">
        <v>0</v>
      </c>
      <c r="Q22" s="4244"/>
      <c r="R22" s="4314"/>
      <c r="S22" s="4314"/>
    </row>
    <row r="23" spans="1:19" ht="15">
      <c r="A23" s="4316" t="s">
        <v>82</v>
      </c>
      <c r="B23" s="2986" t="s">
        <v>1375</v>
      </c>
      <c r="C23" s="2695"/>
      <c r="D23" s="4271"/>
      <c r="E23" s="4243"/>
      <c r="F23" s="4270"/>
      <c r="G23" s="4271">
        <v>20</v>
      </c>
      <c r="H23" s="3637">
        <v>2</v>
      </c>
      <c r="I23" s="4263">
        <v>0</v>
      </c>
      <c r="J23" s="4263"/>
      <c r="K23" s="4264">
        <v>3</v>
      </c>
      <c r="L23" s="4263">
        <v>1</v>
      </c>
      <c r="M23" s="4263">
        <v>7</v>
      </c>
      <c r="N23" s="4263"/>
      <c r="O23" s="4263">
        <v>7</v>
      </c>
      <c r="P23" s="4265">
        <v>0</v>
      </c>
      <c r="Q23" s="4244"/>
      <c r="R23" s="4314"/>
      <c r="S23" s="4314"/>
    </row>
    <row r="24" spans="1:19" ht="15">
      <c r="A24" s="4316" t="s">
        <v>31</v>
      </c>
      <c r="B24" s="2986" t="s">
        <v>32</v>
      </c>
      <c r="C24" s="2695"/>
      <c r="D24" s="4271"/>
      <c r="E24" s="4243"/>
      <c r="F24" s="4270"/>
      <c r="G24" s="4271">
        <v>1714</v>
      </c>
      <c r="H24" s="3637"/>
      <c r="I24" s="4263">
        <v>15</v>
      </c>
      <c r="J24" s="4263">
        <v>746</v>
      </c>
      <c r="K24" s="4264">
        <v>20</v>
      </c>
      <c r="L24" s="4263">
        <v>658</v>
      </c>
      <c r="M24" s="4263"/>
      <c r="N24" s="4263"/>
      <c r="O24" s="4263">
        <v>214</v>
      </c>
      <c r="P24" s="4265">
        <v>61</v>
      </c>
      <c r="Q24" s="4244"/>
      <c r="R24" s="4314"/>
      <c r="S24" s="4314"/>
    </row>
    <row r="25" spans="1:19" ht="15">
      <c r="A25" s="4316" t="s">
        <v>31</v>
      </c>
      <c r="B25" s="2986" t="s">
        <v>253</v>
      </c>
      <c r="C25" s="2695"/>
      <c r="D25" s="4271"/>
      <c r="E25" s="4243"/>
      <c r="F25" s="4270"/>
      <c r="G25" s="4271">
        <v>383</v>
      </c>
      <c r="H25" s="3637">
        <v>197</v>
      </c>
      <c r="I25" s="4263">
        <v>8</v>
      </c>
      <c r="J25" s="4263"/>
      <c r="K25" s="4264">
        <v>25</v>
      </c>
      <c r="L25" s="4263">
        <v>66</v>
      </c>
      <c r="M25" s="4263"/>
      <c r="N25" s="4263">
        <v>75</v>
      </c>
      <c r="O25" s="4263">
        <v>12</v>
      </c>
      <c r="P25" s="4265">
        <v>0</v>
      </c>
      <c r="Q25" s="4244"/>
      <c r="R25" s="4314"/>
      <c r="S25" s="4314"/>
    </row>
    <row r="26" spans="1:19" ht="15">
      <c r="A26" s="4316" t="s">
        <v>34</v>
      </c>
      <c r="B26" s="2986" t="s">
        <v>1376</v>
      </c>
      <c r="C26" s="2695">
        <v>225</v>
      </c>
      <c r="D26" s="4271">
        <v>145</v>
      </c>
      <c r="E26" s="4243">
        <f>D26/C26</f>
        <v>0.6444444444444445</v>
      </c>
      <c r="F26" s="4270">
        <v>9</v>
      </c>
      <c r="G26" s="4271">
        <v>136</v>
      </c>
      <c r="H26" s="3637">
        <v>1</v>
      </c>
      <c r="I26" s="4263">
        <v>1</v>
      </c>
      <c r="J26" s="4263">
        <v>4</v>
      </c>
      <c r="K26" s="4264">
        <v>15</v>
      </c>
      <c r="L26" s="4263">
        <v>29</v>
      </c>
      <c r="M26" s="4263"/>
      <c r="N26" s="4263">
        <v>2</v>
      </c>
      <c r="O26" s="4263">
        <v>81</v>
      </c>
      <c r="P26" s="4265">
        <v>3</v>
      </c>
      <c r="Q26" s="4244"/>
      <c r="R26" s="4314"/>
      <c r="S26" s="4314"/>
    </row>
    <row r="27" spans="1:19" ht="15">
      <c r="A27" s="4316" t="s">
        <v>34</v>
      </c>
      <c r="B27" s="2986" t="s">
        <v>1377</v>
      </c>
      <c r="C27" s="2695">
        <v>234</v>
      </c>
      <c r="D27" s="4271">
        <v>178</v>
      </c>
      <c r="E27" s="4243">
        <f>D27/C27</f>
        <v>0.7606837606837606</v>
      </c>
      <c r="F27" s="4270">
        <v>2</v>
      </c>
      <c r="G27" s="4271">
        <v>176</v>
      </c>
      <c r="H27" s="3637">
        <v>1</v>
      </c>
      <c r="I27" s="4263"/>
      <c r="J27" s="4263">
        <v>1</v>
      </c>
      <c r="K27" s="4264">
        <v>73</v>
      </c>
      <c r="L27" s="4263">
        <v>50</v>
      </c>
      <c r="M27" s="4263"/>
      <c r="N27" s="4263">
        <v>2</v>
      </c>
      <c r="O27" s="4263">
        <v>8</v>
      </c>
      <c r="P27" s="4265">
        <v>41</v>
      </c>
      <c r="Q27" s="4244"/>
      <c r="R27" s="4314"/>
      <c r="S27" s="4314"/>
    </row>
    <row r="28" spans="1:19" ht="25.5">
      <c r="A28" s="4316" t="s">
        <v>34</v>
      </c>
      <c r="B28" s="2986" t="s">
        <v>1378</v>
      </c>
      <c r="C28" s="2695">
        <v>90</v>
      </c>
      <c r="D28" s="4271">
        <v>57</v>
      </c>
      <c r="E28" s="4243">
        <f>D28/C28</f>
        <v>0.6333333333333333</v>
      </c>
      <c r="F28" s="4270">
        <v>3</v>
      </c>
      <c r="G28" s="4271">
        <v>54</v>
      </c>
      <c r="H28" s="3637">
        <v>6</v>
      </c>
      <c r="I28" s="4263"/>
      <c r="J28" s="4263">
        <v>1</v>
      </c>
      <c r="K28" s="4264">
        <v>18</v>
      </c>
      <c r="L28" s="4263">
        <v>4</v>
      </c>
      <c r="M28" s="4263">
        <v>2</v>
      </c>
      <c r="N28" s="4263">
        <v>20</v>
      </c>
      <c r="O28" s="4263">
        <v>3</v>
      </c>
      <c r="P28" s="4265"/>
      <c r="Q28" s="4244"/>
      <c r="R28" s="4314"/>
      <c r="S28" s="4314"/>
    </row>
    <row r="29" spans="1:19" ht="15">
      <c r="A29" s="4316" t="s">
        <v>34</v>
      </c>
      <c r="B29" s="2986" t="s">
        <v>94</v>
      </c>
      <c r="C29" s="2695">
        <v>204</v>
      </c>
      <c r="D29" s="4271">
        <v>116</v>
      </c>
      <c r="E29" s="4243">
        <f>+D29/C29</f>
        <v>0.5686274509803921</v>
      </c>
      <c r="F29" s="4270">
        <v>1</v>
      </c>
      <c r="G29" s="4271">
        <f>+D29-F29</f>
        <v>115</v>
      </c>
      <c r="H29" s="3637">
        <v>13</v>
      </c>
      <c r="I29" s="4263"/>
      <c r="J29" s="4263"/>
      <c r="K29" s="4264">
        <v>18</v>
      </c>
      <c r="L29" s="4263"/>
      <c r="M29" s="4263">
        <v>72</v>
      </c>
      <c r="N29" s="4263"/>
      <c r="O29" s="4263">
        <v>12</v>
      </c>
      <c r="P29" s="4265"/>
      <c r="Q29" s="4244"/>
      <c r="R29" s="4314"/>
      <c r="S29" s="4314"/>
    </row>
    <row r="30" spans="1:19" ht="15">
      <c r="A30" s="4316" t="s">
        <v>34</v>
      </c>
      <c r="B30" s="2986" t="s">
        <v>1379</v>
      </c>
      <c r="C30" s="2695">
        <v>573</v>
      </c>
      <c r="D30" s="4271">
        <v>330</v>
      </c>
      <c r="E30" s="4243">
        <v>0.5759</v>
      </c>
      <c r="F30" s="4270">
        <v>12</v>
      </c>
      <c r="G30" s="4271">
        <v>318</v>
      </c>
      <c r="H30" s="3637">
        <v>70</v>
      </c>
      <c r="I30" s="4263"/>
      <c r="J30" s="4263"/>
      <c r="K30" s="4264">
        <v>75</v>
      </c>
      <c r="L30" s="4263"/>
      <c r="M30" s="4263"/>
      <c r="N30" s="4263"/>
      <c r="O30" s="4263">
        <v>43</v>
      </c>
      <c r="P30" s="4265">
        <v>130</v>
      </c>
      <c r="Q30" s="4244"/>
      <c r="R30" s="4314"/>
      <c r="S30" s="4314"/>
    </row>
    <row r="31" spans="1:19" ht="15">
      <c r="A31" s="4316" t="s">
        <v>179</v>
      </c>
      <c r="B31" s="2986" t="s">
        <v>1380</v>
      </c>
      <c r="C31" s="2695">
        <v>61</v>
      </c>
      <c r="D31" s="4271">
        <v>61</v>
      </c>
      <c r="E31" s="4243">
        <v>0.7704918032786885</v>
      </c>
      <c r="F31" s="4270">
        <v>0</v>
      </c>
      <c r="G31" s="4271">
        <v>47</v>
      </c>
      <c r="H31" s="3637">
        <v>1</v>
      </c>
      <c r="I31" s="4263"/>
      <c r="J31" s="4263">
        <v>3</v>
      </c>
      <c r="K31" s="4264">
        <v>15</v>
      </c>
      <c r="L31" s="4263">
        <v>4</v>
      </c>
      <c r="M31" s="4263">
        <v>6</v>
      </c>
      <c r="N31" s="4263">
        <v>8</v>
      </c>
      <c r="O31" s="4263"/>
      <c r="P31" s="4265">
        <v>10</v>
      </c>
      <c r="Q31" s="4244"/>
      <c r="R31" s="4314"/>
      <c r="S31" s="4314"/>
    </row>
    <row r="32" spans="1:19" ht="15">
      <c r="A32" s="4316" t="s">
        <v>181</v>
      </c>
      <c r="B32" s="2986" t="s">
        <v>1381</v>
      </c>
      <c r="C32" s="2695">
        <v>196</v>
      </c>
      <c r="D32" s="4271">
        <v>167</v>
      </c>
      <c r="E32" s="4243">
        <f>D32/C32</f>
        <v>0.8520408163265306</v>
      </c>
      <c r="F32" s="4270">
        <v>4</v>
      </c>
      <c r="G32" s="4271">
        <v>163</v>
      </c>
      <c r="H32" s="3637">
        <v>62</v>
      </c>
      <c r="I32" s="4263"/>
      <c r="J32" s="4263"/>
      <c r="K32" s="4264">
        <v>38</v>
      </c>
      <c r="L32" s="4263"/>
      <c r="M32" s="4263"/>
      <c r="N32" s="4263">
        <v>21</v>
      </c>
      <c r="O32" s="4263">
        <v>42</v>
      </c>
      <c r="P32" s="4265"/>
      <c r="Q32" s="4244"/>
      <c r="R32" s="4314"/>
      <c r="S32" s="4314"/>
    </row>
    <row r="33" spans="1:19" ht="15">
      <c r="A33" s="4316" t="s">
        <v>37</v>
      </c>
      <c r="B33" s="2986" t="s">
        <v>95</v>
      </c>
      <c r="C33" s="2695">
        <v>479</v>
      </c>
      <c r="D33" s="4271">
        <v>288</v>
      </c>
      <c r="E33" s="4243">
        <f>+D33/C33</f>
        <v>0.6012526096033403</v>
      </c>
      <c r="F33" s="4270">
        <v>10</v>
      </c>
      <c r="G33" s="4271">
        <v>278</v>
      </c>
      <c r="H33" s="3637">
        <v>52</v>
      </c>
      <c r="I33" s="4263">
        <v>3</v>
      </c>
      <c r="J33" s="4263">
        <v>4</v>
      </c>
      <c r="K33" s="4264">
        <v>89</v>
      </c>
      <c r="L33" s="4263">
        <v>78</v>
      </c>
      <c r="M33" s="4263">
        <v>6</v>
      </c>
      <c r="N33" s="4263">
        <v>5</v>
      </c>
      <c r="O33" s="4263">
        <v>41</v>
      </c>
      <c r="P33" s="4265"/>
      <c r="Q33" s="4244"/>
      <c r="R33" s="4314"/>
      <c r="S33" s="4314"/>
    </row>
    <row r="34" spans="1:19" ht="25.5">
      <c r="A34" s="4316" t="s">
        <v>37</v>
      </c>
      <c r="B34" s="2986" t="s">
        <v>183</v>
      </c>
      <c r="C34" s="2695">
        <v>97</v>
      </c>
      <c r="D34" s="4271">
        <v>55</v>
      </c>
      <c r="E34" s="4243"/>
      <c r="F34" s="4270">
        <v>10</v>
      </c>
      <c r="G34" s="4271">
        <v>45</v>
      </c>
      <c r="H34" s="3637">
        <v>10</v>
      </c>
      <c r="I34" s="4263">
        <v>2</v>
      </c>
      <c r="J34" s="4263"/>
      <c r="K34" s="4264">
        <v>8</v>
      </c>
      <c r="L34" s="4263"/>
      <c r="M34" s="4263"/>
      <c r="N34" s="4263"/>
      <c r="O34" s="4263">
        <v>25</v>
      </c>
      <c r="P34" s="4265"/>
      <c r="Q34" s="4244"/>
      <c r="R34" s="4314"/>
      <c r="S34" s="4314"/>
    </row>
    <row r="35" spans="1:19" ht="15">
      <c r="A35" s="4316" t="s">
        <v>37</v>
      </c>
      <c r="B35" s="2986" t="s">
        <v>39</v>
      </c>
      <c r="C35" s="2695">
        <v>100</v>
      </c>
      <c r="D35" s="4271">
        <v>91</v>
      </c>
      <c r="E35" s="4243">
        <f>D35/C35</f>
        <v>0.91</v>
      </c>
      <c r="F35" s="4270">
        <v>4</v>
      </c>
      <c r="G35" s="4271">
        <v>87</v>
      </c>
      <c r="H35" s="3637">
        <v>6</v>
      </c>
      <c r="I35" s="4263">
        <v>2</v>
      </c>
      <c r="J35" s="4263">
        <v>1</v>
      </c>
      <c r="K35" s="4264">
        <v>9</v>
      </c>
      <c r="L35" s="4263">
        <v>16</v>
      </c>
      <c r="M35" s="4263">
        <v>2</v>
      </c>
      <c r="N35" s="4263">
        <v>32</v>
      </c>
      <c r="O35" s="4263">
        <v>13</v>
      </c>
      <c r="P35" s="4265">
        <v>6</v>
      </c>
      <c r="Q35" s="4244"/>
      <c r="R35" s="4314"/>
      <c r="S35" s="4314"/>
    </row>
    <row r="36" spans="1:19" ht="15">
      <c r="A36" s="4316" t="s">
        <v>37</v>
      </c>
      <c r="B36" s="2986" t="s">
        <v>1382</v>
      </c>
      <c r="C36" s="2695"/>
      <c r="D36" s="4271"/>
      <c r="E36" s="4243"/>
      <c r="F36" s="4270"/>
      <c r="G36" s="4271">
        <v>245</v>
      </c>
      <c r="H36" s="3637">
        <v>28</v>
      </c>
      <c r="I36" s="4263">
        <v>3</v>
      </c>
      <c r="J36" s="4263">
        <v>4</v>
      </c>
      <c r="K36" s="4264">
        <v>73</v>
      </c>
      <c r="L36" s="4263">
        <v>21</v>
      </c>
      <c r="M36" s="4263">
        <v>17</v>
      </c>
      <c r="N36" s="4263">
        <v>59</v>
      </c>
      <c r="O36" s="4263">
        <v>40</v>
      </c>
      <c r="P36" s="4265">
        <v>0</v>
      </c>
      <c r="Q36" s="4244"/>
      <c r="R36" s="4314"/>
      <c r="S36" s="4314"/>
    </row>
    <row r="37" spans="1:19" ht="15.75" thickBot="1">
      <c r="A37" s="4317" t="s">
        <v>37</v>
      </c>
      <c r="B37" s="2987" t="s">
        <v>40</v>
      </c>
      <c r="C37" s="2604">
        <v>60</v>
      </c>
      <c r="D37" s="4278">
        <v>53</v>
      </c>
      <c r="E37" s="4257">
        <f>D37/C37</f>
        <v>0.8833333333333333</v>
      </c>
      <c r="F37" s="4277">
        <v>3</v>
      </c>
      <c r="G37" s="4278">
        <v>50</v>
      </c>
      <c r="H37" s="3638">
        <v>2</v>
      </c>
      <c r="I37" s="4267"/>
      <c r="J37" s="4267"/>
      <c r="K37" s="4268">
        <v>22</v>
      </c>
      <c r="L37" s="4267">
        <v>4</v>
      </c>
      <c r="M37" s="4267"/>
      <c r="N37" s="4267">
        <v>7</v>
      </c>
      <c r="O37" s="4267">
        <v>15</v>
      </c>
      <c r="P37" s="4269"/>
      <c r="Q37" s="4244"/>
      <c r="R37" s="4314"/>
      <c r="S37" s="4314"/>
    </row>
    <row r="38" spans="1:19" ht="15">
      <c r="A38" s="4318"/>
      <c r="B38" s="4319"/>
      <c r="C38" s="4320"/>
      <c r="D38" s="4320"/>
      <c r="E38" s="4250"/>
      <c r="F38" s="4320"/>
      <c r="G38" s="4320"/>
      <c r="H38" s="4321"/>
      <c r="I38" s="4321"/>
      <c r="J38" s="4321"/>
      <c r="K38" s="4322"/>
      <c r="L38" s="4321"/>
      <c r="M38" s="4321"/>
      <c r="N38" s="4321"/>
      <c r="O38" s="4321"/>
      <c r="P38" s="4321"/>
      <c r="Q38" s="4323"/>
      <c r="R38" s="4324"/>
      <c r="S38" s="4324"/>
    </row>
    <row r="39" spans="1:19" ht="15.75" thickBot="1">
      <c r="A39" s="4318"/>
      <c r="B39" s="4319"/>
      <c r="C39" s="4320"/>
      <c r="D39" s="4320"/>
      <c r="E39" s="4250"/>
      <c r="F39" s="4320"/>
      <c r="G39" s="4320"/>
      <c r="H39" s="4321"/>
      <c r="I39" s="4321"/>
      <c r="J39" s="4321"/>
      <c r="K39" s="4322"/>
      <c r="L39" s="4321"/>
      <c r="M39" s="4321"/>
      <c r="N39" s="4321"/>
      <c r="O39" s="4321"/>
      <c r="P39" s="4321"/>
      <c r="Q39" s="4323"/>
      <c r="R39" s="4324"/>
      <c r="S39" s="4324"/>
    </row>
    <row r="40" spans="1:19" ht="15.75" thickBot="1">
      <c r="A40" s="4325" t="s">
        <v>185</v>
      </c>
      <c r="B40" s="3908" t="s">
        <v>1383</v>
      </c>
      <c r="C40" s="4326"/>
      <c r="D40" s="4327"/>
      <c r="E40" s="4328"/>
      <c r="F40" s="4327"/>
      <c r="G40" s="4329">
        <v>2140</v>
      </c>
      <c r="H40" s="4331">
        <v>180</v>
      </c>
      <c r="I40" s="4327">
        <v>112</v>
      </c>
      <c r="J40" s="4327">
        <v>57</v>
      </c>
      <c r="K40" s="4332">
        <v>549</v>
      </c>
      <c r="L40" s="4327">
        <v>258</v>
      </c>
      <c r="M40" s="4327"/>
      <c r="N40" s="4327">
        <v>904</v>
      </c>
      <c r="O40" s="4327">
        <v>57</v>
      </c>
      <c r="P40" s="4329">
        <v>23</v>
      </c>
      <c r="Q40" s="4407"/>
      <c r="R40" s="4407"/>
      <c r="S40" s="4407"/>
    </row>
    <row r="41" spans="1:19" ht="15.75" thickBot="1">
      <c r="A41" s="4318"/>
      <c r="B41" s="4319"/>
      <c r="C41" s="4320"/>
      <c r="D41" s="4320"/>
      <c r="E41" s="4250"/>
      <c r="F41" s="4320"/>
      <c r="G41" s="4320"/>
      <c r="H41" s="4321"/>
      <c r="I41" s="4321"/>
      <c r="J41" s="4321"/>
      <c r="K41" s="4322"/>
      <c r="L41" s="4321"/>
      <c r="M41" s="4321"/>
      <c r="N41" s="4321"/>
      <c r="O41" s="4321"/>
      <c r="P41" s="4321"/>
      <c r="Q41" s="4323"/>
      <c r="R41" s="4324"/>
      <c r="S41" s="4324"/>
    </row>
    <row r="42" spans="1:19" ht="15.75" thickBot="1">
      <c r="A42" s="4318" t="s">
        <v>41</v>
      </c>
      <c r="B42" s="4334"/>
      <c r="C42" s="4320"/>
      <c r="D42" s="4320"/>
      <c r="E42" s="4250"/>
      <c r="F42" s="4320"/>
      <c r="G42" s="4454" t="s">
        <v>42</v>
      </c>
      <c r="H42" s="4455" t="s">
        <v>11</v>
      </c>
      <c r="I42" s="4456" t="s">
        <v>12</v>
      </c>
      <c r="J42" s="4456" t="s">
        <v>13</v>
      </c>
      <c r="K42" s="4457" t="s">
        <v>14</v>
      </c>
      <c r="L42" s="4456" t="s">
        <v>15</v>
      </c>
      <c r="M42" s="4456" t="s">
        <v>16</v>
      </c>
      <c r="N42" s="4458" t="s">
        <v>17</v>
      </c>
      <c r="O42" s="4456" t="s">
        <v>18</v>
      </c>
      <c r="P42" s="4459" t="s">
        <v>19</v>
      </c>
      <c r="Q42" s="4341"/>
      <c r="R42" s="4324"/>
      <c r="S42" s="4324"/>
    </row>
    <row r="43" spans="1:19" ht="15.75" thickBot="1">
      <c r="A43" s="4318"/>
      <c r="B43" s="4319" t="s">
        <v>212</v>
      </c>
      <c r="C43" s="4320"/>
      <c r="D43" s="4320"/>
      <c r="E43" s="4250"/>
      <c r="F43" s="4320"/>
      <c r="G43" s="4460">
        <f>SUM(G5:G38)</f>
        <v>16058</v>
      </c>
      <c r="H43" s="4359">
        <f aca="true" t="shared" si="0" ref="H43:P43">SUM(H5:H38)</f>
        <v>1350.3</v>
      </c>
      <c r="I43" s="4360">
        <f t="shared" si="0"/>
        <v>92.1</v>
      </c>
      <c r="J43" s="4360">
        <f t="shared" si="0"/>
        <v>767</v>
      </c>
      <c r="K43" s="4361">
        <f t="shared" si="0"/>
        <v>2721.2</v>
      </c>
      <c r="L43" s="4360">
        <f t="shared" si="0"/>
        <v>2574</v>
      </c>
      <c r="M43" s="4360">
        <f t="shared" si="0"/>
        <v>3444</v>
      </c>
      <c r="N43" s="4360">
        <f t="shared" si="0"/>
        <v>1509.8</v>
      </c>
      <c r="O43" s="4360">
        <f t="shared" si="0"/>
        <v>2978.2</v>
      </c>
      <c r="P43" s="4362">
        <f t="shared" si="0"/>
        <v>621.4</v>
      </c>
      <c r="Q43" s="4323"/>
      <c r="R43" s="4324"/>
      <c r="S43" s="4324"/>
    </row>
    <row r="44" spans="1:19" ht="15.75" thickBot="1">
      <c r="A44" s="4318"/>
      <c r="B44" s="4319"/>
      <c r="C44" s="4320"/>
      <c r="D44" s="4320"/>
      <c r="E44" s="4250"/>
      <c r="F44" s="4320"/>
      <c r="G44" s="4320"/>
      <c r="H44" s="4291">
        <f aca="true" t="shared" si="1" ref="H44:P44">H43/$G43</f>
        <v>0.08408892763731474</v>
      </c>
      <c r="I44" s="4292">
        <f t="shared" si="1"/>
        <v>0.0057354589612654125</v>
      </c>
      <c r="J44" s="4292">
        <f t="shared" si="1"/>
        <v>0.04776435421596712</v>
      </c>
      <c r="K44" s="4300">
        <f t="shared" si="1"/>
        <v>0.1694607049445759</v>
      </c>
      <c r="L44" s="4292">
        <f t="shared" si="1"/>
        <v>0.1602939344874829</v>
      </c>
      <c r="M44" s="4292">
        <f t="shared" si="1"/>
        <v>0.21447253705318223</v>
      </c>
      <c r="N44" s="4292">
        <f t="shared" si="1"/>
        <v>0.09402167144102627</v>
      </c>
      <c r="O44" s="4292">
        <f t="shared" si="1"/>
        <v>0.18546518869099513</v>
      </c>
      <c r="P44" s="4293">
        <f t="shared" si="1"/>
        <v>0.03869722256819031</v>
      </c>
      <c r="Q44" s="4323"/>
      <c r="R44" s="4347"/>
      <c r="S44" s="4324"/>
    </row>
    <row r="45" spans="1:19" ht="15.75" thickBot="1">
      <c r="A45" s="4318"/>
      <c r="B45" s="4319"/>
      <c r="C45" s="4320"/>
      <c r="D45" s="4320"/>
      <c r="E45" s="4250"/>
      <c r="F45" s="4320"/>
      <c r="G45" s="4320"/>
      <c r="H45" s="4321"/>
      <c r="I45" s="4321"/>
      <c r="J45" s="4321"/>
      <c r="K45" s="4322"/>
      <c r="L45" s="4321"/>
      <c r="M45" s="4321"/>
      <c r="N45" s="4321"/>
      <c r="O45" s="4321"/>
      <c r="P45" s="4321"/>
      <c r="Q45" s="4323"/>
      <c r="R45" s="4324"/>
      <c r="S45" s="4324"/>
    </row>
    <row r="46" spans="1:19" ht="15.75" thickBot="1">
      <c r="A46" s="4318"/>
      <c r="B46" s="4319" t="s">
        <v>213</v>
      </c>
      <c r="C46" s="4320"/>
      <c r="D46" s="4320"/>
      <c r="E46" s="4250"/>
      <c r="F46" s="4320"/>
      <c r="G46" s="4356">
        <f>G40+G43</f>
        <v>18198</v>
      </c>
      <c r="H46" s="4356">
        <f>H40+H43</f>
        <v>1530.3</v>
      </c>
      <c r="I46" s="4356">
        <f aca="true" t="shared" si="2" ref="I46:P46">I40+I43</f>
        <v>204.1</v>
      </c>
      <c r="J46" s="4356">
        <f t="shared" si="2"/>
        <v>824</v>
      </c>
      <c r="K46" s="4461">
        <f t="shared" si="2"/>
        <v>3270.2</v>
      </c>
      <c r="L46" s="4356">
        <f t="shared" si="2"/>
        <v>2832</v>
      </c>
      <c r="M46" s="4356">
        <f t="shared" si="2"/>
        <v>3444</v>
      </c>
      <c r="N46" s="4356">
        <f t="shared" si="2"/>
        <v>2413.8</v>
      </c>
      <c r="O46" s="4356">
        <f t="shared" si="2"/>
        <v>3035.2</v>
      </c>
      <c r="P46" s="4356">
        <f t="shared" si="2"/>
        <v>644.4</v>
      </c>
      <c r="Q46" s="4323"/>
      <c r="R46" s="4391"/>
      <c r="S46" s="4324"/>
    </row>
    <row r="47" spans="1:19" ht="15.75" thickBot="1">
      <c r="A47" s="4318"/>
      <c r="B47" s="4319"/>
      <c r="C47" s="4320"/>
      <c r="D47" s="4320"/>
      <c r="E47" s="4250"/>
      <c r="F47" s="4320"/>
      <c r="G47" s="4320"/>
      <c r="H47" s="4291">
        <f aca="true" t="shared" si="3" ref="H47:P47">H46/$G46</f>
        <v>0.08409165842400264</v>
      </c>
      <c r="I47" s="4292">
        <f t="shared" si="3"/>
        <v>0.011215518188811956</v>
      </c>
      <c r="J47" s="4292">
        <f t="shared" si="3"/>
        <v>0.04527970106605121</v>
      </c>
      <c r="K47" s="4300">
        <f t="shared" si="3"/>
        <v>0.17970106605121441</v>
      </c>
      <c r="L47" s="4292">
        <f t="shared" si="3"/>
        <v>0.15562149686778767</v>
      </c>
      <c r="M47" s="4292">
        <f t="shared" si="3"/>
        <v>0.1892515661061655</v>
      </c>
      <c r="N47" s="4292">
        <f t="shared" si="3"/>
        <v>0.13264094955489616</v>
      </c>
      <c r="O47" s="4292">
        <f t="shared" si="3"/>
        <v>0.16678755907242554</v>
      </c>
      <c r="P47" s="4293">
        <f t="shared" si="3"/>
        <v>0.0354104846686449</v>
      </c>
      <c r="Q47" s="4323"/>
      <c r="R47" s="4347"/>
      <c r="S47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 topLeftCell="A19">
      <selection activeCell="S3" sqref="S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76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403"/>
      <c r="R1" s="403"/>
      <c r="S1" s="403"/>
    </row>
    <row r="2" spans="1:19" ht="27" thickBot="1">
      <c r="A2" s="406"/>
      <c r="B2" s="414"/>
      <c r="C2" s="405"/>
      <c r="D2" s="405"/>
      <c r="E2" s="405"/>
      <c r="F2" s="405"/>
      <c r="G2" s="405"/>
      <c r="H2" s="407"/>
      <c r="I2" s="407"/>
      <c r="J2" s="407"/>
      <c r="K2" s="408"/>
      <c r="L2" s="407"/>
      <c r="M2" s="407"/>
      <c r="N2" s="407"/>
      <c r="O2" s="407"/>
      <c r="P2" s="407"/>
      <c r="Q2" s="405"/>
      <c r="R2" s="403"/>
      <c r="S2" s="403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405"/>
      <c r="R3" s="404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409" t="s">
        <v>11</v>
      </c>
      <c r="I4" s="410" t="s">
        <v>12</v>
      </c>
      <c r="J4" s="410" t="s">
        <v>13</v>
      </c>
      <c r="K4" s="411" t="s">
        <v>14</v>
      </c>
      <c r="L4" s="410" t="s">
        <v>15</v>
      </c>
      <c r="M4" s="410" t="s">
        <v>16</v>
      </c>
      <c r="N4" s="413" t="s">
        <v>17</v>
      </c>
      <c r="O4" s="410" t="s">
        <v>18</v>
      </c>
      <c r="P4" s="412" t="s">
        <v>19</v>
      </c>
      <c r="Q4" s="405"/>
      <c r="R4" s="402"/>
      <c r="S4" s="402"/>
    </row>
    <row r="5" spans="1:19" ht="15">
      <c r="A5" s="427" t="s">
        <v>20</v>
      </c>
      <c r="B5" s="428" t="s">
        <v>77</v>
      </c>
      <c r="C5" s="450">
        <v>174</v>
      </c>
      <c r="D5" s="451">
        <v>72</v>
      </c>
      <c r="E5" s="429">
        <v>0.41379310344827586</v>
      </c>
      <c r="F5" s="450">
        <v>1</v>
      </c>
      <c r="G5" s="451">
        <v>71</v>
      </c>
      <c r="H5" s="433"/>
      <c r="I5" s="434"/>
      <c r="J5" s="434"/>
      <c r="K5" s="435">
        <v>1</v>
      </c>
      <c r="L5" s="434">
        <v>5</v>
      </c>
      <c r="M5" s="434">
        <v>29</v>
      </c>
      <c r="N5" s="434"/>
      <c r="O5" s="434">
        <v>36</v>
      </c>
      <c r="P5" s="436"/>
      <c r="Q5" s="420"/>
      <c r="R5" s="416"/>
      <c r="S5" s="416"/>
    </row>
    <row r="6" spans="1:19" ht="15">
      <c r="A6" s="417" t="s">
        <v>65</v>
      </c>
      <c r="B6" s="418" t="s">
        <v>78</v>
      </c>
      <c r="C6" s="445">
        <v>68</v>
      </c>
      <c r="D6" s="446">
        <v>34</v>
      </c>
      <c r="E6" s="419">
        <v>0.5</v>
      </c>
      <c r="F6" s="445"/>
      <c r="G6" s="446">
        <v>34</v>
      </c>
      <c r="H6" s="437">
        <v>2</v>
      </c>
      <c r="I6" s="438"/>
      <c r="J6" s="438"/>
      <c r="K6" s="439">
        <v>16</v>
      </c>
      <c r="L6" s="438"/>
      <c r="M6" s="438">
        <v>6</v>
      </c>
      <c r="N6" s="438">
        <v>7</v>
      </c>
      <c r="O6" s="438">
        <v>3</v>
      </c>
      <c r="P6" s="440"/>
      <c r="Q6" s="420"/>
      <c r="R6" s="416"/>
      <c r="S6" s="416"/>
    </row>
    <row r="7" spans="1:19" ht="25.5">
      <c r="A7" s="417" t="s">
        <v>23</v>
      </c>
      <c r="B7" s="418" t="s">
        <v>79</v>
      </c>
      <c r="C7" s="445">
        <v>62</v>
      </c>
      <c r="D7" s="446">
        <v>53</v>
      </c>
      <c r="E7" s="419">
        <v>0.8548387096774194</v>
      </c>
      <c r="F7" s="445">
        <v>4</v>
      </c>
      <c r="G7" s="446">
        <v>49</v>
      </c>
      <c r="H7" s="437">
        <v>8</v>
      </c>
      <c r="I7" s="438">
        <v>1</v>
      </c>
      <c r="J7" s="438">
        <v>9.5</v>
      </c>
      <c r="K7" s="439">
        <v>11</v>
      </c>
      <c r="L7" s="438">
        <v>10</v>
      </c>
      <c r="M7" s="438"/>
      <c r="N7" s="438"/>
      <c r="O7" s="438">
        <v>9.5</v>
      </c>
      <c r="P7" s="440"/>
      <c r="Q7" s="420"/>
      <c r="R7" s="416"/>
      <c r="S7" s="416"/>
    </row>
    <row r="8" spans="1:19" ht="15">
      <c r="A8" s="417" t="s">
        <v>55</v>
      </c>
      <c r="B8" s="418" t="s">
        <v>80</v>
      </c>
      <c r="C8" s="445">
        <v>93</v>
      </c>
      <c r="D8" s="446">
        <v>56</v>
      </c>
      <c r="E8" s="419">
        <v>0.6021505376344086</v>
      </c>
      <c r="F8" s="445">
        <v>1</v>
      </c>
      <c r="G8" s="446">
        <v>55</v>
      </c>
      <c r="H8" s="437">
        <v>2</v>
      </c>
      <c r="I8" s="438"/>
      <c r="J8" s="438"/>
      <c r="K8" s="439"/>
      <c r="L8" s="438"/>
      <c r="M8" s="438">
        <v>53</v>
      </c>
      <c r="N8" s="438"/>
      <c r="O8" s="438"/>
      <c r="P8" s="440"/>
      <c r="Q8" s="420"/>
      <c r="R8" s="416"/>
      <c r="S8" s="416"/>
    </row>
    <row r="9" spans="1:19" ht="25.5">
      <c r="A9" s="417" t="s">
        <v>26</v>
      </c>
      <c r="B9" s="418" t="s">
        <v>81</v>
      </c>
      <c r="C9" s="445">
        <v>303</v>
      </c>
      <c r="D9" s="446"/>
      <c r="E9" s="419"/>
      <c r="F9" s="445"/>
      <c r="G9" s="446">
        <v>208</v>
      </c>
      <c r="H9" s="437">
        <v>89</v>
      </c>
      <c r="I9" s="438">
        <v>4</v>
      </c>
      <c r="J9" s="438"/>
      <c r="K9" s="439">
        <v>25</v>
      </c>
      <c r="L9" s="438">
        <v>69</v>
      </c>
      <c r="M9" s="438"/>
      <c r="N9" s="438">
        <v>7</v>
      </c>
      <c r="O9" s="438">
        <v>14</v>
      </c>
      <c r="P9" s="440"/>
      <c r="Q9" s="420"/>
      <c r="R9" s="416"/>
      <c r="S9" s="416"/>
    </row>
    <row r="10" spans="1:19" ht="15">
      <c r="A10" s="417" t="s">
        <v>26</v>
      </c>
      <c r="B10" s="418" t="s">
        <v>27</v>
      </c>
      <c r="C10" s="445">
        <v>2099</v>
      </c>
      <c r="D10" s="446"/>
      <c r="E10" s="419"/>
      <c r="F10" s="445"/>
      <c r="G10" s="446">
        <v>1733</v>
      </c>
      <c r="H10" s="437">
        <v>200</v>
      </c>
      <c r="I10" s="438">
        <v>81.2</v>
      </c>
      <c r="J10" s="438"/>
      <c r="K10" s="439">
        <v>432</v>
      </c>
      <c r="L10" s="438">
        <v>611</v>
      </c>
      <c r="M10" s="438"/>
      <c r="N10" s="438">
        <v>374</v>
      </c>
      <c r="O10" s="438">
        <v>34.8</v>
      </c>
      <c r="P10" s="440"/>
      <c r="Q10" s="420"/>
      <c r="R10" s="416"/>
      <c r="S10" s="416"/>
    </row>
    <row r="11" spans="1:19" ht="15">
      <c r="A11" s="417" t="s">
        <v>28</v>
      </c>
      <c r="B11" s="418" t="s">
        <v>29</v>
      </c>
      <c r="C11" s="445">
        <v>14601</v>
      </c>
      <c r="D11" s="446">
        <v>6259</v>
      </c>
      <c r="E11" s="419">
        <v>0.4286692692281351</v>
      </c>
      <c r="F11" s="445">
        <v>271</v>
      </c>
      <c r="G11" s="446">
        <v>5988</v>
      </c>
      <c r="H11" s="437">
        <v>380</v>
      </c>
      <c r="I11" s="438"/>
      <c r="J11" s="438"/>
      <c r="K11" s="439">
        <v>755</v>
      </c>
      <c r="L11" s="438">
        <v>236</v>
      </c>
      <c r="M11" s="438">
        <v>3009</v>
      </c>
      <c r="N11" s="438">
        <v>108</v>
      </c>
      <c r="O11" s="438">
        <v>938</v>
      </c>
      <c r="P11" s="440">
        <v>562</v>
      </c>
      <c r="Q11" s="420"/>
      <c r="R11" s="416"/>
      <c r="S11" s="416"/>
    </row>
    <row r="12" spans="1:19" ht="15">
      <c r="A12" s="417" t="s">
        <v>28</v>
      </c>
      <c r="B12" s="418" t="s">
        <v>30</v>
      </c>
      <c r="C12" s="445"/>
      <c r="D12" s="446"/>
      <c r="E12" s="419"/>
      <c r="F12" s="445"/>
      <c r="G12" s="446"/>
      <c r="H12" s="437"/>
      <c r="I12" s="438"/>
      <c r="J12" s="438"/>
      <c r="K12" s="439"/>
      <c r="L12" s="438"/>
      <c r="M12" s="438"/>
      <c r="N12" s="438"/>
      <c r="O12" s="438"/>
      <c r="P12" s="440"/>
      <c r="Q12" s="420"/>
      <c r="R12" s="416"/>
      <c r="S12" s="416"/>
    </row>
    <row r="13" spans="1:19" ht="15">
      <c r="A13" s="417" t="s">
        <v>82</v>
      </c>
      <c r="B13" s="418" t="s">
        <v>83</v>
      </c>
      <c r="C13" s="445">
        <v>3334</v>
      </c>
      <c r="D13" s="446">
        <v>999</v>
      </c>
      <c r="E13" s="419">
        <v>0.2996400719856029</v>
      </c>
      <c r="F13" s="445">
        <v>64</v>
      </c>
      <c r="G13" s="446">
        <v>935</v>
      </c>
      <c r="H13" s="437">
        <v>112</v>
      </c>
      <c r="I13" s="438"/>
      <c r="J13" s="438"/>
      <c r="K13" s="439">
        <v>134</v>
      </c>
      <c r="L13" s="438">
        <v>31</v>
      </c>
      <c r="M13" s="438">
        <v>257</v>
      </c>
      <c r="N13" s="438">
        <v>67</v>
      </c>
      <c r="O13" s="438">
        <v>333</v>
      </c>
      <c r="P13" s="440"/>
      <c r="Q13" s="420"/>
      <c r="R13" s="416"/>
      <c r="S13" s="416"/>
    </row>
    <row r="14" spans="1:19" ht="15">
      <c r="A14" s="417" t="s">
        <v>84</v>
      </c>
      <c r="B14" s="418" t="s">
        <v>85</v>
      </c>
      <c r="C14" s="445">
        <v>363</v>
      </c>
      <c r="D14" s="446">
        <v>113</v>
      </c>
      <c r="E14" s="419">
        <v>0.31129476584022037</v>
      </c>
      <c r="F14" s="445">
        <v>2</v>
      </c>
      <c r="G14" s="446">
        <v>111</v>
      </c>
      <c r="H14" s="437">
        <v>32</v>
      </c>
      <c r="I14" s="438"/>
      <c r="J14" s="438"/>
      <c r="K14" s="439">
        <v>48</v>
      </c>
      <c r="L14" s="438"/>
      <c r="M14" s="438">
        <v>31</v>
      </c>
      <c r="N14" s="438"/>
      <c r="O14" s="438"/>
      <c r="P14" s="440"/>
      <c r="Q14" s="420"/>
      <c r="R14" s="416"/>
      <c r="S14" s="416"/>
    </row>
    <row r="15" spans="1:19" ht="15">
      <c r="A15" s="417" t="s">
        <v>82</v>
      </c>
      <c r="B15" s="418" t="s">
        <v>86</v>
      </c>
      <c r="C15" s="445"/>
      <c r="D15" s="446"/>
      <c r="E15" s="419"/>
      <c r="F15" s="445"/>
      <c r="G15" s="446">
        <v>179</v>
      </c>
      <c r="H15" s="437"/>
      <c r="I15" s="438"/>
      <c r="J15" s="438"/>
      <c r="K15" s="439"/>
      <c r="L15" s="438">
        <v>117</v>
      </c>
      <c r="M15" s="438"/>
      <c r="N15" s="438"/>
      <c r="O15" s="438">
        <v>62</v>
      </c>
      <c r="P15" s="440">
        <v>0</v>
      </c>
      <c r="Q15" s="420"/>
      <c r="R15" s="416"/>
      <c r="S15" s="416"/>
    </row>
    <row r="16" spans="1:19" ht="15">
      <c r="A16" s="417" t="s">
        <v>82</v>
      </c>
      <c r="B16" s="418" t="s">
        <v>87</v>
      </c>
      <c r="C16" s="445">
        <v>824</v>
      </c>
      <c r="D16" s="446"/>
      <c r="E16" s="419"/>
      <c r="F16" s="445"/>
      <c r="G16" s="446">
        <v>492</v>
      </c>
      <c r="H16" s="437">
        <v>156</v>
      </c>
      <c r="I16" s="438">
        <v>55</v>
      </c>
      <c r="J16" s="438"/>
      <c r="K16" s="439">
        <v>217</v>
      </c>
      <c r="L16" s="438"/>
      <c r="M16" s="438">
        <v>64</v>
      </c>
      <c r="N16" s="438"/>
      <c r="O16" s="438"/>
      <c r="P16" s="440"/>
      <c r="Q16" s="420"/>
      <c r="R16" s="416"/>
      <c r="S16" s="416"/>
    </row>
    <row r="17" spans="1:19" ht="15">
      <c r="A17" s="417" t="s">
        <v>82</v>
      </c>
      <c r="B17" s="418" t="s">
        <v>88</v>
      </c>
      <c r="C17" s="445"/>
      <c r="D17" s="446"/>
      <c r="E17" s="419"/>
      <c r="F17" s="445"/>
      <c r="G17" s="446">
        <v>30</v>
      </c>
      <c r="H17" s="437">
        <v>4</v>
      </c>
      <c r="I17" s="438"/>
      <c r="J17" s="438"/>
      <c r="K17" s="439">
        <v>7</v>
      </c>
      <c r="L17" s="438">
        <v>1</v>
      </c>
      <c r="M17" s="438">
        <v>5</v>
      </c>
      <c r="N17" s="438"/>
      <c r="O17" s="438">
        <v>13</v>
      </c>
      <c r="P17" s="440">
        <v>0</v>
      </c>
      <c r="Q17" s="420"/>
      <c r="R17" s="416"/>
      <c r="S17" s="416"/>
    </row>
    <row r="18" spans="1:19" ht="15">
      <c r="A18" s="417" t="s">
        <v>82</v>
      </c>
      <c r="B18" s="418" t="s">
        <v>89</v>
      </c>
      <c r="C18" s="445"/>
      <c r="D18" s="446"/>
      <c r="E18" s="419"/>
      <c r="F18" s="445"/>
      <c r="G18" s="446">
        <v>154</v>
      </c>
      <c r="H18" s="437"/>
      <c r="I18" s="438"/>
      <c r="J18" s="438"/>
      <c r="K18" s="439">
        <v>83</v>
      </c>
      <c r="L18" s="438"/>
      <c r="M18" s="438"/>
      <c r="N18" s="438"/>
      <c r="O18" s="438">
        <v>71</v>
      </c>
      <c r="P18" s="440">
        <v>0</v>
      </c>
      <c r="Q18" s="420"/>
      <c r="R18" s="416"/>
      <c r="S18" s="416"/>
    </row>
    <row r="19" spans="1:19" ht="25.5">
      <c r="A19" s="417" t="s">
        <v>31</v>
      </c>
      <c r="B19" s="418" t="s">
        <v>90</v>
      </c>
      <c r="C19" s="445"/>
      <c r="D19" s="446"/>
      <c r="E19" s="419"/>
      <c r="F19" s="445"/>
      <c r="G19" s="446">
        <v>1946</v>
      </c>
      <c r="H19" s="437"/>
      <c r="I19" s="438">
        <v>20</v>
      </c>
      <c r="J19" s="438">
        <v>727</v>
      </c>
      <c r="K19" s="439">
        <v>23</v>
      </c>
      <c r="L19" s="438">
        <v>912</v>
      </c>
      <c r="M19" s="438"/>
      <c r="N19" s="438"/>
      <c r="O19" s="438">
        <v>212</v>
      </c>
      <c r="P19" s="440">
        <v>52</v>
      </c>
      <c r="Q19" s="420"/>
      <c r="R19" s="416"/>
      <c r="S19" s="416"/>
    </row>
    <row r="20" spans="1:19" ht="25.5">
      <c r="A20" s="417" t="s">
        <v>31</v>
      </c>
      <c r="B20" s="418" t="s">
        <v>91</v>
      </c>
      <c r="C20" s="445"/>
      <c r="D20" s="446"/>
      <c r="E20" s="419"/>
      <c r="F20" s="445"/>
      <c r="G20" s="446">
        <v>238</v>
      </c>
      <c r="H20" s="437">
        <v>73</v>
      </c>
      <c r="I20" s="438">
        <v>11</v>
      </c>
      <c r="J20" s="438"/>
      <c r="K20" s="439">
        <v>55</v>
      </c>
      <c r="L20" s="438">
        <v>55</v>
      </c>
      <c r="M20" s="438"/>
      <c r="N20" s="438"/>
      <c r="O20" s="438">
        <v>44</v>
      </c>
      <c r="P20" s="440">
        <v>0</v>
      </c>
      <c r="Q20" s="420"/>
      <c r="R20" s="416"/>
      <c r="S20" s="416"/>
    </row>
    <row r="21" spans="1:19" ht="15">
      <c r="A21" s="417" t="s">
        <v>34</v>
      </c>
      <c r="B21" s="418" t="s">
        <v>92</v>
      </c>
      <c r="C21" s="445">
        <v>205</v>
      </c>
      <c r="D21" s="446">
        <v>144</v>
      </c>
      <c r="E21" s="419">
        <v>0.7024390243902439</v>
      </c>
      <c r="F21" s="445">
        <v>4</v>
      </c>
      <c r="G21" s="446">
        <v>140</v>
      </c>
      <c r="H21" s="437">
        <v>1</v>
      </c>
      <c r="I21" s="438"/>
      <c r="J21" s="438">
        <v>4</v>
      </c>
      <c r="K21" s="439">
        <v>7</v>
      </c>
      <c r="L21" s="438">
        <v>37</v>
      </c>
      <c r="M21" s="438">
        <v>3</v>
      </c>
      <c r="N21" s="438"/>
      <c r="O21" s="438">
        <v>75</v>
      </c>
      <c r="P21" s="440">
        <v>13</v>
      </c>
      <c r="Q21" s="420"/>
      <c r="R21" s="416"/>
      <c r="S21" s="416"/>
    </row>
    <row r="22" spans="1:19" ht="15">
      <c r="A22" s="417" t="s">
        <v>34</v>
      </c>
      <c r="B22" s="418" t="s">
        <v>93</v>
      </c>
      <c r="C22" s="445">
        <v>78</v>
      </c>
      <c r="D22" s="446">
        <v>51</v>
      </c>
      <c r="E22" s="419">
        <v>0.6538461538461539</v>
      </c>
      <c r="F22" s="445">
        <v>0</v>
      </c>
      <c r="G22" s="446">
        <v>51</v>
      </c>
      <c r="H22" s="437">
        <v>1</v>
      </c>
      <c r="I22" s="438"/>
      <c r="J22" s="438"/>
      <c r="K22" s="439">
        <v>18</v>
      </c>
      <c r="L22" s="438">
        <v>2</v>
      </c>
      <c r="M22" s="438">
        <v>27</v>
      </c>
      <c r="N22" s="438"/>
      <c r="O22" s="438">
        <v>3</v>
      </c>
      <c r="P22" s="440"/>
      <c r="Q22" s="420"/>
      <c r="R22" s="416"/>
      <c r="S22" s="416"/>
    </row>
    <row r="23" spans="1:19" ht="15">
      <c r="A23" s="417" t="s">
        <v>34</v>
      </c>
      <c r="B23" s="418" t="s">
        <v>94</v>
      </c>
      <c r="C23" s="445">
        <v>125</v>
      </c>
      <c r="D23" s="446">
        <v>60</v>
      </c>
      <c r="E23" s="419">
        <v>0.48</v>
      </c>
      <c r="F23" s="445">
        <v>2</v>
      </c>
      <c r="G23" s="446">
        <v>58</v>
      </c>
      <c r="H23" s="437">
        <v>0</v>
      </c>
      <c r="I23" s="438"/>
      <c r="J23" s="438"/>
      <c r="K23" s="439">
        <v>42</v>
      </c>
      <c r="L23" s="438"/>
      <c r="M23" s="438">
        <v>11</v>
      </c>
      <c r="N23" s="438"/>
      <c r="O23" s="438">
        <v>5</v>
      </c>
      <c r="P23" s="440"/>
      <c r="Q23" s="420"/>
      <c r="R23" s="416"/>
      <c r="S23" s="416"/>
    </row>
    <row r="24" spans="1:19" ht="15">
      <c r="A24" s="417" t="s">
        <v>37</v>
      </c>
      <c r="B24" s="418" t="s">
        <v>95</v>
      </c>
      <c r="C24" s="445">
        <v>414</v>
      </c>
      <c r="D24" s="446">
        <v>247</v>
      </c>
      <c r="E24" s="419">
        <v>0.5966183574879227</v>
      </c>
      <c r="F24" s="445">
        <v>6</v>
      </c>
      <c r="G24" s="446">
        <v>241</v>
      </c>
      <c r="H24" s="437">
        <v>16</v>
      </c>
      <c r="I24" s="438">
        <v>4</v>
      </c>
      <c r="J24" s="438">
        <v>5</v>
      </c>
      <c r="K24" s="439">
        <v>125</v>
      </c>
      <c r="L24" s="438">
        <v>34</v>
      </c>
      <c r="M24" s="438">
        <v>2</v>
      </c>
      <c r="N24" s="438">
        <v>2</v>
      </c>
      <c r="O24" s="438">
        <v>53</v>
      </c>
      <c r="P24" s="440"/>
      <c r="Q24" s="420"/>
      <c r="R24" s="416"/>
      <c r="S24" s="416"/>
    </row>
    <row r="25" spans="1:19" ht="15">
      <c r="A25" s="417" t="s">
        <v>37</v>
      </c>
      <c r="B25" s="418" t="s">
        <v>40</v>
      </c>
      <c r="C25" s="445">
        <v>77</v>
      </c>
      <c r="D25" s="446">
        <v>66</v>
      </c>
      <c r="E25" s="419">
        <v>0.8571428571428571</v>
      </c>
      <c r="F25" s="445">
        <v>2</v>
      </c>
      <c r="G25" s="446">
        <v>64</v>
      </c>
      <c r="H25" s="437">
        <v>7</v>
      </c>
      <c r="I25" s="438">
        <v>3</v>
      </c>
      <c r="J25" s="438"/>
      <c r="K25" s="439">
        <v>8</v>
      </c>
      <c r="L25" s="438">
        <v>19</v>
      </c>
      <c r="M25" s="438">
        <v>3</v>
      </c>
      <c r="N25" s="438">
        <v>4</v>
      </c>
      <c r="O25" s="438">
        <v>20</v>
      </c>
      <c r="P25" s="440"/>
      <c r="Q25" s="420"/>
      <c r="R25" s="416"/>
      <c r="S25" s="416"/>
    </row>
    <row r="26" spans="1:19" ht="15.75" thickBot="1">
      <c r="A26" s="432" t="s">
        <v>37</v>
      </c>
      <c r="B26" s="430" t="s">
        <v>39</v>
      </c>
      <c r="C26" s="452">
        <v>82</v>
      </c>
      <c r="D26" s="453">
        <v>75</v>
      </c>
      <c r="E26" s="431">
        <v>0.9146341463414634</v>
      </c>
      <c r="F26" s="452">
        <v>5</v>
      </c>
      <c r="G26" s="453">
        <v>70</v>
      </c>
      <c r="H26" s="441">
        <v>7</v>
      </c>
      <c r="I26" s="442">
        <v>2</v>
      </c>
      <c r="J26" s="442">
        <v>4</v>
      </c>
      <c r="K26" s="443">
        <v>12</v>
      </c>
      <c r="L26" s="442">
        <v>26</v>
      </c>
      <c r="M26" s="442">
        <v>3</v>
      </c>
      <c r="N26" s="442">
        <v>10</v>
      </c>
      <c r="O26" s="442">
        <v>2</v>
      </c>
      <c r="P26" s="444">
        <v>4</v>
      </c>
      <c r="Q26" s="420"/>
      <c r="R26" s="416"/>
      <c r="S26" s="416"/>
    </row>
    <row r="27" spans="1:19" ht="15">
      <c r="A27" s="421"/>
      <c r="B27" s="422"/>
      <c r="C27" s="447"/>
      <c r="D27" s="447"/>
      <c r="E27" s="425"/>
      <c r="F27" s="447"/>
      <c r="G27" s="447"/>
      <c r="H27" s="448"/>
      <c r="I27" s="448"/>
      <c r="J27" s="448"/>
      <c r="K27" s="449"/>
      <c r="L27" s="448"/>
      <c r="M27" s="448"/>
      <c r="N27" s="448"/>
      <c r="O27" s="448"/>
      <c r="P27" s="448"/>
      <c r="Q27" s="424"/>
      <c r="R27" s="415"/>
      <c r="S27" s="415"/>
    </row>
    <row r="28" spans="1:19" ht="15">
      <c r="A28" s="421"/>
      <c r="B28" s="422"/>
      <c r="C28" s="447"/>
      <c r="D28" s="447"/>
      <c r="E28" s="425"/>
      <c r="F28" s="447"/>
      <c r="G28" s="447"/>
      <c r="H28" s="448"/>
      <c r="I28" s="448"/>
      <c r="J28" s="448"/>
      <c r="K28" s="449"/>
      <c r="L28" s="448"/>
      <c r="M28" s="448"/>
      <c r="N28" s="448"/>
      <c r="O28" s="448"/>
      <c r="P28" s="448"/>
      <c r="Q28" s="424"/>
      <c r="R28" s="415"/>
      <c r="S28" s="415"/>
    </row>
    <row r="29" spans="1:19" ht="15">
      <c r="A29" s="421"/>
      <c r="B29" s="422"/>
      <c r="C29" s="447"/>
      <c r="D29" s="447"/>
      <c r="E29" s="425"/>
      <c r="F29" s="447"/>
      <c r="G29" s="447"/>
      <c r="H29" s="448"/>
      <c r="I29" s="448"/>
      <c r="J29" s="448"/>
      <c r="K29" s="449"/>
      <c r="L29" s="448"/>
      <c r="M29" s="448"/>
      <c r="N29" s="448"/>
      <c r="O29" s="448"/>
      <c r="P29" s="448"/>
      <c r="Q29" s="424"/>
      <c r="R29" s="415"/>
      <c r="S29" s="415"/>
    </row>
    <row r="30" spans="1:19" ht="15">
      <c r="A30" s="421"/>
      <c r="B30" s="422"/>
      <c r="C30" s="447"/>
      <c r="D30" s="447"/>
      <c r="E30" s="425"/>
      <c r="F30" s="447"/>
      <c r="G30" s="447"/>
      <c r="H30" s="448"/>
      <c r="I30" s="448"/>
      <c r="J30" s="448"/>
      <c r="K30" s="449"/>
      <c r="L30" s="448"/>
      <c r="M30" s="448"/>
      <c r="N30" s="448"/>
      <c r="O30" s="448"/>
      <c r="P30" s="448"/>
      <c r="Q30" s="424"/>
      <c r="R30" s="415"/>
      <c r="S30" s="415"/>
    </row>
    <row r="31" spans="1:19" ht="15.75" thickBot="1">
      <c r="A31" s="421"/>
      <c r="B31" s="422"/>
      <c r="C31" s="447"/>
      <c r="D31" s="447"/>
      <c r="E31" s="425"/>
      <c r="F31" s="447"/>
      <c r="G31" s="447"/>
      <c r="H31" s="448"/>
      <c r="I31" s="448"/>
      <c r="J31" s="448"/>
      <c r="K31" s="449"/>
      <c r="L31" s="448"/>
      <c r="M31" s="448"/>
      <c r="N31" s="448"/>
      <c r="O31" s="448"/>
      <c r="P31" s="448"/>
      <c r="Q31" s="424"/>
      <c r="R31" s="416"/>
      <c r="S31" s="416"/>
    </row>
    <row r="32" spans="1:19" ht="15.75" thickBot="1">
      <c r="A32" s="421" t="s">
        <v>41</v>
      </c>
      <c r="B32" s="426"/>
      <c r="C32" s="447"/>
      <c r="D32" s="447"/>
      <c r="E32" s="425"/>
      <c r="F32" s="447"/>
      <c r="G32" s="458" t="s">
        <v>42</v>
      </c>
      <c r="H32" s="463" t="s">
        <v>11</v>
      </c>
      <c r="I32" s="464" t="s">
        <v>12</v>
      </c>
      <c r="J32" s="464" t="s">
        <v>13</v>
      </c>
      <c r="K32" s="465" t="s">
        <v>14</v>
      </c>
      <c r="L32" s="464" t="s">
        <v>15</v>
      </c>
      <c r="M32" s="464" t="s">
        <v>16</v>
      </c>
      <c r="N32" s="466" t="s">
        <v>17</v>
      </c>
      <c r="O32" s="464" t="s">
        <v>18</v>
      </c>
      <c r="P32" s="467" t="s">
        <v>19</v>
      </c>
      <c r="Q32" s="423"/>
      <c r="R32" s="415"/>
      <c r="S32" s="415"/>
    </row>
    <row r="33" spans="1:19" ht="15.75" thickBot="1">
      <c r="A33" s="421"/>
      <c r="B33" s="422"/>
      <c r="C33" s="447"/>
      <c r="D33" s="447"/>
      <c r="E33" s="425"/>
      <c r="F33" s="447"/>
      <c r="G33" s="454">
        <v>12847</v>
      </c>
      <c r="H33" s="455">
        <v>1090</v>
      </c>
      <c r="I33" s="456">
        <v>181.2</v>
      </c>
      <c r="J33" s="456">
        <v>749.5</v>
      </c>
      <c r="K33" s="468">
        <v>2019</v>
      </c>
      <c r="L33" s="456">
        <v>2165</v>
      </c>
      <c r="M33" s="456">
        <v>3503</v>
      </c>
      <c r="N33" s="456">
        <v>579</v>
      </c>
      <c r="O33" s="456">
        <v>1928.3</v>
      </c>
      <c r="P33" s="457">
        <v>631</v>
      </c>
      <c r="Q33" s="424"/>
      <c r="R33" s="415"/>
      <c r="S33" s="415"/>
    </row>
    <row r="34" spans="1:19" ht="15.75" thickBot="1">
      <c r="A34" s="421"/>
      <c r="B34" s="422"/>
      <c r="C34" s="447"/>
      <c r="D34" s="447"/>
      <c r="E34" s="425"/>
      <c r="F34" s="447"/>
      <c r="G34" s="447"/>
      <c r="H34" s="460">
        <v>0.08484471082743053</v>
      </c>
      <c r="I34" s="461">
        <v>0.014104460185257258</v>
      </c>
      <c r="J34" s="461">
        <v>0.058340468591889155</v>
      </c>
      <c r="K34" s="469">
        <v>0.15715731299135985</v>
      </c>
      <c r="L34" s="461">
        <v>0.16852183389118083</v>
      </c>
      <c r="M34" s="461">
        <v>0.27267066241145793</v>
      </c>
      <c r="N34" s="461">
        <v>0.04506888767805713</v>
      </c>
      <c r="O34" s="461">
        <v>0.1500972989803067</v>
      </c>
      <c r="P34" s="462">
        <v>0.04911652525881529</v>
      </c>
      <c r="Q34" s="424"/>
      <c r="R34" s="459"/>
      <c r="S34" s="415"/>
    </row>
  </sheetData>
  <mergeCells count="9">
    <mergeCell ref="H3:P3"/>
    <mergeCell ref="A1:P1"/>
    <mergeCell ref="A3:A4"/>
    <mergeCell ref="B3:B4"/>
    <mergeCell ref="C3:C4"/>
    <mergeCell ref="D3:D4"/>
    <mergeCell ref="E3:E4"/>
    <mergeCell ref="F3:F4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1384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1385</v>
      </c>
      <c r="C5" s="4275">
        <v>114</v>
      </c>
      <c r="D5" s="4276">
        <v>59</v>
      </c>
      <c r="E5" s="4255">
        <f>D5/C5</f>
        <v>0.5175438596491229</v>
      </c>
      <c r="F5" s="4275">
        <f>D5-G5</f>
        <v>2</v>
      </c>
      <c r="G5" s="4276">
        <v>57</v>
      </c>
      <c r="H5" s="4258"/>
      <c r="I5" s="4259"/>
      <c r="J5" s="4259"/>
      <c r="K5" s="4260"/>
      <c r="L5" s="4259">
        <v>19</v>
      </c>
      <c r="M5" s="4259">
        <v>38</v>
      </c>
      <c r="N5" s="4259"/>
      <c r="O5" s="4259"/>
      <c r="P5" s="4261"/>
      <c r="Q5" s="4244"/>
      <c r="R5" s="4314"/>
      <c r="S5" s="4314"/>
    </row>
    <row r="6" spans="1:19" ht="15">
      <c r="A6" s="4315" t="s">
        <v>20</v>
      </c>
      <c r="B6" s="4242" t="s">
        <v>1386</v>
      </c>
      <c r="C6" s="4270">
        <v>99</v>
      </c>
      <c r="D6" s="4271">
        <v>68</v>
      </c>
      <c r="E6" s="4243">
        <f>D6/C6</f>
        <v>0.6868686868686869</v>
      </c>
      <c r="F6" s="4270">
        <f>D6-G6</f>
        <v>4</v>
      </c>
      <c r="G6" s="4271">
        <v>64</v>
      </c>
      <c r="H6" s="4262"/>
      <c r="I6" s="4263"/>
      <c r="J6" s="4263"/>
      <c r="K6" s="4264"/>
      <c r="L6" s="4263">
        <v>15</v>
      </c>
      <c r="M6" s="4263">
        <v>49</v>
      </c>
      <c r="N6" s="4263"/>
      <c r="O6" s="4263"/>
      <c r="P6" s="4265"/>
      <c r="Q6" s="4244"/>
      <c r="R6" s="4314"/>
      <c r="S6" s="4314"/>
    </row>
    <row r="7" spans="1:19" ht="15">
      <c r="A7" s="4315" t="s">
        <v>20</v>
      </c>
      <c r="B7" s="4242" t="s">
        <v>1387</v>
      </c>
      <c r="C7" s="4270">
        <v>549</v>
      </c>
      <c r="D7" s="4271">
        <v>359</v>
      </c>
      <c r="E7" s="4243">
        <v>0.6539162112932605</v>
      </c>
      <c r="F7" s="4270">
        <v>17</v>
      </c>
      <c r="G7" s="4271">
        <v>342</v>
      </c>
      <c r="H7" s="4262"/>
      <c r="I7" s="4263"/>
      <c r="J7" s="4263"/>
      <c r="K7" s="4264">
        <v>123</v>
      </c>
      <c r="L7" s="4263">
        <v>100</v>
      </c>
      <c r="M7" s="4263"/>
      <c r="N7" s="4263">
        <v>119</v>
      </c>
      <c r="O7" s="4263"/>
      <c r="P7" s="4265"/>
      <c r="Q7" s="4244"/>
      <c r="R7" s="4314"/>
      <c r="S7" s="4314"/>
    </row>
    <row r="8" spans="1:19" ht="15">
      <c r="A8" s="4315" t="s">
        <v>65</v>
      </c>
      <c r="B8" s="4242" t="s">
        <v>1388</v>
      </c>
      <c r="C8" s="4270">
        <v>122</v>
      </c>
      <c r="D8" s="4271">
        <v>86</v>
      </c>
      <c r="E8" s="4243">
        <v>0.7049180327868853</v>
      </c>
      <c r="F8" s="4270">
        <v>2</v>
      </c>
      <c r="G8" s="4271">
        <v>81</v>
      </c>
      <c r="H8" s="4262">
        <v>1</v>
      </c>
      <c r="I8" s="4263">
        <v>5</v>
      </c>
      <c r="J8" s="4263">
        <v>3</v>
      </c>
      <c r="K8" s="4264">
        <v>60</v>
      </c>
      <c r="L8" s="4263">
        <v>1</v>
      </c>
      <c r="M8" s="4263">
        <v>2</v>
      </c>
      <c r="N8" s="4263">
        <v>9</v>
      </c>
      <c r="O8" s="4263"/>
      <c r="P8" s="4265"/>
      <c r="Q8" s="4244"/>
      <c r="R8" s="4314"/>
      <c r="S8" s="4314"/>
    </row>
    <row r="9" spans="1:19" ht="25.5">
      <c r="A9" s="4315" t="s">
        <v>65</v>
      </c>
      <c r="B9" s="4242" t="s">
        <v>1389</v>
      </c>
      <c r="C9" s="4270">
        <v>89</v>
      </c>
      <c r="D9" s="4271">
        <v>44</v>
      </c>
      <c r="E9" s="4243">
        <v>0.4943820224719101</v>
      </c>
      <c r="F9" s="4270">
        <v>1</v>
      </c>
      <c r="G9" s="4271">
        <v>43</v>
      </c>
      <c r="H9" s="4262">
        <v>17</v>
      </c>
      <c r="I9" s="4263"/>
      <c r="J9" s="4263">
        <v>1</v>
      </c>
      <c r="K9" s="4264">
        <v>11</v>
      </c>
      <c r="L9" s="4263"/>
      <c r="M9" s="4263">
        <v>1</v>
      </c>
      <c r="N9" s="4263"/>
      <c r="O9" s="4263">
        <v>13</v>
      </c>
      <c r="P9" s="4265"/>
      <c r="Q9" s="4244"/>
      <c r="R9" s="4314"/>
      <c r="S9" s="4314"/>
    </row>
    <row r="10" spans="1:19" ht="15">
      <c r="A10" s="4315" t="s">
        <v>23</v>
      </c>
      <c r="B10" s="4242" t="s">
        <v>1390</v>
      </c>
      <c r="C10" s="4270">
        <v>107</v>
      </c>
      <c r="D10" s="4271">
        <v>102</v>
      </c>
      <c r="E10" s="4243">
        <f aca="true" t="shared" si="0" ref="E10:E16">D10/C10</f>
        <v>0.9532710280373832</v>
      </c>
      <c r="F10" s="4270">
        <v>2</v>
      </c>
      <c r="G10" s="4271">
        <v>100</v>
      </c>
      <c r="H10" s="4262">
        <v>2</v>
      </c>
      <c r="I10" s="4263">
        <v>1</v>
      </c>
      <c r="J10" s="4263">
        <v>7.5</v>
      </c>
      <c r="K10" s="4264">
        <v>44</v>
      </c>
      <c r="L10" s="4263">
        <v>38</v>
      </c>
      <c r="M10" s="4263"/>
      <c r="N10" s="4263"/>
      <c r="O10" s="4263">
        <v>7.5</v>
      </c>
      <c r="P10" s="4265"/>
      <c r="Q10" s="4244"/>
      <c r="R10" s="4314"/>
      <c r="S10" s="4314"/>
    </row>
    <row r="11" spans="1:19" ht="15">
      <c r="A11" s="4315" t="s">
        <v>23</v>
      </c>
      <c r="B11" s="4242" t="s">
        <v>1391</v>
      </c>
      <c r="C11" s="4270">
        <v>64</v>
      </c>
      <c r="D11" s="4271">
        <v>58</v>
      </c>
      <c r="E11" s="4243">
        <f t="shared" si="0"/>
        <v>0.90625</v>
      </c>
      <c r="F11" s="4270">
        <v>8</v>
      </c>
      <c r="G11" s="4271">
        <v>50</v>
      </c>
      <c r="H11" s="4262">
        <v>7</v>
      </c>
      <c r="I11" s="4263">
        <v>14</v>
      </c>
      <c r="J11" s="4263">
        <v>1</v>
      </c>
      <c r="K11" s="4264">
        <v>21</v>
      </c>
      <c r="L11" s="4263">
        <v>6</v>
      </c>
      <c r="M11" s="4263"/>
      <c r="N11" s="4263"/>
      <c r="O11" s="4263">
        <v>1</v>
      </c>
      <c r="P11" s="4265"/>
      <c r="Q11" s="4244"/>
      <c r="R11" s="4314"/>
      <c r="S11" s="4314"/>
    </row>
    <row r="12" spans="1:19" ht="15">
      <c r="A12" s="4315" t="s">
        <v>23</v>
      </c>
      <c r="B12" s="4242" t="s">
        <v>1392</v>
      </c>
      <c r="C12" s="4270">
        <v>66</v>
      </c>
      <c r="D12" s="4271">
        <v>55</v>
      </c>
      <c r="E12" s="4243">
        <f t="shared" si="0"/>
        <v>0.8333333333333334</v>
      </c>
      <c r="F12" s="4270">
        <v>4</v>
      </c>
      <c r="G12" s="4271">
        <v>51</v>
      </c>
      <c r="H12" s="4262">
        <v>5</v>
      </c>
      <c r="I12" s="4263">
        <v>7</v>
      </c>
      <c r="J12" s="4263">
        <v>3.5</v>
      </c>
      <c r="K12" s="4264">
        <v>8</v>
      </c>
      <c r="L12" s="4263">
        <v>24</v>
      </c>
      <c r="M12" s="4263"/>
      <c r="N12" s="4263"/>
      <c r="O12" s="4263">
        <v>3.5</v>
      </c>
      <c r="P12" s="4265"/>
      <c r="Q12" s="4244"/>
      <c r="R12" s="4314"/>
      <c r="S12" s="4314"/>
    </row>
    <row r="13" spans="1:19" ht="15">
      <c r="A13" s="4315" t="s">
        <v>55</v>
      </c>
      <c r="B13" s="4242" t="s">
        <v>1393</v>
      </c>
      <c r="C13" s="4270">
        <v>33</v>
      </c>
      <c r="D13" s="4271">
        <v>31</v>
      </c>
      <c r="E13" s="4243">
        <f t="shared" si="0"/>
        <v>0.9393939393939394</v>
      </c>
      <c r="F13" s="4270">
        <v>0</v>
      </c>
      <c r="G13" s="4271">
        <v>31</v>
      </c>
      <c r="H13" s="4262">
        <v>4</v>
      </c>
      <c r="I13" s="4263"/>
      <c r="J13" s="4263"/>
      <c r="K13" s="4264">
        <v>18</v>
      </c>
      <c r="L13" s="4263">
        <v>6</v>
      </c>
      <c r="M13" s="4263"/>
      <c r="N13" s="4263"/>
      <c r="O13" s="4263">
        <v>3</v>
      </c>
      <c r="P13" s="4265"/>
      <c r="Q13" s="4244"/>
      <c r="R13" s="4314"/>
      <c r="S13" s="4314"/>
    </row>
    <row r="14" spans="1:19" ht="15">
      <c r="A14" s="4315" t="s">
        <v>55</v>
      </c>
      <c r="B14" s="4242" t="s">
        <v>1394</v>
      </c>
      <c r="C14" s="4270">
        <v>418</v>
      </c>
      <c r="D14" s="4271">
        <v>211</v>
      </c>
      <c r="E14" s="4243">
        <f t="shared" si="0"/>
        <v>0.5047846889952153</v>
      </c>
      <c r="F14" s="4270">
        <v>18</v>
      </c>
      <c r="G14" s="4271">
        <v>193</v>
      </c>
      <c r="H14" s="4262">
        <v>47</v>
      </c>
      <c r="I14" s="4263"/>
      <c r="J14" s="4263">
        <v>13</v>
      </c>
      <c r="K14" s="4264">
        <v>66</v>
      </c>
      <c r="L14" s="4263">
        <v>15</v>
      </c>
      <c r="M14" s="4263">
        <v>42</v>
      </c>
      <c r="N14" s="4263"/>
      <c r="O14" s="4263">
        <v>10</v>
      </c>
      <c r="P14" s="4265"/>
      <c r="Q14" s="4244"/>
      <c r="R14" s="4314"/>
      <c r="S14" s="4314"/>
    </row>
    <row r="15" spans="1:19" ht="25.5">
      <c r="A15" s="4315" t="s">
        <v>55</v>
      </c>
      <c r="B15" s="4242" t="s">
        <v>1395</v>
      </c>
      <c r="C15" s="4270">
        <v>1280</v>
      </c>
      <c r="D15" s="4271">
        <v>743</v>
      </c>
      <c r="E15" s="4243">
        <f t="shared" si="0"/>
        <v>0.58046875</v>
      </c>
      <c r="F15" s="4270">
        <v>23</v>
      </c>
      <c r="G15" s="4271">
        <v>720</v>
      </c>
      <c r="H15" s="4262">
        <v>197</v>
      </c>
      <c r="I15" s="4263"/>
      <c r="J15" s="4263"/>
      <c r="K15" s="4264">
        <v>178</v>
      </c>
      <c r="L15" s="4263">
        <v>83</v>
      </c>
      <c r="M15" s="4263"/>
      <c r="N15" s="4263">
        <v>177</v>
      </c>
      <c r="O15" s="4263">
        <v>85</v>
      </c>
      <c r="P15" s="4265"/>
      <c r="Q15" s="4244"/>
      <c r="R15" s="4314"/>
      <c r="S15" s="4314"/>
    </row>
    <row r="16" spans="1:19" ht="25.5">
      <c r="A16" s="4315" t="s">
        <v>55</v>
      </c>
      <c r="B16" s="4242" t="s">
        <v>1396</v>
      </c>
      <c r="C16" s="4270">
        <v>213</v>
      </c>
      <c r="D16" s="4271">
        <v>172</v>
      </c>
      <c r="E16" s="4243">
        <f t="shared" si="0"/>
        <v>0.8075117370892019</v>
      </c>
      <c r="F16" s="4270">
        <v>6</v>
      </c>
      <c r="G16" s="4271">
        <v>166</v>
      </c>
      <c r="H16" s="4262">
        <v>35</v>
      </c>
      <c r="I16" s="4263"/>
      <c r="J16" s="4263"/>
      <c r="K16" s="4264">
        <v>35</v>
      </c>
      <c r="L16" s="4263">
        <v>96</v>
      </c>
      <c r="M16" s="4263"/>
      <c r="N16" s="4263"/>
      <c r="O16" s="4263"/>
      <c r="P16" s="4265"/>
      <c r="Q16" s="4244"/>
      <c r="R16" s="4314"/>
      <c r="S16" s="4314"/>
    </row>
    <row r="17" spans="1:19" ht="25.5">
      <c r="A17" s="4315" t="s">
        <v>26</v>
      </c>
      <c r="B17" s="4242" t="s">
        <v>1397</v>
      </c>
      <c r="C17" s="4270">
        <v>303</v>
      </c>
      <c r="D17" s="4271"/>
      <c r="E17" s="4243"/>
      <c r="F17" s="4270"/>
      <c r="G17" s="4271">
        <v>163</v>
      </c>
      <c r="H17" s="4262">
        <v>21</v>
      </c>
      <c r="I17" s="4263">
        <v>3</v>
      </c>
      <c r="J17" s="4263"/>
      <c r="K17" s="4264">
        <v>63</v>
      </c>
      <c r="L17" s="4263">
        <v>44</v>
      </c>
      <c r="M17" s="4263"/>
      <c r="N17" s="4263">
        <v>19</v>
      </c>
      <c r="O17" s="4263">
        <v>13</v>
      </c>
      <c r="P17" s="4265"/>
      <c r="Q17" s="4244"/>
      <c r="R17" s="4314"/>
      <c r="S17" s="4314"/>
    </row>
    <row r="18" spans="1:19" ht="15">
      <c r="A18" s="4315" t="s">
        <v>26</v>
      </c>
      <c r="B18" s="4242" t="s">
        <v>27</v>
      </c>
      <c r="C18" s="4270">
        <v>1752</v>
      </c>
      <c r="D18" s="4271"/>
      <c r="E18" s="4243"/>
      <c r="F18" s="4270"/>
      <c r="G18" s="4271">
        <v>1424</v>
      </c>
      <c r="H18" s="4262">
        <v>177</v>
      </c>
      <c r="I18" s="4263"/>
      <c r="J18" s="4263"/>
      <c r="K18" s="4264">
        <v>444</v>
      </c>
      <c r="L18" s="4263">
        <v>221</v>
      </c>
      <c r="M18" s="4263"/>
      <c r="N18" s="4263">
        <v>504</v>
      </c>
      <c r="O18" s="4263"/>
      <c r="P18" s="4265">
        <v>78</v>
      </c>
      <c r="Q18" s="4244"/>
      <c r="R18" s="4314"/>
      <c r="S18" s="4314"/>
    </row>
    <row r="19" spans="1:19" ht="15">
      <c r="A19" s="4315" t="s">
        <v>26</v>
      </c>
      <c r="B19" s="4242" t="s">
        <v>1398</v>
      </c>
      <c r="C19" s="4270"/>
      <c r="D19" s="4271"/>
      <c r="E19" s="4243"/>
      <c r="F19" s="4270"/>
      <c r="G19" s="4271">
        <v>526</v>
      </c>
      <c r="H19" s="4262">
        <v>42</v>
      </c>
      <c r="I19" s="4263"/>
      <c r="J19" s="4263"/>
      <c r="K19" s="4264">
        <v>230</v>
      </c>
      <c r="L19" s="4263"/>
      <c r="M19" s="4263">
        <v>56</v>
      </c>
      <c r="N19" s="4263">
        <v>198</v>
      </c>
      <c r="O19" s="4263"/>
      <c r="P19" s="4265">
        <v>0</v>
      </c>
      <c r="Q19" s="4244"/>
      <c r="R19" s="4314"/>
      <c r="S19" s="4314"/>
    </row>
    <row r="20" spans="1:19" ht="15">
      <c r="A20" s="4315" t="s">
        <v>28</v>
      </c>
      <c r="B20" s="4242" t="s">
        <v>29</v>
      </c>
      <c r="C20" s="4270">
        <v>22367</v>
      </c>
      <c r="D20" s="4271">
        <v>7007</v>
      </c>
      <c r="E20" s="4243">
        <v>0.3132740197612554</v>
      </c>
      <c r="F20" s="4270">
        <v>334</v>
      </c>
      <c r="G20" s="4271">
        <v>6673</v>
      </c>
      <c r="H20" s="4262">
        <v>719</v>
      </c>
      <c r="I20" s="4263"/>
      <c r="J20" s="4263">
        <v>68</v>
      </c>
      <c r="K20" s="4264">
        <v>417</v>
      </c>
      <c r="L20" s="4263">
        <v>807</v>
      </c>
      <c r="M20" s="4263">
        <v>3209</v>
      </c>
      <c r="N20" s="4263">
        <v>341</v>
      </c>
      <c r="O20" s="4263">
        <v>817</v>
      </c>
      <c r="P20" s="4265">
        <v>295</v>
      </c>
      <c r="Q20" s="4244"/>
      <c r="R20" s="4314"/>
      <c r="S20" s="4314"/>
    </row>
    <row r="21" spans="1:19" ht="25.5">
      <c r="A21" s="4315" t="s">
        <v>28</v>
      </c>
      <c r="B21" s="4242" t="s">
        <v>1399</v>
      </c>
      <c r="C21" s="4270"/>
      <c r="D21" s="4271"/>
      <c r="E21" s="4243"/>
      <c r="F21" s="4270"/>
      <c r="G21" s="4271">
        <v>408</v>
      </c>
      <c r="H21" s="4262">
        <v>121</v>
      </c>
      <c r="I21" s="4263"/>
      <c r="J21" s="4263"/>
      <c r="K21" s="4264"/>
      <c r="L21" s="4263"/>
      <c r="M21" s="4263">
        <v>158</v>
      </c>
      <c r="N21" s="4263"/>
      <c r="O21" s="4263">
        <v>129</v>
      </c>
      <c r="P21" s="4265">
        <v>0</v>
      </c>
      <c r="Q21" s="4244"/>
      <c r="R21" s="4314"/>
      <c r="S21" s="4314"/>
    </row>
    <row r="22" spans="1:19" ht="15">
      <c r="A22" s="4315" t="s">
        <v>28</v>
      </c>
      <c r="B22" s="4242" t="s">
        <v>30</v>
      </c>
      <c r="C22" s="4270"/>
      <c r="D22" s="4271"/>
      <c r="E22" s="4243"/>
      <c r="F22" s="4270"/>
      <c r="G22" s="4271"/>
      <c r="H22" s="4262"/>
      <c r="I22" s="4263"/>
      <c r="J22" s="4263"/>
      <c r="K22" s="4264"/>
      <c r="L22" s="4263"/>
      <c r="M22" s="4263"/>
      <c r="N22" s="4263"/>
      <c r="O22" s="4263"/>
      <c r="P22" s="4265"/>
      <c r="Q22" s="4244"/>
      <c r="R22" s="4314"/>
      <c r="S22" s="4314"/>
    </row>
    <row r="23" spans="1:19" ht="15">
      <c r="A23" s="4315" t="s">
        <v>82</v>
      </c>
      <c r="B23" s="4242" t="s">
        <v>1400</v>
      </c>
      <c r="C23" s="4270">
        <v>973</v>
      </c>
      <c r="D23" s="4271">
        <v>262</v>
      </c>
      <c r="E23" s="4243">
        <f>D23/C23</f>
        <v>0.2692702980472765</v>
      </c>
      <c r="F23" s="4270">
        <f>D23-G23</f>
        <v>7</v>
      </c>
      <c r="G23" s="4271">
        <v>255</v>
      </c>
      <c r="H23" s="4262"/>
      <c r="I23" s="4263"/>
      <c r="J23" s="4263"/>
      <c r="K23" s="4264">
        <v>54.5</v>
      </c>
      <c r="L23" s="4263"/>
      <c r="M23" s="4263">
        <v>146</v>
      </c>
      <c r="N23" s="4263"/>
      <c r="O23" s="4263">
        <v>54.5</v>
      </c>
      <c r="P23" s="4265"/>
      <c r="Q23" s="4244"/>
      <c r="R23" s="4314"/>
      <c r="S23" s="4314"/>
    </row>
    <row r="24" spans="1:19" ht="15">
      <c r="A24" s="4315" t="s">
        <v>31</v>
      </c>
      <c r="B24" s="4242" t="s">
        <v>203</v>
      </c>
      <c r="C24" s="4270"/>
      <c r="D24" s="4271"/>
      <c r="E24" s="4243"/>
      <c r="F24" s="4270"/>
      <c r="G24" s="4271">
        <v>1967</v>
      </c>
      <c r="H24" s="4262">
        <v>16</v>
      </c>
      <c r="I24" s="4263">
        <v>16</v>
      </c>
      <c r="J24" s="4263">
        <v>459</v>
      </c>
      <c r="K24" s="4264">
        <v>22</v>
      </c>
      <c r="L24" s="4263">
        <v>1026</v>
      </c>
      <c r="M24" s="4263"/>
      <c r="N24" s="4263"/>
      <c r="O24" s="4263">
        <v>350</v>
      </c>
      <c r="P24" s="4265">
        <v>78</v>
      </c>
      <c r="Q24" s="4244"/>
      <c r="R24" s="4314"/>
      <c r="S24" s="4314"/>
    </row>
    <row r="25" spans="1:19" ht="15">
      <c r="A25" s="4315" t="s">
        <v>31</v>
      </c>
      <c r="B25" s="4242" t="s">
        <v>33</v>
      </c>
      <c r="C25" s="4270"/>
      <c r="D25" s="4271"/>
      <c r="E25" s="4243"/>
      <c r="F25" s="4270"/>
      <c r="G25" s="4271">
        <v>331</v>
      </c>
      <c r="H25" s="4262">
        <v>30</v>
      </c>
      <c r="I25" s="4263">
        <v>11</v>
      </c>
      <c r="J25" s="4263">
        <v>83</v>
      </c>
      <c r="K25" s="4264">
        <v>28</v>
      </c>
      <c r="L25" s="4263">
        <v>144</v>
      </c>
      <c r="M25" s="4263"/>
      <c r="N25" s="4263"/>
      <c r="O25" s="4263">
        <v>35</v>
      </c>
      <c r="P25" s="4265">
        <v>0</v>
      </c>
      <c r="Q25" s="4244"/>
      <c r="R25" s="4314"/>
      <c r="S25" s="4314"/>
    </row>
    <row r="26" spans="1:19" ht="15">
      <c r="A26" s="4315" t="s">
        <v>34</v>
      </c>
      <c r="B26" s="4242" t="s">
        <v>1401</v>
      </c>
      <c r="C26" s="4270">
        <v>385</v>
      </c>
      <c r="D26" s="4271">
        <v>219</v>
      </c>
      <c r="E26" s="4243">
        <f>D26/C26</f>
        <v>0.5688311688311688</v>
      </c>
      <c r="F26" s="4270">
        <v>1</v>
      </c>
      <c r="G26" s="4271">
        <v>218</v>
      </c>
      <c r="H26" s="4262">
        <v>1</v>
      </c>
      <c r="I26" s="4263">
        <v>2</v>
      </c>
      <c r="J26" s="4263">
        <v>1</v>
      </c>
      <c r="K26" s="4264">
        <v>6</v>
      </c>
      <c r="L26" s="4263">
        <v>105</v>
      </c>
      <c r="M26" s="4263">
        <v>1</v>
      </c>
      <c r="N26" s="4263"/>
      <c r="O26" s="4263">
        <v>88</v>
      </c>
      <c r="P26" s="4265">
        <v>14</v>
      </c>
      <c r="Q26" s="4244"/>
      <c r="R26" s="4314"/>
      <c r="S26" s="4314"/>
    </row>
    <row r="27" spans="1:19" ht="15">
      <c r="A27" s="4315" t="s">
        <v>34</v>
      </c>
      <c r="B27" s="4242" t="s">
        <v>1402</v>
      </c>
      <c r="C27" s="4270">
        <v>184</v>
      </c>
      <c r="D27" s="4271">
        <v>150</v>
      </c>
      <c r="E27" s="4243">
        <f>D27/C27</f>
        <v>0.8152173913043478</v>
      </c>
      <c r="F27" s="4270">
        <v>0</v>
      </c>
      <c r="G27" s="4271">
        <v>150</v>
      </c>
      <c r="H27" s="4262">
        <v>8</v>
      </c>
      <c r="I27" s="4263">
        <v>19</v>
      </c>
      <c r="J27" s="4263">
        <v>1</v>
      </c>
      <c r="K27" s="4264">
        <v>7</v>
      </c>
      <c r="L27" s="4263">
        <v>25</v>
      </c>
      <c r="M27" s="4263"/>
      <c r="N27" s="4263"/>
      <c r="O27" s="4263">
        <v>49</v>
      </c>
      <c r="P27" s="4265">
        <v>41</v>
      </c>
      <c r="Q27" s="4244"/>
      <c r="R27" s="4314"/>
      <c r="S27" s="4314"/>
    </row>
    <row r="28" spans="1:19" ht="15">
      <c r="A28" s="4315" t="s">
        <v>34</v>
      </c>
      <c r="B28" s="4242" t="s">
        <v>1403</v>
      </c>
      <c r="C28" s="4270">
        <v>298</v>
      </c>
      <c r="D28" s="4271">
        <v>245</v>
      </c>
      <c r="E28" s="4243">
        <f>D28/C28</f>
        <v>0.8221476510067114</v>
      </c>
      <c r="F28" s="4270">
        <v>1</v>
      </c>
      <c r="G28" s="4271">
        <v>244</v>
      </c>
      <c r="H28" s="4262">
        <v>11</v>
      </c>
      <c r="I28" s="4263"/>
      <c r="J28" s="4263">
        <v>1</v>
      </c>
      <c r="K28" s="4264">
        <v>63</v>
      </c>
      <c r="L28" s="4263">
        <v>127</v>
      </c>
      <c r="M28" s="4263"/>
      <c r="N28" s="4263"/>
      <c r="O28" s="4263">
        <v>37</v>
      </c>
      <c r="P28" s="4265">
        <v>5</v>
      </c>
      <c r="Q28" s="4244"/>
      <c r="R28" s="4314"/>
      <c r="S28" s="4314"/>
    </row>
    <row r="29" spans="1:19" ht="25.5">
      <c r="A29" s="4315" t="s">
        <v>34</v>
      </c>
      <c r="B29" s="4242" t="s">
        <v>1404</v>
      </c>
      <c r="C29" s="4270">
        <v>97</v>
      </c>
      <c r="D29" s="4271">
        <v>67</v>
      </c>
      <c r="E29" s="4243">
        <f>D29/C29</f>
        <v>0.6907216494845361</v>
      </c>
      <c r="F29" s="4270">
        <v>3</v>
      </c>
      <c r="G29" s="4271">
        <v>64</v>
      </c>
      <c r="H29" s="4262">
        <v>3</v>
      </c>
      <c r="I29" s="4263"/>
      <c r="J29" s="4263"/>
      <c r="K29" s="4264">
        <v>31</v>
      </c>
      <c r="L29" s="4263">
        <v>2</v>
      </c>
      <c r="M29" s="4263">
        <v>19</v>
      </c>
      <c r="N29" s="4263"/>
      <c r="O29" s="4263">
        <v>9</v>
      </c>
      <c r="P29" s="4265"/>
      <c r="Q29" s="4244"/>
      <c r="R29" s="4314"/>
      <c r="S29" s="4314"/>
    </row>
    <row r="30" spans="1:19" ht="15">
      <c r="A30" s="4315" t="s">
        <v>34</v>
      </c>
      <c r="B30" s="4242" t="s">
        <v>94</v>
      </c>
      <c r="C30" s="4270">
        <v>144</v>
      </c>
      <c r="D30" s="4271">
        <v>84</v>
      </c>
      <c r="E30" s="4243">
        <f>+D30/C30</f>
        <v>0.5833333333333334</v>
      </c>
      <c r="F30" s="4270">
        <v>0</v>
      </c>
      <c r="G30" s="4271">
        <f>+D30-F30</f>
        <v>84</v>
      </c>
      <c r="H30" s="4262">
        <v>0</v>
      </c>
      <c r="I30" s="4263"/>
      <c r="J30" s="4263"/>
      <c r="K30" s="4264">
        <v>7</v>
      </c>
      <c r="L30" s="4263"/>
      <c r="M30" s="4263">
        <v>61</v>
      </c>
      <c r="N30" s="4263"/>
      <c r="O30" s="4263">
        <v>16</v>
      </c>
      <c r="P30" s="4265"/>
      <c r="Q30" s="4244"/>
      <c r="R30" s="4314"/>
      <c r="S30" s="4314"/>
    </row>
    <row r="31" spans="1:19" ht="15">
      <c r="A31" s="4316" t="s">
        <v>37</v>
      </c>
      <c r="B31" s="4242" t="s">
        <v>324</v>
      </c>
      <c r="C31" s="4270">
        <v>503</v>
      </c>
      <c r="D31" s="4271">
        <v>319</v>
      </c>
      <c r="E31" s="4243">
        <f>+D31/C31</f>
        <v>0.6341948310139165</v>
      </c>
      <c r="F31" s="4270">
        <v>7</v>
      </c>
      <c r="G31" s="4271">
        <v>312</v>
      </c>
      <c r="H31" s="4262">
        <v>30</v>
      </c>
      <c r="I31" s="4263">
        <v>6</v>
      </c>
      <c r="J31" s="4263">
        <v>4</v>
      </c>
      <c r="K31" s="4264">
        <v>144</v>
      </c>
      <c r="L31" s="4263">
        <v>55</v>
      </c>
      <c r="M31" s="4263">
        <v>5</v>
      </c>
      <c r="N31" s="4263">
        <v>9</v>
      </c>
      <c r="O31" s="4263">
        <v>59</v>
      </c>
      <c r="P31" s="4265"/>
      <c r="Q31" s="4244"/>
      <c r="R31" s="4314"/>
      <c r="S31" s="4314"/>
    </row>
    <row r="32" spans="1:19" ht="15">
      <c r="A32" s="4316" t="s">
        <v>37</v>
      </c>
      <c r="B32" s="4242" t="s">
        <v>40</v>
      </c>
      <c r="C32" s="4270">
        <v>86</v>
      </c>
      <c r="D32" s="4271">
        <v>76</v>
      </c>
      <c r="E32" s="4243">
        <f>D32/C32</f>
        <v>0.8837209302325582</v>
      </c>
      <c r="F32" s="4270">
        <v>1</v>
      </c>
      <c r="G32" s="4271">
        <v>75</v>
      </c>
      <c r="H32" s="4262">
        <v>6</v>
      </c>
      <c r="I32" s="4263">
        <v>1</v>
      </c>
      <c r="J32" s="4263">
        <v>1</v>
      </c>
      <c r="K32" s="4264">
        <v>4</v>
      </c>
      <c r="L32" s="4263">
        <v>27</v>
      </c>
      <c r="M32" s="4263">
        <v>10</v>
      </c>
      <c r="N32" s="4263">
        <v>1</v>
      </c>
      <c r="O32" s="4263">
        <v>25</v>
      </c>
      <c r="P32" s="4265"/>
      <c r="Q32" s="4244"/>
      <c r="R32" s="4314"/>
      <c r="S32" s="4314"/>
    </row>
    <row r="33" spans="1:19" ht="15.75" thickBot="1">
      <c r="A33" s="4317" t="s">
        <v>37</v>
      </c>
      <c r="B33" s="4256" t="s">
        <v>39</v>
      </c>
      <c r="C33" s="4277">
        <v>69</v>
      </c>
      <c r="D33" s="4278">
        <v>57</v>
      </c>
      <c r="E33" s="4257">
        <f>D33/C33</f>
        <v>0.8260869565217391</v>
      </c>
      <c r="F33" s="4277">
        <v>3</v>
      </c>
      <c r="G33" s="4278">
        <v>54</v>
      </c>
      <c r="H33" s="4266"/>
      <c r="I33" s="4267">
        <v>2</v>
      </c>
      <c r="J33" s="4267">
        <v>3</v>
      </c>
      <c r="K33" s="4268"/>
      <c r="L33" s="4267">
        <v>24</v>
      </c>
      <c r="M33" s="4267"/>
      <c r="N33" s="4267">
        <v>23</v>
      </c>
      <c r="O33" s="4267">
        <v>2</v>
      </c>
      <c r="P33" s="4269"/>
      <c r="Q33" s="4244"/>
      <c r="R33" s="4314"/>
      <c r="S33" s="4314"/>
    </row>
    <row r="34" spans="1:19" ht="15">
      <c r="A34" s="4318"/>
      <c r="B34" s="4319"/>
      <c r="C34" s="4320"/>
      <c r="D34" s="4320"/>
      <c r="E34" s="4250"/>
      <c r="F34" s="4320"/>
      <c r="G34" s="4320"/>
      <c r="H34" s="4321"/>
      <c r="I34" s="4321"/>
      <c r="J34" s="4321"/>
      <c r="K34" s="4322"/>
      <c r="L34" s="4321"/>
      <c r="M34" s="4321"/>
      <c r="N34" s="4321"/>
      <c r="O34" s="4321"/>
      <c r="P34" s="4321"/>
      <c r="Q34" s="4323"/>
      <c r="R34" s="4324"/>
      <c r="S34" s="4324"/>
    </row>
    <row r="35" spans="1:19" ht="15">
      <c r="A35" s="4318"/>
      <c r="B35" s="4319"/>
      <c r="C35" s="4320"/>
      <c r="D35" s="4320"/>
      <c r="E35" s="4250"/>
      <c r="F35" s="4320"/>
      <c r="G35" s="4320"/>
      <c r="H35" s="4321"/>
      <c r="I35" s="4321"/>
      <c r="J35" s="4321"/>
      <c r="K35" s="4322"/>
      <c r="L35" s="4321"/>
      <c r="M35" s="4321"/>
      <c r="N35" s="4321"/>
      <c r="O35" s="4321"/>
      <c r="P35" s="4321"/>
      <c r="Q35" s="4323"/>
      <c r="R35" s="4324"/>
      <c r="S35" s="4324"/>
    </row>
    <row r="36" spans="1:19" ht="15">
      <c r="A36" s="4318"/>
      <c r="B36" s="4319"/>
      <c r="C36" s="4320"/>
      <c r="D36" s="4320"/>
      <c r="E36" s="4250"/>
      <c r="F36" s="4320"/>
      <c r="G36" s="4320"/>
      <c r="H36" s="4321"/>
      <c r="I36" s="4321"/>
      <c r="J36" s="4321"/>
      <c r="K36" s="4322"/>
      <c r="L36" s="4321"/>
      <c r="M36" s="4321"/>
      <c r="N36" s="4321"/>
      <c r="O36" s="4321"/>
      <c r="P36" s="4321"/>
      <c r="Q36" s="4323"/>
      <c r="R36" s="4324"/>
      <c r="S36" s="4324"/>
    </row>
    <row r="37" spans="1:19" ht="15.75" thickBot="1">
      <c r="A37" s="4318"/>
      <c r="B37" s="4319"/>
      <c r="C37" s="4320"/>
      <c r="D37" s="4320"/>
      <c r="E37" s="4250"/>
      <c r="F37" s="4320"/>
      <c r="G37" s="4320"/>
      <c r="H37" s="4321"/>
      <c r="I37" s="4321"/>
      <c r="J37" s="4321"/>
      <c r="K37" s="4322"/>
      <c r="L37" s="4321"/>
      <c r="M37" s="4321"/>
      <c r="N37" s="4321"/>
      <c r="O37" s="4321"/>
      <c r="P37" s="4321"/>
      <c r="Q37" s="4323"/>
      <c r="R37" s="4324"/>
      <c r="S37" s="4324"/>
    </row>
    <row r="38" spans="1:19" ht="15.75" thickBot="1">
      <c r="A38" s="4318" t="s">
        <v>41</v>
      </c>
      <c r="B38" s="4334"/>
      <c r="C38" s="4320"/>
      <c r="D38" s="4320"/>
      <c r="E38" s="4250"/>
      <c r="F38" s="4320"/>
      <c r="G38" s="4454" t="s">
        <v>42</v>
      </c>
      <c r="H38" s="4455" t="s">
        <v>11</v>
      </c>
      <c r="I38" s="4456" t="s">
        <v>12</v>
      </c>
      <c r="J38" s="4456" t="s">
        <v>13</v>
      </c>
      <c r="K38" s="4457" t="s">
        <v>14</v>
      </c>
      <c r="L38" s="4456" t="s">
        <v>15</v>
      </c>
      <c r="M38" s="4456" t="s">
        <v>16</v>
      </c>
      <c r="N38" s="4458" t="s">
        <v>17</v>
      </c>
      <c r="O38" s="4456" t="s">
        <v>18</v>
      </c>
      <c r="P38" s="4459" t="s">
        <v>19</v>
      </c>
      <c r="Q38" s="4341"/>
      <c r="R38" s="4324"/>
      <c r="S38" s="4324"/>
    </row>
    <row r="39" spans="1:19" ht="15.75" thickBot="1">
      <c r="A39" s="4318"/>
      <c r="B39" s="4319"/>
      <c r="C39" s="4462"/>
      <c r="D39" s="4462"/>
      <c r="E39" s="4463"/>
      <c r="F39" s="4462"/>
      <c r="G39" s="4460">
        <f>SUM(G5:G33)</f>
        <v>14846</v>
      </c>
      <c r="H39" s="4359">
        <f aca="true" t="shared" si="1" ref="H39:P39">SUM(H5:H34)</f>
        <v>1500</v>
      </c>
      <c r="I39" s="4360">
        <f t="shared" si="1"/>
        <v>87</v>
      </c>
      <c r="J39" s="4360">
        <f t="shared" si="1"/>
        <v>650</v>
      </c>
      <c r="K39" s="4361">
        <f t="shared" si="1"/>
        <v>2084.5</v>
      </c>
      <c r="L39" s="4360">
        <f t="shared" si="1"/>
        <v>3010</v>
      </c>
      <c r="M39" s="4360">
        <f t="shared" si="1"/>
        <v>3797</v>
      </c>
      <c r="N39" s="4360">
        <f t="shared" si="1"/>
        <v>1400</v>
      </c>
      <c r="O39" s="4360">
        <f t="shared" si="1"/>
        <v>1806.5</v>
      </c>
      <c r="P39" s="4362">
        <f t="shared" si="1"/>
        <v>511</v>
      </c>
      <c r="Q39" s="4464"/>
      <c r="R39" s="4465"/>
      <c r="S39" s="4465"/>
    </row>
    <row r="40" spans="1:19" ht="15.75" thickBot="1">
      <c r="A40" s="4318"/>
      <c r="B40" s="4319"/>
      <c r="C40" s="4320"/>
      <c r="D40" s="4320"/>
      <c r="E40" s="4250"/>
      <c r="F40" s="4320"/>
      <c r="G40" s="4320"/>
      <c r="H40" s="4291">
        <f aca="true" t="shared" si="2" ref="H40:P40">H39/$G39</f>
        <v>0.10103731644887512</v>
      </c>
      <c r="I40" s="4292">
        <f t="shared" si="2"/>
        <v>0.0058601643540347565</v>
      </c>
      <c r="J40" s="4292">
        <f t="shared" si="2"/>
        <v>0.043782837127845885</v>
      </c>
      <c r="K40" s="4300">
        <f t="shared" si="2"/>
        <v>0.14040819075845345</v>
      </c>
      <c r="L40" s="4292">
        <f t="shared" si="2"/>
        <v>0.20274821500740942</v>
      </c>
      <c r="M40" s="4292">
        <f t="shared" si="2"/>
        <v>0.2557591270375859</v>
      </c>
      <c r="N40" s="4292">
        <f t="shared" si="2"/>
        <v>0.09430149535228344</v>
      </c>
      <c r="O40" s="4292">
        <f t="shared" si="2"/>
        <v>0.1216826081099286</v>
      </c>
      <c r="P40" s="4293">
        <f t="shared" si="2"/>
        <v>0.03442004580358346</v>
      </c>
      <c r="Q40" s="4323"/>
      <c r="R40" s="4347"/>
      <c r="S40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1405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6" t="s">
        <v>2</v>
      </c>
      <c r="B3" s="4644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7"/>
      <c r="B4" s="4645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1406</v>
      </c>
      <c r="C5" s="4275">
        <v>170</v>
      </c>
      <c r="D5" s="4276">
        <v>101</v>
      </c>
      <c r="E5" s="4255">
        <f>D5/C5</f>
        <v>0.5941176470588235</v>
      </c>
      <c r="F5" s="4275">
        <f>D5-G5</f>
        <v>4</v>
      </c>
      <c r="G5" s="4276">
        <v>97</v>
      </c>
      <c r="H5" s="4258"/>
      <c r="I5" s="4259"/>
      <c r="J5" s="4259"/>
      <c r="K5" s="4260"/>
      <c r="L5" s="4259">
        <v>17</v>
      </c>
      <c r="M5" s="4259">
        <v>80</v>
      </c>
      <c r="N5" s="4259"/>
      <c r="O5" s="4259"/>
      <c r="P5" s="4261"/>
      <c r="Q5" s="4244"/>
      <c r="R5" s="4314"/>
      <c r="S5" s="4314"/>
    </row>
    <row r="6" spans="1:19" ht="15">
      <c r="A6" s="4315" t="s">
        <v>746</v>
      </c>
      <c r="B6" s="4242" t="s">
        <v>1407</v>
      </c>
      <c r="C6" s="4270">
        <v>125</v>
      </c>
      <c r="D6" s="4271">
        <v>75</v>
      </c>
      <c r="E6" s="4243">
        <f>D6/C6</f>
        <v>0.6</v>
      </c>
      <c r="F6" s="4270">
        <v>5</v>
      </c>
      <c r="G6" s="4271">
        <v>70</v>
      </c>
      <c r="H6" s="4262">
        <v>23.33</v>
      </c>
      <c r="I6" s="4263"/>
      <c r="J6" s="4263"/>
      <c r="K6" s="4264"/>
      <c r="L6" s="4263"/>
      <c r="M6" s="4263">
        <v>23.34</v>
      </c>
      <c r="N6" s="4263">
        <v>23.33</v>
      </c>
      <c r="O6" s="4263"/>
      <c r="P6" s="4265"/>
      <c r="Q6" s="4244"/>
      <c r="R6" s="4314"/>
      <c r="S6" s="4314"/>
    </row>
    <row r="7" spans="1:19" ht="25.5">
      <c r="A7" s="4315" t="s">
        <v>20</v>
      </c>
      <c r="B7" s="4242" t="s">
        <v>1408</v>
      </c>
      <c r="C7" s="4270">
        <v>104</v>
      </c>
      <c r="D7" s="4271">
        <v>61</v>
      </c>
      <c r="E7" s="4243">
        <f>D7/C7</f>
        <v>0.5865384615384616</v>
      </c>
      <c r="F7" s="4270">
        <f>D7-G7</f>
        <v>5</v>
      </c>
      <c r="G7" s="4271">
        <v>56</v>
      </c>
      <c r="H7" s="4262"/>
      <c r="I7" s="4263"/>
      <c r="J7" s="4263"/>
      <c r="K7" s="4264"/>
      <c r="L7" s="4263"/>
      <c r="M7" s="4263"/>
      <c r="N7" s="4263"/>
      <c r="O7" s="4263"/>
      <c r="P7" s="4265">
        <v>56</v>
      </c>
      <c r="Q7" s="4244"/>
      <c r="R7" s="4314"/>
      <c r="S7" s="4314"/>
    </row>
    <row r="8" spans="1:19" ht="15">
      <c r="A8" s="4315" t="s">
        <v>65</v>
      </c>
      <c r="B8" s="4242" t="s">
        <v>1409</v>
      </c>
      <c r="C8" s="4270">
        <v>841</v>
      </c>
      <c r="D8" s="4271">
        <v>519</v>
      </c>
      <c r="E8" s="4243">
        <v>0.6171224732461356</v>
      </c>
      <c r="F8" s="4270">
        <v>34</v>
      </c>
      <c r="G8" s="4271">
        <v>476</v>
      </c>
      <c r="H8" s="4262">
        <v>143</v>
      </c>
      <c r="I8" s="4263">
        <v>20</v>
      </c>
      <c r="J8" s="4263">
        <v>21</v>
      </c>
      <c r="K8" s="4264">
        <v>152</v>
      </c>
      <c r="L8" s="4263">
        <v>61</v>
      </c>
      <c r="M8" s="4263">
        <v>4</v>
      </c>
      <c r="N8" s="4263">
        <v>72</v>
      </c>
      <c r="O8" s="4263">
        <v>3</v>
      </c>
      <c r="P8" s="4265"/>
      <c r="Q8" s="4244"/>
      <c r="R8" s="4314"/>
      <c r="S8" s="4314"/>
    </row>
    <row r="9" spans="1:19" ht="15">
      <c r="A9" s="4315" t="s">
        <v>65</v>
      </c>
      <c r="B9" s="4242" t="s">
        <v>1410</v>
      </c>
      <c r="C9" s="4270">
        <v>153</v>
      </c>
      <c r="D9" s="4271">
        <v>99</v>
      </c>
      <c r="E9" s="4243">
        <v>0.6470588235294118</v>
      </c>
      <c r="F9" s="4270">
        <v>1</v>
      </c>
      <c r="G9" s="4271">
        <v>95</v>
      </c>
      <c r="H9" s="4262">
        <v>37</v>
      </c>
      <c r="I9" s="4263">
        <v>9</v>
      </c>
      <c r="J9" s="4263">
        <v>3</v>
      </c>
      <c r="K9" s="4264">
        <v>25</v>
      </c>
      <c r="L9" s="4263">
        <v>1</v>
      </c>
      <c r="M9" s="4263">
        <v>3</v>
      </c>
      <c r="N9" s="4263">
        <v>12</v>
      </c>
      <c r="O9" s="4263">
        <v>5</v>
      </c>
      <c r="P9" s="4265"/>
      <c r="Q9" s="4244"/>
      <c r="R9" s="4314"/>
      <c r="S9" s="4314"/>
    </row>
    <row r="10" spans="1:19" ht="15">
      <c r="A10" s="4315" t="s">
        <v>23</v>
      </c>
      <c r="B10" s="4242" t="s">
        <v>1411</v>
      </c>
      <c r="C10" s="4270">
        <v>101</v>
      </c>
      <c r="D10" s="4271">
        <v>58</v>
      </c>
      <c r="E10" s="4243">
        <f aca="true" t="shared" si="0" ref="E10:E23">D10/C10</f>
        <v>0.5742574257425742</v>
      </c>
      <c r="F10" s="4270">
        <v>1</v>
      </c>
      <c r="G10" s="4271">
        <v>57</v>
      </c>
      <c r="H10" s="4262">
        <v>8</v>
      </c>
      <c r="I10" s="4263">
        <v>5</v>
      </c>
      <c r="J10" s="4263">
        <v>3</v>
      </c>
      <c r="K10" s="4264">
        <v>6</v>
      </c>
      <c r="L10" s="4263">
        <v>32</v>
      </c>
      <c r="M10" s="4263"/>
      <c r="N10" s="4263"/>
      <c r="O10" s="4263">
        <v>3</v>
      </c>
      <c r="P10" s="4265"/>
      <c r="Q10" s="4244"/>
      <c r="R10" s="4314"/>
      <c r="S10" s="4314"/>
    </row>
    <row r="11" spans="1:19" ht="15">
      <c r="A11" s="4315" t="s">
        <v>23</v>
      </c>
      <c r="B11" s="4242" t="s">
        <v>1412</v>
      </c>
      <c r="C11" s="4270">
        <v>382</v>
      </c>
      <c r="D11" s="4271">
        <v>273</v>
      </c>
      <c r="E11" s="4243">
        <f t="shared" si="0"/>
        <v>0.7146596858638743</v>
      </c>
      <c r="F11" s="4270">
        <v>14</v>
      </c>
      <c r="G11" s="4271">
        <v>259</v>
      </c>
      <c r="H11" s="4262">
        <v>67</v>
      </c>
      <c r="I11" s="4263">
        <v>43</v>
      </c>
      <c r="J11" s="4263">
        <v>45</v>
      </c>
      <c r="K11" s="4264">
        <v>30</v>
      </c>
      <c r="L11" s="4263">
        <v>29</v>
      </c>
      <c r="M11" s="4263"/>
      <c r="N11" s="4263"/>
      <c r="O11" s="4263">
        <v>45</v>
      </c>
      <c r="P11" s="4265"/>
      <c r="Q11" s="4244"/>
      <c r="R11" s="4314"/>
      <c r="S11" s="4314"/>
    </row>
    <row r="12" spans="1:19" ht="15">
      <c r="A12" s="4315" t="s">
        <v>23</v>
      </c>
      <c r="B12" s="4242" t="s">
        <v>1413</v>
      </c>
      <c r="C12" s="4270">
        <v>326</v>
      </c>
      <c r="D12" s="4271">
        <v>184</v>
      </c>
      <c r="E12" s="4243">
        <f t="shared" si="0"/>
        <v>0.5644171779141104</v>
      </c>
      <c r="F12" s="4270">
        <v>4</v>
      </c>
      <c r="G12" s="4271">
        <v>180</v>
      </c>
      <c r="H12" s="4262">
        <v>69</v>
      </c>
      <c r="I12" s="4263">
        <v>28</v>
      </c>
      <c r="J12" s="4263">
        <v>24</v>
      </c>
      <c r="K12" s="4264">
        <v>13</v>
      </c>
      <c r="L12" s="4263">
        <v>22</v>
      </c>
      <c r="M12" s="4263"/>
      <c r="N12" s="4263"/>
      <c r="O12" s="4263">
        <v>24</v>
      </c>
      <c r="P12" s="4265"/>
      <c r="Q12" s="4244"/>
      <c r="R12" s="4314"/>
      <c r="S12" s="4314"/>
    </row>
    <row r="13" spans="1:19" ht="15">
      <c r="A13" s="4315" t="s">
        <v>23</v>
      </c>
      <c r="B13" s="4242" t="s">
        <v>1414</v>
      </c>
      <c r="C13" s="4270">
        <v>137</v>
      </c>
      <c r="D13" s="4271">
        <v>110</v>
      </c>
      <c r="E13" s="4243">
        <f t="shared" si="0"/>
        <v>0.8029197080291971</v>
      </c>
      <c r="F13" s="4270">
        <v>4</v>
      </c>
      <c r="G13" s="4271">
        <v>106</v>
      </c>
      <c r="H13" s="4262">
        <v>47</v>
      </c>
      <c r="I13" s="4263">
        <v>12</v>
      </c>
      <c r="J13" s="4263">
        <v>8.5</v>
      </c>
      <c r="K13" s="4264">
        <v>11</v>
      </c>
      <c r="L13" s="4263">
        <v>19</v>
      </c>
      <c r="M13" s="4263"/>
      <c r="N13" s="4263"/>
      <c r="O13" s="4263">
        <v>8.5</v>
      </c>
      <c r="P13" s="4265"/>
      <c r="Q13" s="4244"/>
      <c r="R13" s="4314"/>
      <c r="S13" s="4314"/>
    </row>
    <row r="14" spans="1:19" ht="15">
      <c r="A14" s="4315" t="s">
        <v>23</v>
      </c>
      <c r="B14" s="4242" t="s">
        <v>1415</v>
      </c>
      <c r="C14" s="4270">
        <v>124</v>
      </c>
      <c r="D14" s="4271">
        <v>94</v>
      </c>
      <c r="E14" s="4243">
        <f t="shared" si="0"/>
        <v>0.7580645161290323</v>
      </c>
      <c r="F14" s="4270">
        <v>2</v>
      </c>
      <c r="G14" s="4271">
        <v>92</v>
      </c>
      <c r="H14" s="4262">
        <v>27</v>
      </c>
      <c r="I14" s="4263">
        <v>15</v>
      </c>
      <c r="J14" s="4263">
        <v>6.5</v>
      </c>
      <c r="K14" s="4264">
        <v>10</v>
      </c>
      <c r="L14" s="4263">
        <v>27</v>
      </c>
      <c r="M14" s="4263"/>
      <c r="N14" s="4263"/>
      <c r="O14" s="4263">
        <v>6.5</v>
      </c>
      <c r="P14" s="4265"/>
      <c r="Q14" s="4244"/>
      <c r="R14" s="4314"/>
      <c r="S14" s="4314"/>
    </row>
    <row r="15" spans="1:19" ht="25.5">
      <c r="A15" s="4315" t="s">
        <v>23</v>
      </c>
      <c r="B15" s="4242" t="s">
        <v>1416</v>
      </c>
      <c r="C15" s="4270">
        <v>99</v>
      </c>
      <c r="D15" s="4271">
        <v>77</v>
      </c>
      <c r="E15" s="4243">
        <f t="shared" si="0"/>
        <v>0.7777777777777778</v>
      </c>
      <c r="F15" s="4270">
        <v>3</v>
      </c>
      <c r="G15" s="4271">
        <v>74</v>
      </c>
      <c r="H15" s="4262">
        <v>9</v>
      </c>
      <c r="I15" s="4263">
        <v>4</v>
      </c>
      <c r="J15" s="4263">
        <v>2</v>
      </c>
      <c r="K15" s="4264">
        <v>7</v>
      </c>
      <c r="L15" s="4263">
        <v>50</v>
      </c>
      <c r="M15" s="4263"/>
      <c r="N15" s="4263"/>
      <c r="O15" s="4263">
        <v>2</v>
      </c>
      <c r="P15" s="4265"/>
      <c r="Q15" s="4244"/>
      <c r="R15" s="4314"/>
      <c r="S15" s="4314"/>
    </row>
    <row r="16" spans="1:19" ht="15">
      <c r="A16" s="4315" t="s">
        <v>23</v>
      </c>
      <c r="B16" s="4242" t="s">
        <v>1417</v>
      </c>
      <c r="C16" s="4270">
        <v>124</v>
      </c>
      <c r="D16" s="4271">
        <v>102</v>
      </c>
      <c r="E16" s="4243">
        <f t="shared" si="0"/>
        <v>0.8225806451612904</v>
      </c>
      <c r="F16" s="4270">
        <v>4</v>
      </c>
      <c r="G16" s="4271">
        <v>98</v>
      </c>
      <c r="H16" s="4262">
        <v>21</v>
      </c>
      <c r="I16" s="4263">
        <v>9</v>
      </c>
      <c r="J16" s="4263">
        <v>19.5</v>
      </c>
      <c r="K16" s="4264">
        <v>6</v>
      </c>
      <c r="L16" s="4263">
        <v>23</v>
      </c>
      <c r="M16" s="4263"/>
      <c r="N16" s="4263"/>
      <c r="O16" s="4263">
        <v>19.5</v>
      </c>
      <c r="P16" s="4265"/>
      <c r="Q16" s="4244"/>
      <c r="R16" s="4314"/>
      <c r="S16" s="4314"/>
    </row>
    <row r="17" spans="1:19" ht="15">
      <c r="A17" s="4315" t="s">
        <v>23</v>
      </c>
      <c r="B17" s="4242" t="s">
        <v>1418</v>
      </c>
      <c r="C17" s="4270">
        <v>79</v>
      </c>
      <c r="D17" s="4271">
        <v>66</v>
      </c>
      <c r="E17" s="4243">
        <f t="shared" si="0"/>
        <v>0.8354430379746836</v>
      </c>
      <c r="F17" s="4270">
        <v>9</v>
      </c>
      <c r="G17" s="4271">
        <v>57</v>
      </c>
      <c r="H17" s="4262">
        <v>10</v>
      </c>
      <c r="I17" s="4263">
        <v>5</v>
      </c>
      <c r="J17" s="4263">
        <v>9.5</v>
      </c>
      <c r="K17" s="4264">
        <v>7</v>
      </c>
      <c r="L17" s="4263">
        <v>16</v>
      </c>
      <c r="M17" s="4263"/>
      <c r="N17" s="4263"/>
      <c r="O17" s="4263">
        <v>9.5</v>
      </c>
      <c r="P17" s="4265"/>
      <c r="Q17" s="4244"/>
      <c r="R17" s="4314"/>
      <c r="S17" s="4314"/>
    </row>
    <row r="18" spans="1:19" ht="15">
      <c r="A18" s="4315" t="s">
        <v>23</v>
      </c>
      <c r="B18" s="4242" t="s">
        <v>1419</v>
      </c>
      <c r="C18" s="4270">
        <v>152</v>
      </c>
      <c r="D18" s="4271">
        <v>105</v>
      </c>
      <c r="E18" s="4243">
        <f t="shared" si="0"/>
        <v>0.6907894736842105</v>
      </c>
      <c r="F18" s="4270">
        <v>3</v>
      </c>
      <c r="G18" s="4271">
        <v>102</v>
      </c>
      <c r="H18" s="4262">
        <v>25</v>
      </c>
      <c r="I18" s="4263">
        <v>6</v>
      </c>
      <c r="J18" s="4263">
        <v>8</v>
      </c>
      <c r="K18" s="4264">
        <v>32</v>
      </c>
      <c r="L18" s="4263">
        <v>23</v>
      </c>
      <c r="M18" s="4263"/>
      <c r="N18" s="4263"/>
      <c r="O18" s="4263">
        <v>8</v>
      </c>
      <c r="P18" s="4265"/>
      <c r="Q18" s="4244"/>
      <c r="R18" s="4314"/>
      <c r="S18" s="4314"/>
    </row>
    <row r="19" spans="1:19" ht="15">
      <c r="A19" s="4315" t="s">
        <v>23</v>
      </c>
      <c r="B19" s="4242" t="s">
        <v>1420</v>
      </c>
      <c r="C19" s="4270">
        <v>71</v>
      </c>
      <c r="D19" s="4271">
        <v>56</v>
      </c>
      <c r="E19" s="4243">
        <f t="shared" si="0"/>
        <v>0.7887323943661971</v>
      </c>
      <c r="F19" s="4270">
        <v>5</v>
      </c>
      <c r="G19" s="4271">
        <v>51</v>
      </c>
      <c r="H19" s="4262">
        <v>8</v>
      </c>
      <c r="I19" s="4263">
        <v>4</v>
      </c>
      <c r="J19" s="4263">
        <v>1</v>
      </c>
      <c r="K19" s="4264">
        <v>11</v>
      </c>
      <c r="L19" s="4263">
        <v>26</v>
      </c>
      <c r="M19" s="4263"/>
      <c r="N19" s="4263"/>
      <c r="O19" s="4263">
        <v>1</v>
      </c>
      <c r="P19" s="4265"/>
      <c r="Q19" s="4244"/>
      <c r="R19" s="4314"/>
      <c r="S19" s="4314"/>
    </row>
    <row r="20" spans="1:19" ht="15">
      <c r="A20" s="4315" t="s">
        <v>23</v>
      </c>
      <c r="B20" s="4242" t="s">
        <v>1421</v>
      </c>
      <c r="C20" s="4270">
        <v>171</v>
      </c>
      <c r="D20" s="4271">
        <v>143</v>
      </c>
      <c r="E20" s="4243">
        <f t="shared" si="0"/>
        <v>0.8362573099415205</v>
      </c>
      <c r="F20" s="4270">
        <v>1</v>
      </c>
      <c r="G20" s="4271">
        <v>142</v>
      </c>
      <c r="H20" s="4262">
        <v>16</v>
      </c>
      <c r="I20" s="4263">
        <v>9</v>
      </c>
      <c r="J20" s="4263">
        <v>3</v>
      </c>
      <c r="K20" s="4264">
        <v>33</v>
      </c>
      <c r="L20" s="4263">
        <v>78</v>
      </c>
      <c r="M20" s="4263"/>
      <c r="N20" s="4263"/>
      <c r="O20" s="4263">
        <v>3</v>
      </c>
      <c r="P20" s="4265"/>
      <c r="Q20" s="4244"/>
      <c r="R20" s="4314"/>
      <c r="S20" s="4314"/>
    </row>
    <row r="21" spans="1:19" ht="15">
      <c r="A21" s="4315" t="s">
        <v>23</v>
      </c>
      <c r="B21" s="4242" t="s">
        <v>1422</v>
      </c>
      <c r="C21" s="4270">
        <v>279</v>
      </c>
      <c r="D21" s="4271">
        <v>179</v>
      </c>
      <c r="E21" s="4243">
        <f t="shared" si="0"/>
        <v>0.6415770609318996</v>
      </c>
      <c r="F21" s="4270">
        <v>5</v>
      </c>
      <c r="G21" s="4271">
        <v>174</v>
      </c>
      <c r="H21" s="4262">
        <v>17</v>
      </c>
      <c r="I21" s="4263">
        <v>40</v>
      </c>
      <c r="J21" s="4263">
        <v>21</v>
      </c>
      <c r="K21" s="4264">
        <v>18</v>
      </c>
      <c r="L21" s="4263">
        <v>57</v>
      </c>
      <c r="M21" s="4263"/>
      <c r="N21" s="4263"/>
      <c r="O21" s="4263">
        <v>21</v>
      </c>
      <c r="P21" s="4265"/>
      <c r="Q21" s="4244"/>
      <c r="R21" s="4314"/>
      <c r="S21" s="4314"/>
    </row>
    <row r="22" spans="1:19" ht="15">
      <c r="A22" s="4315" t="s">
        <v>23</v>
      </c>
      <c r="B22" s="4242" t="s">
        <v>1423</v>
      </c>
      <c r="C22" s="4270">
        <v>212</v>
      </c>
      <c r="D22" s="4271">
        <v>85</v>
      </c>
      <c r="E22" s="4243">
        <f t="shared" si="0"/>
        <v>0.4009433962264151</v>
      </c>
      <c r="F22" s="4270">
        <v>4</v>
      </c>
      <c r="G22" s="4271">
        <v>81</v>
      </c>
      <c r="H22" s="4262">
        <v>37</v>
      </c>
      <c r="I22" s="4263">
        <v>14</v>
      </c>
      <c r="J22" s="4263">
        <v>4</v>
      </c>
      <c r="K22" s="4264">
        <v>9</v>
      </c>
      <c r="L22" s="4263">
        <v>13</v>
      </c>
      <c r="M22" s="4263"/>
      <c r="N22" s="4263"/>
      <c r="O22" s="4263">
        <v>4</v>
      </c>
      <c r="P22" s="4265"/>
      <c r="Q22" s="4244"/>
      <c r="R22" s="4314"/>
      <c r="S22" s="4314"/>
    </row>
    <row r="23" spans="1:19" ht="15">
      <c r="A23" s="4315" t="s">
        <v>23</v>
      </c>
      <c r="B23" s="4242" t="s">
        <v>1424</v>
      </c>
      <c r="C23" s="4270">
        <v>153</v>
      </c>
      <c r="D23" s="4271">
        <v>93</v>
      </c>
      <c r="E23" s="4243">
        <f t="shared" si="0"/>
        <v>0.6078431372549019</v>
      </c>
      <c r="F23" s="4270">
        <v>2</v>
      </c>
      <c r="G23" s="4271">
        <v>82</v>
      </c>
      <c r="H23" s="4262">
        <v>37</v>
      </c>
      <c r="I23" s="4263">
        <v>14</v>
      </c>
      <c r="J23" s="4263">
        <v>4</v>
      </c>
      <c r="K23" s="4264">
        <v>7</v>
      </c>
      <c r="L23" s="4263">
        <v>16</v>
      </c>
      <c r="M23" s="4263"/>
      <c r="N23" s="4263"/>
      <c r="O23" s="4263">
        <v>4</v>
      </c>
      <c r="P23" s="4265"/>
      <c r="Q23" s="4244"/>
      <c r="R23" s="4314"/>
      <c r="S23" s="4314"/>
    </row>
    <row r="24" spans="1:19" ht="15">
      <c r="A24" s="4315" t="s">
        <v>23</v>
      </c>
      <c r="B24" s="4242" t="s">
        <v>1425</v>
      </c>
      <c r="C24" s="4270">
        <v>163</v>
      </c>
      <c r="D24" s="4271">
        <v>129</v>
      </c>
      <c r="E24" s="4243">
        <f>D24/C24</f>
        <v>0.7914110429447853</v>
      </c>
      <c r="F24" s="4270">
        <v>2</v>
      </c>
      <c r="G24" s="4271">
        <v>127</v>
      </c>
      <c r="H24" s="4262">
        <v>17</v>
      </c>
      <c r="I24" s="4263">
        <v>12</v>
      </c>
      <c r="J24" s="4263">
        <v>29.5</v>
      </c>
      <c r="K24" s="4264">
        <v>22</v>
      </c>
      <c r="L24" s="4263">
        <v>17</v>
      </c>
      <c r="M24" s="4263"/>
      <c r="N24" s="4263"/>
      <c r="O24" s="4263">
        <v>29.5</v>
      </c>
      <c r="P24" s="4265"/>
      <c r="Q24" s="4244"/>
      <c r="R24" s="4314"/>
      <c r="S24" s="4314"/>
    </row>
    <row r="25" spans="1:19" ht="25.5">
      <c r="A25" s="4315" t="s">
        <v>23</v>
      </c>
      <c r="B25" s="4242" t="s">
        <v>1426</v>
      </c>
      <c r="C25" s="4270">
        <v>428</v>
      </c>
      <c r="D25" s="4271">
        <v>306</v>
      </c>
      <c r="E25" s="4243">
        <f>D25/C25</f>
        <v>0.7149532710280374</v>
      </c>
      <c r="F25" s="4270">
        <v>8</v>
      </c>
      <c r="G25" s="4271">
        <v>298</v>
      </c>
      <c r="H25" s="4262">
        <v>53</v>
      </c>
      <c r="I25" s="4263">
        <v>25</v>
      </c>
      <c r="J25" s="4263">
        <v>53</v>
      </c>
      <c r="K25" s="4264">
        <v>54</v>
      </c>
      <c r="L25" s="4263">
        <v>60</v>
      </c>
      <c r="M25" s="4263"/>
      <c r="N25" s="4263"/>
      <c r="O25" s="4263">
        <v>53</v>
      </c>
      <c r="P25" s="4265"/>
      <c r="Q25" s="4244"/>
      <c r="R25" s="4314"/>
      <c r="S25" s="4314"/>
    </row>
    <row r="26" spans="1:19" ht="15">
      <c r="A26" s="4315" t="s">
        <v>26</v>
      </c>
      <c r="B26" s="4242" t="s">
        <v>1427</v>
      </c>
      <c r="C26" s="4270">
        <v>296</v>
      </c>
      <c r="D26" s="4271"/>
      <c r="E26" s="4243"/>
      <c r="F26" s="4270"/>
      <c r="G26" s="4271">
        <v>182</v>
      </c>
      <c r="H26" s="4262"/>
      <c r="I26" s="4263"/>
      <c r="J26" s="4263"/>
      <c r="K26" s="4264">
        <f>182*0.75</f>
        <v>136.5</v>
      </c>
      <c r="L26" s="4263"/>
      <c r="M26" s="4263"/>
      <c r="N26" s="4263">
        <f>182*0.25</f>
        <v>45.5</v>
      </c>
      <c r="O26" s="4263"/>
      <c r="P26" s="4265"/>
      <c r="Q26" s="4244"/>
      <c r="R26" s="4314"/>
      <c r="S26" s="4314"/>
    </row>
    <row r="27" spans="1:19" ht="25.5">
      <c r="A27" s="4315" t="s">
        <v>26</v>
      </c>
      <c r="B27" s="4242" t="s">
        <v>1428</v>
      </c>
      <c r="C27" s="4270">
        <v>251</v>
      </c>
      <c r="D27" s="4271"/>
      <c r="E27" s="4243"/>
      <c r="F27" s="4270"/>
      <c r="G27" s="4271">
        <v>166</v>
      </c>
      <c r="H27" s="4262">
        <v>33</v>
      </c>
      <c r="I27" s="4263">
        <v>6</v>
      </c>
      <c r="J27" s="4263"/>
      <c r="K27" s="4264">
        <v>29</v>
      </c>
      <c r="L27" s="4263">
        <v>61</v>
      </c>
      <c r="M27" s="4263"/>
      <c r="N27" s="4263">
        <v>13</v>
      </c>
      <c r="O27" s="4263">
        <v>24</v>
      </c>
      <c r="P27" s="4265"/>
      <c r="Q27" s="4244"/>
      <c r="R27" s="4314"/>
      <c r="S27" s="4314"/>
    </row>
    <row r="28" spans="1:19" ht="15">
      <c r="A28" s="4315" t="s">
        <v>26</v>
      </c>
      <c r="B28" s="4242" t="s">
        <v>27</v>
      </c>
      <c r="C28" s="4270">
        <v>2043</v>
      </c>
      <c r="D28" s="4271"/>
      <c r="E28" s="4243"/>
      <c r="F28" s="4270"/>
      <c r="G28" s="4271">
        <v>1646</v>
      </c>
      <c r="H28" s="4262">
        <v>195</v>
      </c>
      <c r="I28" s="4263"/>
      <c r="J28" s="4263">
        <v>119</v>
      </c>
      <c r="K28" s="4264">
        <v>288</v>
      </c>
      <c r="L28" s="4263">
        <v>556</v>
      </c>
      <c r="M28" s="4263"/>
      <c r="N28" s="4263">
        <v>488</v>
      </c>
      <c r="O28" s="4263"/>
      <c r="P28" s="4265"/>
      <c r="Q28" s="4244"/>
      <c r="R28" s="4314"/>
      <c r="S28" s="4314"/>
    </row>
    <row r="29" spans="1:19" ht="15">
      <c r="A29" s="4315" t="s">
        <v>26</v>
      </c>
      <c r="B29" s="4242" t="s">
        <v>1429</v>
      </c>
      <c r="C29" s="4270"/>
      <c r="D29" s="4271"/>
      <c r="E29" s="4243"/>
      <c r="F29" s="4270"/>
      <c r="G29" s="4271">
        <v>467</v>
      </c>
      <c r="H29" s="4262"/>
      <c r="I29" s="4263"/>
      <c r="J29" s="4263"/>
      <c r="K29" s="4264">
        <v>122</v>
      </c>
      <c r="L29" s="4263">
        <v>127</v>
      </c>
      <c r="M29" s="4263"/>
      <c r="N29" s="4263">
        <v>218</v>
      </c>
      <c r="O29" s="4263"/>
      <c r="P29" s="4265">
        <v>0</v>
      </c>
      <c r="Q29" s="4244"/>
      <c r="R29" s="4314"/>
      <c r="S29" s="4314"/>
    </row>
    <row r="30" spans="1:19" ht="15">
      <c r="A30" s="4315" t="s">
        <v>26</v>
      </c>
      <c r="B30" s="4242" t="s">
        <v>1430</v>
      </c>
      <c r="C30" s="4270"/>
      <c r="D30" s="4271"/>
      <c r="E30" s="4243"/>
      <c r="F30" s="4270"/>
      <c r="G30" s="4271">
        <v>155</v>
      </c>
      <c r="H30" s="4262"/>
      <c r="I30" s="4263"/>
      <c r="J30" s="4263"/>
      <c r="K30" s="4264">
        <v>62</v>
      </c>
      <c r="L30" s="4263"/>
      <c r="M30" s="4263"/>
      <c r="N30" s="4263">
        <v>93</v>
      </c>
      <c r="O30" s="4263"/>
      <c r="P30" s="4265">
        <v>0</v>
      </c>
      <c r="Q30" s="4244"/>
      <c r="R30" s="4314"/>
      <c r="S30" s="4314"/>
    </row>
    <row r="31" spans="1:19" ht="15">
      <c r="A31" s="4315" t="s">
        <v>28</v>
      </c>
      <c r="B31" s="4242" t="s">
        <v>29</v>
      </c>
      <c r="C31" s="4270">
        <v>22651</v>
      </c>
      <c r="D31" s="4271">
        <v>7276</v>
      </c>
      <c r="E31" s="4243">
        <v>0.32122202110282105</v>
      </c>
      <c r="F31" s="4270">
        <v>465</v>
      </c>
      <c r="G31" s="4271">
        <v>6811</v>
      </c>
      <c r="H31" s="4262">
        <v>814</v>
      </c>
      <c r="I31" s="4263"/>
      <c r="J31" s="4263">
        <v>54</v>
      </c>
      <c r="K31" s="4264">
        <v>266</v>
      </c>
      <c r="L31" s="4263">
        <v>1125</v>
      </c>
      <c r="M31" s="4263">
        <v>2805</v>
      </c>
      <c r="N31" s="4263">
        <v>292</v>
      </c>
      <c r="O31" s="4263">
        <v>983</v>
      </c>
      <c r="P31" s="4265">
        <v>472</v>
      </c>
      <c r="Q31" s="4244"/>
      <c r="R31" s="4314"/>
      <c r="S31" s="4314"/>
    </row>
    <row r="32" spans="1:19" ht="15">
      <c r="A32" s="4315" t="s">
        <v>28</v>
      </c>
      <c r="B32" s="4242" t="s">
        <v>30</v>
      </c>
      <c r="C32" s="4270"/>
      <c r="D32" s="4271"/>
      <c r="E32" s="4243"/>
      <c r="F32" s="4270"/>
      <c r="G32" s="4271"/>
      <c r="H32" s="4262"/>
      <c r="I32" s="4263"/>
      <c r="J32" s="4263"/>
      <c r="K32" s="4264"/>
      <c r="L32" s="4263"/>
      <c r="M32" s="4263"/>
      <c r="N32" s="4263"/>
      <c r="O32" s="4263"/>
      <c r="P32" s="4265"/>
      <c r="Q32" s="4244"/>
      <c r="R32" s="4314"/>
      <c r="S32" s="4314"/>
    </row>
    <row r="33" spans="1:19" ht="15">
      <c r="A33" s="4315" t="s">
        <v>84</v>
      </c>
      <c r="B33" s="4242" t="s">
        <v>1431</v>
      </c>
      <c r="C33" s="4270"/>
      <c r="D33" s="4271"/>
      <c r="E33" s="4243"/>
      <c r="F33" s="4270"/>
      <c r="G33" s="4271">
        <v>51</v>
      </c>
      <c r="H33" s="4262">
        <v>4</v>
      </c>
      <c r="I33" s="4263"/>
      <c r="J33" s="4263"/>
      <c r="K33" s="4264">
        <v>14</v>
      </c>
      <c r="L33" s="4263">
        <v>0</v>
      </c>
      <c r="M33" s="4263">
        <v>15</v>
      </c>
      <c r="N33" s="4263"/>
      <c r="O33" s="4263">
        <v>18</v>
      </c>
      <c r="P33" s="4265">
        <v>0</v>
      </c>
      <c r="Q33" s="4244"/>
      <c r="R33" s="4314"/>
      <c r="S33" s="4314"/>
    </row>
    <row r="34" spans="1:19" ht="15">
      <c r="A34" s="4315" t="s">
        <v>84</v>
      </c>
      <c r="B34" s="4242" t="s">
        <v>1432</v>
      </c>
      <c r="C34" s="4270"/>
      <c r="D34" s="4271"/>
      <c r="E34" s="4243"/>
      <c r="F34" s="4270"/>
      <c r="G34" s="4271">
        <v>425</v>
      </c>
      <c r="H34" s="4262"/>
      <c r="I34" s="4263"/>
      <c r="J34" s="4263"/>
      <c r="K34" s="4264">
        <v>220</v>
      </c>
      <c r="L34" s="4263">
        <v>205</v>
      </c>
      <c r="M34" s="4263"/>
      <c r="N34" s="4263"/>
      <c r="O34" s="4263"/>
      <c r="P34" s="4265">
        <v>0</v>
      </c>
      <c r="Q34" s="4244"/>
      <c r="R34" s="4314"/>
      <c r="S34" s="4314"/>
    </row>
    <row r="35" spans="1:19" ht="15">
      <c r="A35" s="4315" t="s">
        <v>84</v>
      </c>
      <c r="B35" s="4242" t="s">
        <v>1433</v>
      </c>
      <c r="C35" s="4270"/>
      <c r="D35" s="4271"/>
      <c r="E35" s="4243"/>
      <c r="F35" s="4270"/>
      <c r="G35" s="4271">
        <v>510</v>
      </c>
      <c r="H35" s="4262"/>
      <c r="I35" s="4263"/>
      <c r="J35" s="4263"/>
      <c r="K35" s="4264">
        <v>121.5</v>
      </c>
      <c r="L35" s="4263"/>
      <c r="M35" s="4263">
        <v>121.5</v>
      </c>
      <c r="N35" s="4263"/>
      <c r="O35" s="4263">
        <v>267</v>
      </c>
      <c r="P35" s="4265"/>
      <c r="Q35" s="4244"/>
      <c r="R35" s="4314"/>
      <c r="S35" s="4314"/>
    </row>
    <row r="36" spans="1:19" ht="15">
      <c r="A36" s="4315" t="s">
        <v>84</v>
      </c>
      <c r="B36" s="4242" t="s">
        <v>1434</v>
      </c>
      <c r="C36" s="4270">
        <v>345</v>
      </c>
      <c r="D36" s="4271">
        <v>110</v>
      </c>
      <c r="E36" s="4243">
        <f>D36/C36</f>
        <v>0.3188405797101449</v>
      </c>
      <c r="F36" s="4270">
        <v>2</v>
      </c>
      <c r="G36" s="4271">
        <v>108</v>
      </c>
      <c r="H36" s="4262">
        <v>34</v>
      </c>
      <c r="I36" s="4263"/>
      <c r="J36" s="4263"/>
      <c r="K36" s="4264">
        <v>40</v>
      </c>
      <c r="L36" s="4263"/>
      <c r="M36" s="4263">
        <v>34</v>
      </c>
      <c r="N36" s="4263"/>
      <c r="O36" s="4263"/>
      <c r="P36" s="4265"/>
      <c r="Q36" s="4244"/>
      <c r="R36" s="4314"/>
      <c r="S36" s="4314"/>
    </row>
    <row r="37" spans="1:19" ht="15">
      <c r="A37" s="4315" t="s">
        <v>84</v>
      </c>
      <c r="B37" s="4242" t="s">
        <v>1435</v>
      </c>
      <c r="C37" s="4270">
        <v>207</v>
      </c>
      <c r="D37" s="4271">
        <v>107</v>
      </c>
      <c r="E37" s="4243">
        <f>D37/C37</f>
        <v>0.5169082125603864</v>
      </c>
      <c r="F37" s="4270">
        <v>3</v>
      </c>
      <c r="G37" s="4271">
        <v>104</v>
      </c>
      <c r="H37" s="4262">
        <v>45</v>
      </c>
      <c r="I37" s="4263"/>
      <c r="J37" s="4263"/>
      <c r="K37" s="4264">
        <v>52</v>
      </c>
      <c r="L37" s="4263"/>
      <c r="M37" s="4263">
        <v>7</v>
      </c>
      <c r="N37" s="4263"/>
      <c r="O37" s="4263"/>
      <c r="P37" s="4265"/>
      <c r="Q37" s="4244"/>
      <c r="R37" s="4314"/>
      <c r="S37" s="4314"/>
    </row>
    <row r="38" spans="1:19" ht="15">
      <c r="A38" s="4315" t="s">
        <v>84</v>
      </c>
      <c r="B38" s="4242" t="s">
        <v>1436</v>
      </c>
      <c r="C38" s="4270">
        <v>1053</v>
      </c>
      <c r="D38" s="4271"/>
      <c r="E38" s="4243"/>
      <c r="F38" s="4270"/>
      <c r="G38" s="4271">
        <v>518</v>
      </c>
      <c r="H38" s="4262">
        <v>216</v>
      </c>
      <c r="I38" s="4263">
        <v>66</v>
      </c>
      <c r="J38" s="4263"/>
      <c r="K38" s="4264">
        <v>165</v>
      </c>
      <c r="L38" s="4263"/>
      <c r="M38" s="4263">
        <v>71</v>
      </c>
      <c r="N38" s="4263"/>
      <c r="O38" s="4263"/>
      <c r="P38" s="4265"/>
      <c r="Q38" s="4244"/>
      <c r="R38" s="4314"/>
      <c r="S38" s="4314"/>
    </row>
    <row r="39" spans="1:19" ht="15">
      <c r="A39" s="4315" t="s">
        <v>84</v>
      </c>
      <c r="B39" s="4242" t="s">
        <v>1437</v>
      </c>
      <c r="C39" s="4270">
        <v>992</v>
      </c>
      <c r="D39" s="4271"/>
      <c r="E39" s="4243"/>
      <c r="F39" s="4270"/>
      <c r="G39" s="4271">
        <v>471</v>
      </c>
      <c r="H39" s="4262">
        <v>167</v>
      </c>
      <c r="I39" s="4263">
        <v>79</v>
      </c>
      <c r="J39" s="4263"/>
      <c r="K39" s="4264">
        <v>167</v>
      </c>
      <c r="L39" s="4263"/>
      <c r="M39" s="4263">
        <v>58</v>
      </c>
      <c r="N39" s="4263"/>
      <c r="O39" s="4263"/>
      <c r="P39" s="4265"/>
      <c r="Q39" s="4244"/>
      <c r="R39" s="4314"/>
      <c r="S39" s="4314"/>
    </row>
    <row r="40" spans="1:19" ht="15">
      <c r="A40" s="4315" t="s">
        <v>31</v>
      </c>
      <c r="B40" s="4242" t="s">
        <v>203</v>
      </c>
      <c r="C40" s="4270"/>
      <c r="D40" s="4271"/>
      <c r="E40" s="4243"/>
      <c r="F40" s="4270"/>
      <c r="G40" s="4271">
        <v>2116</v>
      </c>
      <c r="H40" s="4262"/>
      <c r="I40" s="4263">
        <v>11</v>
      </c>
      <c r="J40" s="4263">
        <v>600</v>
      </c>
      <c r="K40" s="4264">
        <v>19</v>
      </c>
      <c r="L40" s="4263">
        <v>1201</v>
      </c>
      <c r="M40" s="4263"/>
      <c r="N40" s="4263"/>
      <c r="O40" s="4263">
        <v>172</v>
      </c>
      <c r="P40" s="4265">
        <v>113</v>
      </c>
      <c r="Q40" s="4244"/>
      <c r="R40" s="4314"/>
      <c r="S40" s="4314"/>
    </row>
    <row r="41" spans="1:19" ht="15">
      <c r="A41" s="4315" t="s">
        <v>31</v>
      </c>
      <c r="B41" s="4242" t="s">
        <v>33</v>
      </c>
      <c r="C41" s="4270"/>
      <c r="D41" s="4271"/>
      <c r="E41" s="4243"/>
      <c r="F41" s="4270"/>
      <c r="G41" s="4271">
        <v>330</v>
      </c>
      <c r="H41" s="4262">
        <v>97</v>
      </c>
      <c r="I41" s="4263">
        <v>9</v>
      </c>
      <c r="J41" s="4263">
        <v>35</v>
      </c>
      <c r="K41" s="4264">
        <v>26</v>
      </c>
      <c r="L41" s="4263">
        <v>142</v>
      </c>
      <c r="M41" s="4263"/>
      <c r="N41" s="4263"/>
      <c r="O41" s="4263">
        <v>21</v>
      </c>
      <c r="P41" s="4265">
        <v>0</v>
      </c>
      <c r="Q41" s="4244"/>
      <c r="R41" s="4314"/>
      <c r="S41" s="4314"/>
    </row>
    <row r="42" spans="1:19" ht="15">
      <c r="A42" s="4315" t="s">
        <v>34</v>
      </c>
      <c r="B42" s="4242" t="s">
        <v>1438</v>
      </c>
      <c r="C42" s="4270">
        <v>74</v>
      </c>
      <c r="D42" s="4271">
        <v>67</v>
      </c>
      <c r="E42" s="4243">
        <f>D42/C42</f>
        <v>0.9054054054054054</v>
      </c>
      <c r="F42" s="4270">
        <v>3</v>
      </c>
      <c r="G42" s="4271">
        <v>64</v>
      </c>
      <c r="H42" s="4262"/>
      <c r="I42" s="4263"/>
      <c r="J42" s="4263">
        <v>5</v>
      </c>
      <c r="K42" s="4264">
        <v>4</v>
      </c>
      <c r="L42" s="4263">
        <v>30</v>
      </c>
      <c r="M42" s="4263"/>
      <c r="N42" s="4263"/>
      <c r="O42" s="4263">
        <v>25</v>
      </c>
      <c r="P42" s="4265"/>
      <c r="Q42" s="4244"/>
      <c r="R42" s="4314"/>
      <c r="S42" s="4314"/>
    </row>
    <row r="43" spans="1:19" ht="15">
      <c r="A43" s="4315" t="s">
        <v>34</v>
      </c>
      <c r="B43" s="4242" t="s">
        <v>1439</v>
      </c>
      <c r="C43" s="4270">
        <v>340</v>
      </c>
      <c r="D43" s="4271">
        <v>269</v>
      </c>
      <c r="E43" s="4243">
        <f>D43/C43</f>
        <v>0.7911764705882353</v>
      </c>
      <c r="F43" s="4270">
        <v>4</v>
      </c>
      <c r="G43" s="4271">
        <v>265</v>
      </c>
      <c r="H43" s="4262">
        <v>4</v>
      </c>
      <c r="I43" s="4263"/>
      <c r="J43" s="4263">
        <v>3</v>
      </c>
      <c r="K43" s="4264">
        <v>12</v>
      </c>
      <c r="L43" s="4263">
        <v>36</v>
      </c>
      <c r="M43" s="4263">
        <v>1</v>
      </c>
      <c r="N43" s="4263"/>
      <c r="O43" s="4263">
        <v>202</v>
      </c>
      <c r="P43" s="4265">
        <v>7</v>
      </c>
      <c r="Q43" s="4244"/>
      <c r="R43" s="4314"/>
      <c r="S43" s="4314"/>
    </row>
    <row r="44" spans="1:19" ht="25.5">
      <c r="A44" s="4315" t="s">
        <v>34</v>
      </c>
      <c r="B44" s="4242" t="s">
        <v>1440</v>
      </c>
      <c r="C44" s="4270">
        <v>83</v>
      </c>
      <c r="D44" s="4271">
        <v>42</v>
      </c>
      <c r="E44" s="4243">
        <f>D44/C44</f>
        <v>0.5060240963855421</v>
      </c>
      <c r="F44" s="4270">
        <v>0</v>
      </c>
      <c r="G44" s="4271">
        <v>42</v>
      </c>
      <c r="H44" s="4262">
        <v>4</v>
      </c>
      <c r="I44" s="4263"/>
      <c r="J44" s="4263"/>
      <c r="K44" s="4264">
        <v>15</v>
      </c>
      <c r="L44" s="4263">
        <v>2</v>
      </c>
      <c r="M44" s="4263">
        <v>14</v>
      </c>
      <c r="N44" s="4263"/>
      <c r="O44" s="4263">
        <v>7</v>
      </c>
      <c r="P44" s="4265"/>
      <c r="Q44" s="4244"/>
      <c r="R44" s="4314"/>
      <c r="S44" s="4314"/>
    </row>
    <row r="45" spans="1:19" ht="15">
      <c r="A45" s="4315" t="s">
        <v>34</v>
      </c>
      <c r="B45" s="4242" t="s">
        <v>1441</v>
      </c>
      <c r="C45" s="4270">
        <v>69</v>
      </c>
      <c r="D45" s="4271">
        <v>60</v>
      </c>
      <c r="E45" s="4243">
        <f>D45/C45</f>
        <v>0.8695652173913043</v>
      </c>
      <c r="F45" s="4270">
        <v>3</v>
      </c>
      <c r="G45" s="4271">
        <v>57</v>
      </c>
      <c r="H45" s="4262">
        <v>2</v>
      </c>
      <c r="I45" s="4263"/>
      <c r="J45" s="4263"/>
      <c r="K45" s="4264">
        <v>2</v>
      </c>
      <c r="L45" s="4263">
        <v>21</v>
      </c>
      <c r="M45" s="4263"/>
      <c r="N45" s="4263"/>
      <c r="O45" s="4263">
        <v>32</v>
      </c>
      <c r="P45" s="4265"/>
      <c r="Q45" s="4244"/>
      <c r="R45" s="4314"/>
      <c r="S45" s="4314"/>
    </row>
    <row r="46" spans="1:19" ht="15">
      <c r="A46" s="4315" t="s">
        <v>34</v>
      </c>
      <c r="B46" s="4242" t="s">
        <v>1442</v>
      </c>
      <c r="C46" s="4270">
        <v>228</v>
      </c>
      <c r="D46" s="4271">
        <v>144</v>
      </c>
      <c r="E46" s="4243">
        <f>D46/C46</f>
        <v>0.631578947368421</v>
      </c>
      <c r="F46" s="4270">
        <v>3</v>
      </c>
      <c r="G46" s="4271">
        <v>141</v>
      </c>
      <c r="H46" s="4262">
        <v>7</v>
      </c>
      <c r="I46" s="4263"/>
      <c r="J46" s="4263">
        <v>1</v>
      </c>
      <c r="K46" s="4264">
        <v>28</v>
      </c>
      <c r="L46" s="4263">
        <v>38</v>
      </c>
      <c r="M46" s="4263">
        <v>1</v>
      </c>
      <c r="N46" s="4263"/>
      <c r="O46" s="4263">
        <v>59</v>
      </c>
      <c r="P46" s="4265">
        <v>7</v>
      </c>
      <c r="Q46" s="4244"/>
      <c r="R46" s="4314"/>
      <c r="S46" s="4314"/>
    </row>
    <row r="47" spans="1:19" ht="15">
      <c r="A47" s="4315" t="s">
        <v>34</v>
      </c>
      <c r="B47" s="4242" t="s">
        <v>94</v>
      </c>
      <c r="C47" s="4270">
        <v>180</v>
      </c>
      <c r="D47" s="4271">
        <v>68</v>
      </c>
      <c r="E47" s="4243">
        <f>+D47/C47</f>
        <v>0.37777777777777777</v>
      </c>
      <c r="F47" s="4270">
        <v>6</v>
      </c>
      <c r="G47" s="4271">
        <f>+D47-F47</f>
        <v>62</v>
      </c>
      <c r="H47" s="4262">
        <v>6</v>
      </c>
      <c r="I47" s="4263"/>
      <c r="J47" s="4263"/>
      <c r="K47" s="4264">
        <v>23</v>
      </c>
      <c r="L47" s="4263"/>
      <c r="M47" s="4263">
        <v>22</v>
      </c>
      <c r="N47" s="4263"/>
      <c r="O47" s="4263">
        <v>11</v>
      </c>
      <c r="P47" s="4265"/>
      <c r="Q47" s="4244"/>
      <c r="R47" s="4314"/>
      <c r="S47" s="4314"/>
    </row>
    <row r="48" spans="1:19" ht="15">
      <c r="A48" s="4315" t="s">
        <v>34</v>
      </c>
      <c r="B48" s="4242" t="s">
        <v>1443</v>
      </c>
      <c r="C48" s="4270">
        <v>1306</v>
      </c>
      <c r="D48" s="4271">
        <v>702</v>
      </c>
      <c r="E48" s="4243">
        <v>0.5375</v>
      </c>
      <c r="F48" s="4270">
        <v>15</v>
      </c>
      <c r="G48" s="4271">
        <v>687</v>
      </c>
      <c r="H48" s="4262">
        <v>123</v>
      </c>
      <c r="I48" s="4263"/>
      <c r="J48" s="4263"/>
      <c r="K48" s="4264">
        <v>176</v>
      </c>
      <c r="L48" s="4263"/>
      <c r="M48" s="4263"/>
      <c r="N48" s="4263"/>
      <c r="O48" s="4263">
        <v>123</v>
      </c>
      <c r="P48" s="4265">
        <v>265</v>
      </c>
      <c r="Q48" s="4244"/>
      <c r="R48" s="4314"/>
      <c r="S48" s="4314"/>
    </row>
    <row r="49" spans="1:19" ht="15">
      <c r="A49" s="4315" t="s">
        <v>37</v>
      </c>
      <c r="B49" s="4242" t="s">
        <v>324</v>
      </c>
      <c r="C49" s="4270">
        <v>378</v>
      </c>
      <c r="D49" s="4271">
        <v>233</v>
      </c>
      <c r="E49" s="4243">
        <f>+D49/C49</f>
        <v>0.6164021164021164</v>
      </c>
      <c r="F49" s="4270">
        <v>8</v>
      </c>
      <c r="G49" s="4271">
        <v>225</v>
      </c>
      <c r="H49" s="4262">
        <v>59</v>
      </c>
      <c r="I49" s="4263">
        <v>7</v>
      </c>
      <c r="J49" s="4263">
        <v>4</v>
      </c>
      <c r="K49" s="4264">
        <v>38</v>
      </c>
      <c r="L49" s="4263">
        <v>63</v>
      </c>
      <c r="M49" s="4263">
        <v>7</v>
      </c>
      <c r="N49" s="4263">
        <v>6</v>
      </c>
      <c r="O49" s="4263">
        <v>41</v>
      </c>
      <c r="P49" s="4265"/>
      <c r="Q49" s="4244"/>
      <c r="R49" s="4314"/>
      <c r="S49" s="4314"/>
    </row>
    <row r="50" spans="1:19" ht="15">
      <c r="A50" s="4315" t="s">
        <v>37</v>
      </c>
      <c r="B50" s="4242" t="s">
        <v>39</v>
      </c>
      <c r="C50" s="4270">
        <v>84</v>
      </c>
      <c r="D50" s="4271">
        <v>64</v>
      </c>
      <c r="E50" s="4243">
        <f>D50/C50</f>
        <v>0.7619047619047619</v>
      </c>
      <c r="F50" s="4270">
        <v>1</v>
      </c>
      <c r="G50" s="4271">
        <v>63</v>
      </c>
      <c r="H50" s="4262">
        <v>17</v>
      </c>
      <c r="I50" s="4263"/>
      <c r="J50" s="4263">
        <v>4</v>
      </c>
      <c r="K50" s="4264">
        <v>6</v>
      </c>
      <c r="L50" s="4263">
        <v>8</v>
      </c>
      <c r="M50" s="4263"/>
      <c r="N50" s="4263">
        <v>21</v>
      </c>
      <c r="O50" s="4263">
        <v>2</v>
      </c>
      <c r="P50" s="4265">
        <v>5</v>
      </c>
      <c r="Q50" s="4244"/>
      <c r="R50" s="4314"/>
      <c r="S50" s="4314"/>
    </row>
    <row r="51" spans="1:19" ht="15.75" thickBot="1">
      <c r="A51" s="4355" t="s">
        <v>37</v>
      </c>
      <c r="B51" s="4256" t="s">
        <v>40</v>
      </c>
      <c r="C51" s="4277">
        <v>93</v>
      </c>
      <c r="D51" s="4278">
        <v>77</v>
      </c>
      <c r="E51" s="4257">
        <f>D51/C51</f>
        <v>0.8279569892473119</v>
      </c>
      <c r="F51" s="4277">
        <v>4</v>
      </c>
      <c r="G51" s="4278">
        <v>73</v>
      </c>
      <c r="H51" s="4266">
        <v>15</v>
      </c>
      <c r="I51" s="4267">
        <v>2</v>
      </c>
      <c r="J51" s="4267">
        <v>3</v>
      </c>
      <c r="K51" s="4268">
        <v>8</v>
      </c>
      <c r="L51" s="4267">
        <v>19</v>
      </c>
      <c r="M51" s="4267">
        <v>6</v>
      </c>
      <c r="N51" s="4267"/>
      <c r="O51" s="4267">
        <v>20</v>
      </c>
      <c r="P51" s="4269"/>
      <c r="Q51" s="4244"/>
      <c r="R51" s="4314"/>
      <c r="S51" s="4314"/>
    </row>
    <row r="52" spans="1:19" ht="15.75" thickBot="1">
      <c r="A52" s="4318"/>
      <c r="B52" s="4319"/>
      <c r="C52" s="4320"/>
      <c r="D52" s="4320"/>
      <c r="E52" s="4250"/>
      <c r="F52" s="4320"/>
      <c r="G52" s="4320"/>
      <c r="H52" s="4321"/>
      <c r="I52" s="4321"/>
      <c r="J52" s="4321"/>
      <c r="K52" s="4322"/>
      <c r="L52" s="4321"/>
      <c r="M52" s="4321"/>
      <c r="N52" s="4321"/>
      <c r="O52" s="4321"/>
      <c r="P52" s="4321"/>
      <c r="Q52" s="4323"/>
      <c r="R52" s="4324"/>
      <c r="S52" s="4324"/>
    </row>
    <row r="53" spans="1:19" ht="15.75" thickBot="1">
      <c r="A53" s="4318" t="s">
        <v>41</v>
      </c>
      <c r="B53" s="4334"/>
      <c r="C53" s="4320"/>
      <c r="D53" s="4320"/>
      <c r="E53" s="4250"/>
      <c r="F53" s="4320"/>
      <c r="G53" s="4335" t="s">
        <v>42</v>
      </c>
      <c r="H53" s="4419" t="s">
        <v>11</v>
      </c>
      <c r="I53" s="4420" t="s">
        <v>12</v>
      </c>
      <c r="J53" s="4420" t="s">
        <v>13</v>
      </c>
      <c r="K53" s="4421" t="s">
        <v>14</v>
      </c>
      <c r="L53" s="4420" t="s">
        <v>15</v>
      </c>
      <c r="M53" s="4420" t="s">
        <v>16</v>
      </c>
      <c r="N53" s="4422" t="s">
        <v>17</v>
      </c>
      <c r="O53" s="4420" t="s">
        <v>18</v>
      </c>
      <c r="P53" s="4423" t="s">
        <v>19</v>
      </c>
      <c r="Q53" s="4341"/>
      <c r="R53" s="4324"/>
      <c r="S53" s="4324"/>
    </row>
    <row r="54" spans="1:19" ht="15.75" thickBot="1">
      <c r="A54" s="4318"/>
      <c r="B54" s="4319"/>
      <c r="C54" s="4462"/>
      <c r="D54" s="4462"/>
      <c r="E54" s="4463"/>
      <c r="F54" s="4462"/>
      <c r="G54" s="4466">
        <f aca="true" t="shared" si="1" ref="G54:P54">SUM(G5:G52)</f>
        <v>18513</v>
      </c>
      <c r="H54" s="4466">
        <f t="shared" si="1"/>
        <v>2513.33</v>
      </c>
      <c r="I54" s="4466">
        <f t="shared" si="1"/>
        <v>454</v>
      </c>
      <c r="J54" s="4466">
        <f t="shared" si="1"/>
        <v>1093.5</v>
      </c>
      <c r="K54" s="4467">
        <f t="shared" si="1"/>
        <v>2493</v>
      </c>
      <c r="L54" s="4466">
        <f t="shared" si="1"/>
        <v>4221</v>
      </c>
      <c r="M54" s="4466">
        <f t="shared" si="1"/>
        <v>3272.84</v>
      </c>
      <c r="N54" s="4466">
        <f t="shared" si="1"/>
        <v>1283.83</v>
      </c>
      <c r="O54" s="4466">
        <f t="shared" si="1"/>
        <v>2256.5</v>
      </c>
      <c r="P54" s="4466">
        <f t="shared" si="1"/>
        <v>925</v>
      </c>
      <c r="Q54" s="4464"/>
      <c r="R54" s="4465"/>
      <c r="S54" s="4465"/>
    </row>
    <row r="55" spans="1:19" ht="15.75" thickBot="1">
      <c r="A55" s="4318"/>
      <c r="B55" s="4319"/>
      <c r="C55" s="4320"/>
      <c r="D55" s="4320"/>
      <c r="E55" s="4250"/>
      <c r="F55" s="4320"/>
      <c r="G55" s="4320"/>
      <c r="H55" s="4291">
        <f aca="true" t="shared" si="2" ref="H55:P55">H54/$G54</f>
        <v>0.1357602765624156</v>
      </c>
      <c r="I55" s="4292">
        <f t="shared" si="2"/>
        <v>0.02452330794576784</v>
      </c>
      <c r="J55" s="4292">
        <f t="shared" si="2"/>
        <v>0.05906660184735051</v>
      </c>
      <c r="K55" s="4300">
        <f t="shared" si="2"/>
        <v>0.13466212931453572</v>
      </c>
      <c r="L55" s="4292">
        <f t="shared" si="2"/>
        <v>0.2280019445794847</v>
      </c>
      <c r="M55" s="4292">
        <f t="shared" si="2"/>
        <v>0.1767860422405877</v>
      </c>
      <c r="N55" s="4292">
        <f t="shared" si="2"/>
        <v>0.0693474855506941</v>
      </c>
      <c r="O55" s="4292">
        <f t="shared" si="2"/>
        <v>0.12188732242208178</v>
      </c>
      <c r="P55" s="4293">
        <f t="shared" si="2"/>
        <v>0.04996488953708205</v>
      </c>
      <c r="Q55" s="4323"/>
      <c r="R55" s="4347"/>
      <c r="S55" s="4324"/>
    </row>
    <row r="56" spans="1:19" ht="15">
      <c r="A56" s="4318"/>
      <c r="B56" s="4319"/>
      <c r="C56" s="4462"/>
      <c r="D56" s="4462"/>
      <c r="E56" s="4463"/>
      <c r="F56" s="4462"/>
      <c r="G56" s="4462"/>
      <c r="H56" s="4468"/>
      <c r="I56" s="4468"/>
      <c r="J56" s="4468"/>
      <c r="K56" s="4469"/>
      <c r="L56" s="4468"/>
      <c r="M56" s="4468"/>
      <c r="N56" s="4468"/>
      <c r="O56" s="4468"/>
      <c r="P56" s="4468"/>
      <c r="Q56" s="4464"/>
      <c r="R56" s="4465"/>
      <c r="S56" s="4465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 topLeftCell="A1">
      <selection activeCell="S29" sqref="A23:S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1444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4254" t="s">
        <v>1445</v>
      </c>
      <c r="C5" s="4275">
        <v>77</v>
      </c>
      <c r="D5" s="4276">
        <v>36</v>
      </c>
      <c r="E5" s="4255">
        <f>D5/C5</f>
        <v>0.4675324675324675</v>
      </c>
      <c r="F5" s="4275">
        <f>D5-G5</f>
        <v>2</v>
      </c>
      <c r="G5" s="4276">
        <v>34</v>
      </c>
      <c r="H5" s="4258">
        <v>22</v>
      </c>
      <c r="I5" s="4259"/>
      <c r="J5" s="4259"/>
      <c r="K5" s="4260"/>
      <c r="L5" s="4259">
        <v>1</v>
      </c>
      <c r="M5" s="4259">
        <v>10</v>
      </c>
      <c r="N5" s="4259"/>
      <c r="O5" s="4259">
        <v>1</v>
      </c>
      <c r="P5" s="4261"/>
      <c r="Q5" s="4244"/>
      <c r="R5" s="4314"/>
      <c r="S5" s="4314"/>
    </row>
    <row r="6" spans="1:19" ht="15">
      <c r="A6" s="4315" t="s">
        <v>20</v>
      </c>
      <c r="B6" s="4242" t="s">
        <v>1446</v>
      </c>
      <c r="C6" s="4270">
        <v>169</v>
      </c>
      <c r="D6" s="4271">
        <v>93</v>
      </c>
      <c r="E6" s="4243">
        <f>D6/C6</f>
        <v>0.5502958579881657</v>
      </c>
      <c r="F6" s="4270">
        <f>D6-G6</f>
        <v>5</v>
      </c>
      <c r="G6" s="4271">
        <v>88</v>
      </c>
      <c r="H6" s="4262">
        <v>4</v>
      </c>
      <c r="I6" s="4263"/>
      <c r="J6" s="4263"/>
      <c r="K6" s="4264"/>
      <c r="L6" s="4263">
        <v>8</v>
      </c>
      <c r="M6" s="4263">
        <v>75</v>
      </c>
      <c r="N6" s="4263"/>
      <c r="O6" s="4263">
        <v>1</v>
      </c>
      <c r="P6" s="4265"/>
      <c r="Q6" s="4244"/>
      <c r="R6" s="4314"/>
      <c r="S6" s="4314"/>
    </row>
    <row r="7" spans="1:19" ht="15">
      <c r="A7" s="4315" t="s">
        <v>26</v>
      </c>
      <c r="B7" s="4242" t="s">
        <v>27</v>
      </c>
      <c r="C7" s="4270">
        <v>613</v>
      </c>
      <c r="D7" s="4271"/>
      <c r="E7" s="4243"/>
      <c r="F7" s="4270"/>
      <c r="G7" s="4271">
        <v>568</v>
      </c>
      <c r="H7" s="4262">
        <v>98</v>
      </c>
      <c r="I7" s="4263">
        <v>7.4</v>
      </c>
      <c r="J7" s="4263"/>
      <c r="K7" s="4264">
        <v>190</v>
      </c>
      <c r="L7" s="4263">
        <v>84</v>
      </c>
      <c r="M7" s="4263"/>
      <c r="N7" s="4263">
        <v>122</v>
      </c>
      <c r="O7" s="4263">
        <v>66.6</v>
      </c>
      <c r="P7" s="4265"/>
      <c r="Q7" s="4244"/>
      <c r="R7" s="4314"/>
      <c r="S7" s="4314"/>
    </row>
    <row r="8" spans="1:19" ht="15">
      <c r="A8" s="4315" t="s">
        <v>28</v>
      </c>
      <c r="B8" s="4242" t="s">
        <v>29</v>
      </c>
      <c r="C8" s="4270">
        <v>4793</v>
      </c>
      <c r="D8" s="4271">
        <v>2183</v>
      </c>
      <c r="E8" s="4243">
        <v>0.45545587314834135</v>
      </c>
      <c r="F8" s="4270">
        <v>107</v>
      </c>
      <c r="G8" s="4271">
        <v>2076</v>
      </c>
      <c r="H8" s="4262">
        <v>196</v>
      </c>
      <c r="I8" s="4263"/>
      <c r="J8" s="4263"/>
      <c r="K8" s="4264"/>
      <c r="L8" s="4263">
        <v>278</v>
      </c>
      <c r="M8" s="4263">
        <v>939</v>
      </c>
      <c r="N8" s="4263">
        <v>116</v>
      </c>
      <c r="O8" s="4263">
        <v>455</v>
      </c>
      <c r="P8" s="4265">
        <v>92</v>
      </c>
      <c r="Q8" s="4244"/>
      <c r="R8" s="4314"/>
      <c r="S8" s="4314"/>
    </row>
    <row r="9" spans="1:19" ht="15">
      <c r="A9" s="4315" t="s">
        <v>28</v>
      </c>
      <c r="B9" s="4242" t="s">
        <v>30</v>
      </c>
      <c r="C9" s="4270"/>
      <c r="D9" s="4271"/>
      <c r="E9" s="4243"/>
      <c r="F9" s="4270"/>
      <c r="G9" s="4271"/>
      <c r="H9" s="4262"/>
      <c r="I9" s="4263"/>
      <c r="J9" s="4263"/>
      <c r="K9" s="4264"/>
      <c r="L9" s="4263"/>
      <c r="M9" s="4263"/>
      <c r="N9" s="4263"/>
      <c r="O9" s="4263"/>
      <c r="P9" s="4265"/>
      <c r="Q9" s="4244"/>
      <c r="R9" s="4314"/>
      <c r="S9" s="4314"/>
    </row>
    <row r="10" spans="1:19" ht="25.5">
      <c r="A10" s="4315" t="s">
        <v>31</v>
      </c>
      <c r="B10" s="4242" t="s">
        <v>67</v>
      </c>
      <c r="C10" s="4270"/>
      <c r="D10" s="4271"/>
      <c r="E10" s="4243"/>
      <c r="F10" s="4270"/>
      <c r="G10" s="4271">
        <v>159</v>
      </c>
      <c r="H10" s="4262"/>
      <c r="I10" s="4263">
        <v>1</v>
      </c>
      <c r="J10" s="4263">
        <v>52</v>
      </c>
      <c r="K10" s="4264"/>
      <c r="L10" s="4263">
        <v>87</v>
      </c>
      <c r="M10" s="4263"/>
      <c r="N10" s="4263"/>
      <c r="O10" s="4263">
        <v>10</v>
      </c>
      <c r="P10" s="4265">
        <v>9</v>
      </c>
      <c r="Q10" s="4244"/>
      <c r="R10" s="4314"/>
      <c r="S10" s="4314"/>
    </row>
    <row r="11" spans="1:19" ht="25.5">
      <c r="A11" s="4315" t="s">
        <v>31</v>
      </c>
      <c r="B11" s="4242" t="s">
        <v>68</v>
      </c>
      <c r="C11" s="4270"/>
      <c r="D11" s="4271"/>
      <c r="E11" s="4243"/>
      <c r="F11" s="4270"/>
      <c r="G11" s="4271">
        <v>141</v>
      </c>
      <c r="H11" s="4262">
        <v>58</v>
      </c>
      <c r="I11" s="4263">
        <v>1</v>
      </c>
      <c r="J11" s="4263"/>
      <c r="K11" s="4264">
        <v>13</v>
      </c>
      <c r="L11" s="4263">
        <v>65</v>
      </c>
      <c r="M11" s="4263"/>
      <c r="N11" s="4263"/>
      <c r="O11" s="4263">
        <v>4</v>
      </c>
      <c r="P11" s="4265">
        <v>0</v>
      </c>
      <c r="Q11" s="4244"/>
      <c r="R11" s="4314"/>
      <c r="S11" s="4314"/>
    </row>
    <row r="12" spans="1:19" ht="15">
      <c r="A12" s="4315" t="s">
        <v>34</v>
      </c>
      <c r="B12" s="4242" t="s">
        <v>1447</v>
      </c>
      <c r="C12" s="4270">
        <v>36</v>
      </c>
      <c r="D12" s="4271">
        <v>29</v>
      </c>
      <c r="E12" s="4243">
        <f>D12/C12</f>
        <v>0.8055555555555556</v>
      </c>
      <c r="F12" s="4270">
        <v>1</v>
      </c>
      <c r="G12" s="4271">
        <v>28</v>
      </c>
      <c r="H12" s="4262">
        <v>1</v>
      </c>
      <c r="I12" s="4263"/>
      <c r="J12" s="4263"/>
      <c r="K12" s="4264"/>
      <c r="L12" s="4263">
        <v>13</v>
      </c>
      <c r="M12" s="4263"/>
      <c r="N12" s="4263"/>
      <c r="O12" s="4263">
        <v>10</v>
      </c>
      <c r="P12" s="4265">
        <v>4</v>
      </c>
      <c r="Q12" s="4244"/>
      <c r="R12" s="4314"/>
      <c r="S12" s="4314"/>
    </row>
    <row r="13" spans="1:19" ht="25.5">
      <c r="A13" s="4315" t="s">
        <v>34</v>
      </c>
      <c r="B13" s="4242" t="s">
        <v>1448</v>
      </c>
      <c r="C13" s="4270">
        <v>21</v>
      </c>
      <c r="D13" s="4271">
        <v>20</v>
      </c>
      <c r="E13" s="4243">
        <f>D13/C13</f>
        <v>0.9523809523809523</v>
      </c>
      <c r="F13" s="4270"/>
      <c r="G13" s="4271">
        <v>20</v>
      </c>
      <c r="H13" s="4262">
        <v>2</v>
      </c>
      <c r="I13" s="4263"/>
      <c r="J13" s="4263"/>
      <c r="K13" s="4264">
        <v>8</v>
      </c>
      <c r="L13" s="4263">
        <v>3</v>
      </c>
      <c r="M13" s="4263">
        <v>6</v>
      </c>
      <c r="N13" s="4263"/>
      <c r="O13" s="4263">
        <v>1</v>
      </c>
      <c r="P13" s="4265"/>
      <c r="Q13" s="4244"/>
      <c r="R13" s="4314"/>
      <c r="S13" s="4314"/>
    </row>
    <row r="14" spans="1:19" ht="15">
      <c r="A14" s="4316" t="s">
        <v>37</v>
      </c>
      <c r="B14" s="4242" t="s">
        <v>324</v>
      </c>
      <c r="C14" s="4270">
        <v>298</v>
      </c>
      <c r="D14" s="4271">
        <v>249</v>
      </c>
      <c r="E14" s="4243">
        <f>+D14/C14</f>
        <v>0.8355704697986577</v>
      </c>
      <c r="F14" s="4270">
        <v>10</v>
      </c>
      <c r="G14" s="4271">
        <v>239</v>
      </c>
      <c r="H14" s="4262">
        <v>17</v>
      </c>
      <c r="I14" s="4263"/>
      <c r="J14" s="4263">
        <v>2</v>
      </c>
      <c r="K14" s="4264">
        <v>66</v>
      </c>
      <c r="L14" s="4263">
        <v>85</v>
      </c>
      <c r="M14" s="4263">
        <v>25</v>
      </c>
      <c r="N14" s="4263">
        <v>8</v>
      </c>
      <c r="O14" s="4263">
        <v>36</v>
      </c>
      <c r="P14" s="4265"/>
      <c r="Q14" s="4244"/>
      <c r="R14" s="4314"/>
      <c r="S14" s="4314"/>
    </row>
    <row r="15" spans="1:19" ht="26.25" thickBot="1">
      <c r="A15" s="4317" t="s">
        <v>37</v>
      </c>
      <c r="B15" s="4256" t="s">
        <v>62</v>
      </c>
      <c r="C15" s="4277">
        <v>146</v>
      </c>
      <c r="D15" s="4278">
        <v>128</v>
      </c>
      <c r="E15" s="4257">
        <f>D15/C15</f>
        <v>0.8767123287671232</v>
      </c>
      <c r="F15" s="4277">
        <v>3</v>
      </c>
      <c r="G15" s="4278">
        <v>125</v>
      </c>
      <c r="H15" s="4266">
        <v>8</v>
      </c>
      <c r="I15" s="4267">
        <v>1</v>
      </c>
      <c r="J15" s="4267">
        <v>2</v>
      </c>
      <c r="K15" s="4268">
        <v>17</v>
      </c>
      <c r="L15" s="4267">
        <v>34</v>
      </c>
      <c r="M15" s="4267">
        <v>34</v>
      </c>
      <c r="N15" s="4267">
        <v>4</v>
      </c>
      <c r="O15" s="4267">
        <v>15</v>
      </c>
      <c r="P15" s="4269">
        <v>10</v>
      </c>
      <c r="Q15" s="4244"/>
      <c r="R15" s="4314"/>
      <c r="S15" s="4314"/>
    </row>
    <row r="16" spans="1:19" ht="15">
      <c r="A16" s="4318"/>
      <c r="B16" s="4319"/>
      <c r="C16" s="4320"/>
      <c r="D16" s="4320"/>
      <c r="E16" s="4250"/>
      <c r="F16" s="4320"/>
      <c r="G16" s="4320"/>
      <c r="H16" s="4321"/>
      <c r="I16" s="4321"/>
      <c r="J16" s="4321"/>
      <c r="K16" s="4322"/>
      <c r="L16" s="4321"/>
      <c r="M16" s="4321"/>
      <c r="N16" s="4321"/>
      <c r="O16" s="4321"/>
      <c r="P16" s="4321"/>
      <c r="Q16" s="4323"/>
      <c r="R16" s="4314"/>
      <c r="S16" s="4314"/>
    </row>
    <row r="17" spans="1:19" ht="15">
      <c r="A17" s="4318"/>
      <c r="B17" s="4319"/>
      <c r="C17" s="4320"/>
      <c r="D17" s="4320"/>
      <c r="E17" s="4250"/>
      <c r="F17" s="4320"/>
      <c r="G17" s="4320"/>
      <c r="H17" s="4321"/>
      <c r="I17" s="4321"/>
      <c r="J17" s="4321"/>
      <c r="K17" s="4322"/>
      <c r="L17" s="4321"/>
      <c r="M17" s="4321"/>
      <c r="N17" s="4321"/>
      <c r="O17" s="4321"/>
      <c r="P17" s="4321"/>
      <c r="Q17" s="4323"/>
      <c r="R17" s="4314"/>
      <c r="S17" s="4314"/>
    </row>
    <row r="18" spans="1:19" ht="15">
      <c r="A18" s="4318"/>
      <c r="B18" s="4319"/>
      <c r="C18" s="4320"/>
      <c r="D18" s="4320"/>
      <c r="E18" s="4250"/>
      <c r="F18" s="4320"/>
      <c r="G18" s="4320"/>
      <c r="H18" s="4321"/>
      <c r="I18" s="4321"/>
      <c r="J18" s="4321"/>
      <c r="K18" s="4322"/>
      <c r="L18" s="4321"/>
      <c r="M18" s="4321"/>
      <c r="N18" s="4321"/>
      <c r="O18" s="4321"/>
      <c r="P18" s="4321"/>
      <c r="Q18" s="4323"/>
      <c r="R18" s="4324"/>
      <c r="S18" s="4324"/>
    </row>
    <row r="19" spans="1:19" ht="15.75" thickBot="1">
      <c r="A19" s="4318"/>
      <c r="B19" s="4319"/>
      <c r="C19" s="4320"/>
      <c r="D19" s="4320"/>
      <c r="E19" s="4250"/>
      <c r="F19" s="4320"/>
      <c r="G19" s="4320"/>
      <c r="H19" s="4321"/>
      <c r="I19" s="4321"/>
      <c r="J19" s="4321"/>
      <c r="K19" s="4322"/>
      <c r="L19" s="4321"/>
      <c r="M19" s="4321"/>
      <c r="N19" s="4321"/>
      <c r="O19" s="4321"/>
      <c r="P19" s="4321"/>
      <c r="Q19" s="4323"/>
      <c r="R19" s="4324"/>
      <c r="S19" s="4324"/>
    </row>
    <row r="20" spans="1:19" ht="15.75" thickBot="1">
      <c r="A20" s="4318" t="s">
        <v>41</v>
      </c>
      <c r="B20" s="4334"/>
      <c r="C20" s="4320"/>
      <c r="D20" s="4320"/>
      <c r="E20" s="4250"/>
      <c r="F20" s="4320"/>
      <c r="G20" s="4335" t="s">
        <v>42</v>
      </c>
      <c r="H20" s="4419" t="s">
        <v>11</v>
      </c>
      <c r="I20" s="4420" t="s">
        <v>12</v>
      </c>
      <c r="J20" s="4420" t="s">
        <v>13</v>
      </c>
      <c r="K20" s="4421" t="s">
        <v>14</v>
      </c>
      <c r="L20" s="4420" t="s">
        <v>15</v>
      </c>
      <c r="M20" s="4420" t="s">
        <v>16</v>
      </c>
      <c r="N20" s="4422" t="s">
        <v>17</v>
      </c>
      <c r="O20" s="4420" t="s">
        <v>18</v>
      </c>
      <c r="P20" s="4423" t="s">
        <v>19</v>
      </c>
      <c r="Q20" s="4341"/>
      <c r="R20" s="4324"/>
      <c r="S20" s="4324"/>
    </row>
    <row r="21" spans="1:19" ht="15.75" thickBot="1">
      <c r="A21" s="4318"/>
      <c r="B21" s="4319"/>
      <c r="C21" s="4462"/>
      <c r="D21" s="4462"/>
      <c r="E21" s="4463"/>
      <c r="F21" s="4462"/>
      <c r="G21" s="4466">
        <f aca="true" t="shared" si="0" ref="G21:P21">SUM(G5:G17)</f>
        <v>3478</v>
      </c>
      <c r="H21" s="4466">
        <f t="shared" si="0"/>
        <v>406</v>
      </c>
      <c r="I21" s="4466">
        <f t="shared" si="0"/>
        <v>10.4</v>
      </c>
      <c r="J21" s="4466">
        <f t="shared" si="0"/>
        <v>56</v>
      </c>
      <c r="K21" s="4467">
        <f t="shared" si="0"/>
        <v>294</v>
      </c>
      <c r="L21" s="4466">
        <f t="shared" si="0"/>
        <v>658</v>
      </c>
      <c r="M21" s="4466">
        <f t="shared" si="0"/>
        <v>1089</v>
      </c>
      <c r="N21" s="4466">
        <f t="shared" si="0"/>
        <v>250</v>
      </c>
      <c r="O21" s="4466">
        <f t="shared" si="0"/>
        <v>599.6</v>
      </c>
      <c r="P21" s="4466">
        <f t="shared" si="0"/>
        <v>115</v>
      </c>
      <c r="Q21" s="4464"/>
      <c r="R21" s="4465"/>
      <c r="S21" s="4465"/>
    </row>
    <row r="22" spans="1:19" ht="15.75" thickBot="1">
      <c r="A22" s="4318"/>
      <c r="B22" s="4319"/>
      <c r="C22" s="4320"/>
      <c r="D22" s="4320"/>
      <c r="E22" s="4250"/>
      <c r="F22" s="4320"/>
      <c r="G22" s="4320"/>
      <c r="H22" s="4291">
        <f aca="true" t="shared" si="1" ref="H22:P22">H21/$G21</f>
        <v>0.11673375503162738</v>
      </c>
      <c r="I22" s="4292">
        <f t="shared" si="1"/>
        <v>0.0029902242668200115</v>
      </c>
      <c r="J22" s="4292">
        <f t="shared" si="1"/>
        <v>0.016101207590569294</v>
      </c>
      <c r="K22" s="4300">
        <f t="shared" si="1"/>
        <v>0.08453133985048879</v>
      </c>
      <c r="L22" s="4292">
        <f t="shared" si="1"/>
        <v>0.1891891891891892</v>
      </c>
      <c r="M22" s="4292">
        <f t="shared" si="1"/>
        <v>0.31311098332374926</v>
      </c>
      <c r="N22" s="4292">
        <f t="shared" si="1"/>
        <v>0.0718803910293272</v>
      </c>
      <c r="O22" s="4292">
        <f t="shared" si="1"/>
        <v>0.17239792984473837</v>
      </c>
      <c r="P22" s="4293">
        <f t="shared" si="1"/>
        <v>0.03306497987349051</v>
      </c>
      <c r="Q22" s="4323"/>
      <c r="R22" s="4347"/>
      <c r="S22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1449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25.5">
      <c r="A5" s="4313" t="s">
        <v>20</v>
      </c>
      <c r="B5" s="4254" t="s">
        <v>1450</v>
      </c>
      <c r="C5" s="4275">
        <v>88</v>
      </c>
      <c r="D5" s="4276">
        <v>80</v>
      </c>
      <c r="E5" s="4255">
        <f>D5/C5</f>
        <v>0.9090909090909091</v>
      </c>
      <c r="F5" s="4275">
        <v>4</v>
      </c>
      <c r="G5" s="4276">
        <v>80</v>
      </c>
      <c r="H5" s="4258">
        <v>7</v>
      </c>
      <c r="I5" s="4259">
        <v>1</v>
      </c>
      <c r="J5" s="4259"/>
      <c r="K5" s="4260">
        <v>20</v>
      </c>
      <c r="L5" s="4259">
        <v>15</v>
      </c>
      <c r="M5" s="4259">
        <v>1</v>
      </c>
      <c r="N5" s="4259"/>
      <c r="O5" s="4259">
        <v>30</v>
      </c>
      <c r="P5" s="4261">
        <v>6</v>
      </c>
      <c r="Q5" s="4244"/>
      <c r="R5" s="4314"/>
      <c r="S5" s="4314"/>
    </row>
    <row r="6" spans="1:19" ht="15">
      <c r="A6" s="4315" t="s">
        <v>20</v>
      </c>
      <c r="B6" s="4242" t="s">
        <v>1451</v>
      </c>
      <c r="C6" s="4270">
        <v>103</v>
      </c>
      <c r="D6" s="4271">
        <v>30</v>
      </c>
      <c r="E6" s="4243">
        <f>D6/C6</f>
        <v>0.2912621359223301</v>
      </c>
      <c r="F6" s="4270">
        <f>D6-G6</f>
        <v>0</v>
      </c>
      <c r="G6" s="4271">
        <v>30</v>
      </c>
      <c r="H6" s="4262"/>
      <c r="I6" s="4263"/>
      <c r="J6" s="4263"/>
      <c r="K6" s="4264"/>
      <c r="L6" s="4263"/>
      <c r="M6" s="4263">
        <v>30</v>
      </c>
      <c r="N6" s="4263"/>
      <c r="O6" s="4263"/>
      <c r="P6" s="4265"/>
      <c r="Q6" s="4244"/>
      <c r="R6" s="4314"/>
      <c r="S6" s="4314"/>
    </row>
    <row r="7" spans="1:19" ht="15">
      <c r="A7" s="4315" t="s">
        <v>20</v>
      </c>
      <c r="B7" s="4242" t="s">
        <v>1452</v>
      </c>
      <c r="C7" s="4270">
        <v>71</v>
      </c>
      <c r="D7" s="4271">
        <v>36</v>
      </c>
      <c r="E7" s="4243">
        <f>D7/C7</f>
        <v>0.5070422535211268</v>
      </c>
      <c r="F7" s="4270">
        <f>D7-G7</f>
        <v>3</v>
      </c>
      <c r="G7" s="4271">
        <v>33</v>
      </c>
      <c r="H7" s="4262"/>
      <c r="I7" s="4263"/>
      <c r="J7" s="4263"/>
      <c r="K7" s="4264"/>
      <c r="L7" s="4263">
        <v>3</v>
      </c>
      <c r="M7" s="4263">
        <v>30</v>
      </c>
      <c r="N7" s="4263"/>
      <c r="O7" s="4263"/>
      <c r="P7" s="4265"/>
      <c r="Q7" s="4244"/>
      <c r="R7" s="4314"/>
      <c r="S7" s="4314"/>
    </row>
    <row r="8" spans="1:19" ht="15">
      <c r="A8" s="4315" t="s">
        <v>20</v>
      </c>
      <c r="B8" s="4242" t="s">
        <v>1453</v>
      </c>
      <c r="C8" s="4270">
        <v>53</v>
      </c>
      <c r="D8" s="4271">
        <v>35</v>
      </c>
      <c r="E8" s="4243">
        <f>D8/C8</f>
        <v>0.660377358490566</v>
      </c>
      <c r="F8" s="4270">
        <f>D8-G8</f>
        <v>2</v>
      </c>
      <c r="G8" s="4271">
        <v>33</v>
      </c>
      <c r="H8" s="4262"/>
      <c r="I8" s="4263"/>
      <c r="J8" s="4263"/>
      <c r="K8" s="4264"/>
      <c r="L8" s="4263">
        <v>6</v>
      </c>
      <c r="M8" s="4263">
        <v>27</v>
      </c>
      <c r="N8" s="4263"/>
      <c r="O8" s="4263"/>
      <c r="P8" s="4265"/>
      <c r="Q8" s="4244"/>
      <c r="R8" s="4314"/>
      <c r="S8" s="4314"/>
    </row>
    <row r="9" spans="1:19" ht="15">
      <c r="A9" s="4315" t="s">
        <v>65</v>
      </c>
      <c r="B9" s="4242" t="s">
        <v>1454</v>
      </c>
      <c r="C9" s="4270">
        <v>84</v>
      </c>
      <c r="D9" s="4271">
        <v>68</v>
      </c>
      <c r="E9" s="4243">
        <v>0.8095238095238095</v>
      </c>
      <c r="F9" s="4270">
        <v>2</v>
      </c>
      <c r="G9" s="4271">
        <v>64</v>
      </c>
      <c r="H9" s="4262">
        <v>21</v>
      </c>
      <c r="I9" s="4263">
        <v>1</v>
      </c>
      <c r="J9" s="4263">
        <v>1</v>
      </c>
      <c r="K9" s="4264">
        <v>3</v>
      </c>
      <c r="L9" s="4263">
        <v>4</v>
      </c>
      <c r="M9" s="4263">
        <v>2</v>
      </c>
      <c r="N9" s="4263">
        <v>27</v>
      </c>
      <c r="O9" s="4263">
        <v>5</v>
      </c>
      <c r="P9" s="4265"/>
      <c r="Q9" s="4244"/>
      <c r="R9" s="4314"/>
      <c r="S9" s="4314"/>
    </row>
    <row r="10" spans="1:19" ht="25.5">
      <c r="A10" s="4315" t="s">
        <v>65</v>
      </c>
      <c r="B10" s="4242" t="s">
        <v>1455</v>
      </c>
      <c r="C10" s="4270">
        <v>192</v>
      </c>
      <c r="D10" s="4271">
        <v>109</v>
      </c>
      <c r="E10" s="4243">
        <v>0.5677083333333334</v>
      </c>
      <c r="F10" s="4270">
        <v>1</v>
      </c>
      <c r="G10" s="4271">
        <v>106</v>
      </c>
      <c r="H10" s="4262">
        <v>2</v>
      </c>
      <c r="I10" s="4263">
        <v>1</v>
      </c>
      <c r="J10" s="4263">
        <v>0</v>
      </c>
      <c r="K10" s="4264">
        <v>76</v>
      </c>
      <c r="L10" s="4263">
        <v>1</v>
      </c>
      <c r="M10" s="4263">
        <v>5</v>
      </c>
      <c r="N10" s="4263">
        <v>19</v>
      </c>
      <c r="O10" s="4263"/>
      <c r="P10" s="4265">
        <v>2</v>
      </c>
      <c r="Q10" s="4244"/>
      <c r="R10" s="4314"/>
      <c r="S10" s="4314"/>
    </row>
    <row r="11" spans="1:19" ht="25.5">
      <c r="A11" s="4315" t="s">
        <v>55</v>
      </c>
      <c r="B11" s="4242" t="s">
        <v>1456</v>
      </c>
      <c r="C11" s="4270">
        <v>271</v>
      </c>
      <c r="D11" s="4271">
        <v>232</v>
      </c>
      <c r="E11" s="4243">
        <f>D11/C11</f>
        <v>0.8560885608856088</v>
      </c>
      <c r="F11" s="4270">
        <v>10</v>
      </c>
      <c r="G11" s="4271">
        <v>222</v>
      </c>
      <c r="H11" s="4262"/>
      <c r="I11" s="4263"/>
      <c r="J11" s="4263"/>
      <c r="K11" s="4264">
        <v>34</v>
      </c>
      <c r="L11" s="4263">
        <v>154</v>
      </c>
      <c r="M11" s="4263"/>
      <c r="N11" s="4263">
        <v>34</v>
      </c>
      <c r="O11" s="4263"/>
      <c r="P11" s="4265"/>
      <c r="Q11" s="4244"/>
      <c r="R11" s="4314"/>
      <c r="S11" s="4314"/>
    </row>
    <row r="12" spans="1:19" ht="15">
      <c r="A12" s="4315" t="s">
        <v>26</v>
      </c>
      <c r="B12" s="4242" t="s">
        <v>1457</v>
      </c>
      <c r="C12" s="4270">
        <v>113</v>
      </c>
      <c r="D12" s="4271"/>
      <c r="E12" s="4243"/>
      <c r="F12" s="4270"/>
      <c r="G12" s="4271">
        <v>86</v>
      </c>
      <c r="H12" s="4262"/>
      <c r="I12" s="4263"/>
      <c r="J12" s="4263"/>
      <c r="K12" s="4264">
        <v>86</v>
      </c>
      <c r="L12" s="4263"/>
      <c r="M12" s="4263"/>
      <c r="N12" s="4263"/>
      <c r="O12" s="4263"/>
      <c r="P12" s="4265"/>
      <c r="Q12" s="4244"/>
      <c r="R12" s="4314"/>
      <c r="S12" s="4314"/>
    </row>
    <row r="13" spans="1:19" ht="25.5">
      <c r="A13" s="4315" t="s">
        <v>26</v>
      </c>
      <c r="B13" s="4242" t="s">
        <v>1458</v>
      </c>
      <c r="C13" s="4270">
        <v>194</v>
      </c>
      <c r="D13" s="4271"/>
      <c r="E13" s="4243"/>
      <c r="F13" s="4270"/>
      <c r="G13" s="4271">
        <v>128</v>
      </c>
      <c r="H13" s="4262">
        <v>49</v>
      </c>
      <c r="I13" s="4263">
        <v>5</v>
      </c>
      <c r="J13" s="4263"/>
      <c r="K13" s="4264">
        <v>31</v>
      </c>
      <c r="L13" s="4263">
        <v>24</v>
      </c>
      <c r="M13" s="4263"/>
      <c r="N13" s="4263"/>
      <c r="O13" s="4263">
        <v>19</v>
      </c>
      <c r="P13" s="4265"/>
      <c r="Q13" s="4244"/>
      <c r="R13" s="4314"/>
      <c r="S13" s="4314"/>
    </row>
    <row r="14" spans="1:19" ht="15">
      <c r="A14" s="4315" t="s">
        <v>26</v>
      </c>
      <c r="B14" s="4242" t="s">
        <v>157</v>
      </c>
      <c r="C14" s="4270">
        <v>983</v>
      </c>
      <c r="D14" s="4271"/>
      <c r="E14" s="4243"/>
      <c r="F14" s="4270"/>
      <c r="G14" s="4271">
        <v>838</v>
      </c>
      <c r="H14" s="4262"/>
      <c r="I14" s="4263"/>
      <c r="J14" s="4263"/>
      <c r="K14" s="4264">
        <v>203</v>
      </c>
      <c r="L14" s="4263">
        <v>348</v>
      </c>
      <c r="M14" s="4263"/>
      <c r="N14" s="4263">
        <v>287</v>
      </c>
      <c r="O14" s="4263"/>
      <c r="P14" s="4265"/>
      <c r="Q14" s="4244"/>
      <c r="R14" s="4314"/>
      <c r="S14" s="4314"/>
    </row>
    <row r="15" spans="1:19" ht="15">
      <c r="A15" s="4315" t="s">
        <v>28</v>
      </c>
      <c r="B15" s="4242" t="s">
        <v>29</v>
      </c>
      <c r="C15" s="4270">
        <v>9165</v>
      </c>
      <c r="D15" s="4271">
        <v>4184</v>
      </c>
      <c r="E15" s="4243">
        <v>0.45651936715766506</v>
      </c>
      <c r="F15" s="4270">
        <v>216</v>
      </c>
      <c r="G15" s="4271">
        <v>3968</v>
      </c>
      <c r="H15" s="4262">
        <v>453</v>
      </c>
      <c r="I15" s="4263"/>
      <c r="J15" s="4263"/>
      <c r="K15" s="4264">
        <v>158</v>
      </c>
      <c r="L15" s="4263">
        <v>605</v>
      </c>
      <c r="M15" s="4263">
        <v>1586</v>
      </c>
      <c r="N15" s="4263">
        <v>156</v>
      </c>
      <c r="O15" s="4263">
        <v>884</v>
      </c>
      <c r="P15" s="4265">
        <v>126</v>
      </c>
      <c r="Q15" s="4244"/>
      <c r="R15" s="4314"/>
      <c r="S15" s="4314"/>
    </row>
    <row r="16" spans="1:19" ht="15">
      <c r="A16" s="4315" t="s">
        <v>28</v>
      </c>
      <c r="B16" s="4242" t="s">
        <v>30</v>
      </c>
      <c r="C16" s="4270"/>
      <c r="D16" s="4271"/>
      <c r="E16" s="4243"/>
      <c r="F16" s="4270"/>
      <c r="G16" s="4271"/>
      <c r="H16" s="4262"/>
      <c r="I16" s="4263"/>
      <c r="J16" s="4263"/>
      <c r="K16" s="4264"/>
      <c r="L16" s="4263"/>
      <c r="M16" s="4263"/>
      <c r="N16" s="4263"/>
      <c r="O16" s="4263"/>
      <c r="P16" s="4265"/>
      <c r="Q16" s="4244"/>
      <c r="R16" s="4314"/>
      <c r="S16" s="4314"/>
    </row>
    <row r="17" spans="1:19" ht="15">
      <c r="A17" s="4315" t="s">
        <v>82</v>
      </c>
      <c r="B17" s="4242" t="s">
        <v>1459</v>
      </c>
      <c r="C17" s="4270"/>
      <c r="D17" s="4271"/>
      <c r="E17" s="4243"/>
      <c r="F17" s="4270"/>
      <c r="G17" s="4271">
        <v>783</v>
      </c>
      <c r="H17" s="4262"/>
      <c r="I17" s="4263"/>
      <c r="J17" s="4263"/>
      <c r="K17" s="4264">
        <v>112</v>
      </c>
      <c r="L17" s="4263"/>
      <c r="M17" s="4263">
        <v>401</v>
      </c>
      <c r="N17" s="4263"/>
      <c r="O17" s="4263">
        <v>270</v>
      </c>
      <c r="P17" s="4265"/>
      <c r="Q17" s="4244"/>
      <c r="R17" s="4314"/>
      <c r="S17" s="4314"/>
    </row>
    <row r="18" spans="1:19" ht="15">
      <c r="A18" s="4315" t="s">
        <v>82</v>
      </c>
      <c r="B18" s="4242" t="s">
        <v>1460</v>
      </c>
      <c r="C18" s="4270"/>
      <c r="D18" s="4271"/>
      <c r="E18" s="4243"/>
      <c r="F18" s="4270"/>
      <c r="G18" s="4271">
        <v>28</v>
      </c>
      <c r="H18" s="4262">
        <v>8</v>
      </c>
      <c r="I18" s="4263"/>
      <c r="J18" s="4263"/>
      <c r="K18" s="4264">
        <v>4</v>
      </c>
      <c r="L18" s="4263"/>
      <c r="M18" s="4263">
        <v>4</v>
      </c>
      <c r="N18" s="4263"/>
      <c r="O18" s="4263">
        <v>12</v>
      </c>
      <c r="P18" s="4265">
        <v>0</v>
      </c>
      <c r="Q18" s="4244"/>
      <c r="R18" s="4314"/>
      <c r="S18" s="4314"/>
    </row>
    <row r="19" spans="1:19" ht="15">
      <c r="A19" s="4315" t="s">
        <v>82</v>
      </c>
      <c r="B19" s="4242" t="s">
        <v>1461</v>
      </c>
      <c r="C19" s="4270"/>
      <c r="D19" s="4271"/>
      <c r="E19" s="4243"/>
      <c r="F19" s="4270"/>
      <c r="G19" s="4271">
        <v>213</v>
      </c>
      <c r="H19" s="4262">
        <v>50</v>
      </c>
      <c r="I19" s="4263"/>
      <c r="J19" s="4263"/>
      <c r="K19" s="4264">
        <v>138</v>
      </c>
      <c r="L19" s="4263"/>
      <c r="M19" s="4263">
        <v>25</v>
      </c>
      <c r="N19" s="4263"/>
      <c r="O19" s="4263"/>
      <c r="P19" s="4265">
        <v>0</v>
      </c>
      <c r="Q19" s="4244"/>
      <c r="R19" s="4314"/>
      <c r="S19" s="4314"/>
    </row>
    <row r="20" spans="1:19" ht="15">
      <c r="A20" s="4315" t="s">
        <v>31</v>
      </c>
      <c r="B20" s="4242" t="s">
        <v>32</v>
      </c>
      <c r="C20" s="4270"/>
      <c r="D20" s="4271"/>
      <c r="E20" s="4243"/>
      <c r="F20" s="4270"/>
      <c r="G20" s="4271">
        <v>420</v>
      </c>
      <c r="H20" s="4262"/>
      <c r="I20" s="4263">
        <v>4</v>
      </c>
      <c r="J20" s="4263">
        <v>84</v>
      </c>
      <c r="K20" s="4264"/>
      <c r="L20" s="4263">
        <v>188</v>
      </c>
      <c r="M20" s="4263"/>
      <c r="N20" s="4263"/>
      <c r="O20" s="4263">
        <v>37</v>
      </c>
      <c r="P20" s="4265">
        <v>107</v>
      </c>
      <c r="Q20" s="4244"/>
      <c r="R20" s="4314"/>
      <c r="S20" s="4314"/>
    </row>
    <row r="21" spans="1:19" ht="15">
      <c r="A21" s="4315" t="s">
        <v>31</v>
      </c>
      <c r="B21" s="4242" t="s">
        <v>33</v>
      </c>
      <c r="C21" s="4270"/>
      <c r="D21" s="4271"/>
      <c r="E21" s="4243"/>
      <c r="F21" s="4270"/>
      <c r="G21" s="4271">
        <v>187</v>
      </c>
      <c r="H21" s="4262">
        <v>90</v>
      </c>
      <c r="I21" s="4263">
        <v>5</v>
      </c>
      <c r="J21" s="4263"/>
      <c r="K21" s="4264">
        <v>9</v>
      </c>
      <c r="L21" s="4263">
        <v>76</v>
      </c>
      <c r="M21" s="4263"/>
      <c r="N21" s="4263"/>
      <c r="O21" s="4263">
        <v>7</v>
      </c>
      <c r="P21" s="4265">
        <v>0</v>
      </c>
      <c r="Q21" s="4244"/>
      <c r="R21" s="4314"/>
      <c r="S21" s="4314"/>
    </row>
    <row r="22" spans="1:19" ht="15">
      <c r="A22" s="4315" t="s">
        <v>34</v>
      </c>
      <c r="B22" s="4242" t="s">
        <v>1462</v>
      </c>
      <c r="C22" s="4270">
        <v>170</v>
      </c>
      <c r="D22" s="4271">
        <v>121</v>
      </c>
      <c r="E22" s="4243">
        <f>D22/C22</f>
        <v>0.711764705882353</v>
      </c>
      <c r="F22" s="4270">
        <v>2</v>
      </c>
      <c r="G22" s="4271">
        <v>119</v>
      </c>
      <c r="H22" s="4262">
        <v>26</v>
      </c>
      <c r="I22" s="4263"/>
      <c r="J22" s="4263">
        <v>1</v>
      </c>
      <c r="K22" s="4264">
        <v>24</v>
      </c>
      <c r="L22" s="4263">
        <v>33</v>
      </c>
      <c r="M22" s="4263"/>
      <c r="N22" s="4263"/>
      <c r="O22" s="4263">
        <v>31</v>
      </c>
      <c r="P22" s="4265">
        <v>4</v>
      </c>
      <c r="Q22" s="4244"/>
      <c r="R22" s="4314"/>
      <c r="S22" s="4314"/>
    </row>
    <row r="23" spans="1:19" ht="15">
      <c r="A23" s="4315" t="s">
        <v>34</v>
      </c>
      <c r="B23" s="4242" t="s">
        <v>1463</v>
      </c>
      <c r="C23" s="4270">
        <v>42</v>
      </c>
      <c r="D23" s="4271">
        <v>32</v>
      </c>
      <c r="E23" s="4243">
        <f>D23/C23</f>
        <v>0.7619047619047619</v>
      </c>
      <c r="F23" s="4270">
        <v>0</v>
      </c>
      <c r="G23" s="4271">
        <v>32</v>
      </c>
      <c r="H23" s="4262">
        <v>5</v>
      </c>
      <c r="I23" s="4263"/>
      <c r="J23" s="4263"/>
      <c r="K23" s="4264">
        <v>18</v>
      </c>
      <c r="L23" s="4263">
        <v>1</v>
      </c>
      <c r="M23" s="4263">
        <v>8</v>
      </c>
      <c r="N23" s="4263"/>
      <c r="O23" s="4263"/>
      <c r="P23" s="4265"/>
      <c r="Q23" s="4244"/>
      <c r="R23" s="4314"/>
      <c r="S23" s="4314"/>
    </row>
    <row r="24" spans="1:19" ht="15">
      <c r="A24" s="4315" t="s">
        <v>34</v>
      </c>
      <c r="B24" s="4242" t="s">
        <v>94</v>
      </c>
      <c r="C24" s="4270">
        <v>146</v>
      </c>
      <c r="D24" s="4271">
        <v>80</v>
      </c>
      <c r="E24" s="4243">
        <f>+D24/C24</f>
        <v>0.547945205479452</v>
      </c>
      <c r="F24" s="4270">
        <v>2</v>
      </c>
      <c r="G24" s="4271">
        <f>+D24-F24</f>
        <v>78</v>
      </c>
      <c r="H24" s="4262">
        <v>8</v>
      </c>
      <c r="I24" s="4263"/>
      <c r="J24" s="4263"/>
      <c r="K24" s="4264">
        <v>18</v>
      </c>
      <c r="L24" s="4263"/>
      <c r="M24" s="4263">
        <v>46</v>
      </c>
      <c r="N24" s="4263"/>
      <c r="O24" s="4263">
        <v>6</v>
      </c>
      <c r="P24" s="4265"/>
      <c r="Q24" s="4244"/>
      <c r="R24" s="4314"/>
      <c r="S24" s="4314"/>
    </row>
    <row r="25" spans="1:19" ht="15">
      <c r="A25" s="4315" t="s">
        <v>34</v>
      </c>
      <c r="B25" s="4242" t="s">
        <v>1464</v>
      </c>
      <c r="C25" s="4270">
        <v>591</v>
      </c>
      <c r="D25" s="4271">
        <v>416</v>
      </c>
      <c r="E25" s="4243">
        <v>0.7039</v>
      </c>
      <c r="F25" s="4270">
        <v>10</v>
      </c>
      <c r="G25" s="4271">
        <v>406</v>
      </c>
      <c r="H25" s="4262">
        <v>39</v>
      </c>
      <c r="I25" s="4263"/>
      <c r="J25" s="4263"/>
      <c r="K25" s="4264">
        <v>127</v>
      </c>
      <c r="L25" s="4263"/>
      <c r="M25" s="4263"/>
      <c r="N25" s="4263"/>
      <c r="O25" s="4263">
        <v>82</v>
      </c>
      <c r="P25" s="4265">
        <v>158</v>
      </c>
      <c r="Q25" s="4244"/>
      <c r="R25" s="4314"/>
      <c r="S25" s="4314"/>
    </row>
    <row r="26" spans="1:19" ht="15">
      <c r="A26" s="4315" t="s">
        <v>179</v>
      </c>
      <c r="B26" s="4242" t="s">
        <v>1465</v>
      </c>
      <c r="C26" s="4270">
        <v>71</v>
      </c>
      <c r="D26" s="4271">
        <v>71</v>
      </c>
      <c r="E26" s="4243">
        <v>0.8309859154929577</v>
      </c>
      <c r="F26" s="4270">
        <v>0</v>
      </c>
      <c r="G26" s="4271">
        <v>59</v>
      </c>
      <c r="H26" s="4262">
        <v>1</v>
      </c>
      <c r="I26" s="4263">
        <v>1</v>
      </c>
      <c r="J26" s="4263"/>
      <c r="K26" s="4264">
        <v>36</v>
      </c>
      <c r="L26" s="4263">
        <v>5</v>
      </c>
      <c r="M26" s="4263">
        <v>9</v>
      </c>
      <c r="N26" s="4263">
        <v>7</v>
      </c>
      <c r="O26" s="4263"/>
      <c r="P26" s="4265">
        <v>0</v>
      </c>
      <c r="Q26" s="4244"/>
      <c r="R26" s="4314"/>
      <c r="S26" s="4314"/>
    </row>
    <row r="27" spans="1:19" ht="25.5">
      <c r="A27" s="4315" t="s">
        <v>181</v>
      </c>
      <c r="B27" s="4242" t="s">
        <v>1466</v>
      </c>
      <c r="C27" s="4270">
        <v>199</v>
      </c>
      <c r="D27" s="4271"/>
      <c r="E27" s="4243">
        <v>0.8844221105527639</v>
      </c>
      <c r="F27" s="4270"/>
      <c r="G27" s="4271">
        <v>176</v>
      </c>
      <c r="H27" s="4262"/>
      <c r="I27" s="4263"/>
      <c r="J27" s="4263"/>
      <c r="K27" s="4264">
        <v>44</v>
      </c>
      <c r="L27" s="4263">
        <v>33</v>
      </c>
      <c r="M27" s="4263"/>
      <c r="N27" s="4263"/>
      <c r="O27" s="4263">
        <v>99</v>
      </c>
      <c r="P27" s="4265"/>
      <c r="Q27" s="4244"/>
      <c r="R27" s="4314"/>
      <c r="S27" s="4314"/>
    </row>
    <row r="28" spans="1:19" ht="25.5">
      <c r="A28" s="4315" t="s">
        <v>37</v>
      </c>
      <c r="B28" s="4242" t="s">
        <v>183</v>
      </c>
      <c r="C28" s="4270">
        <v>92</v>
      </c>
      <c r="D28" s="4271">
        <v>62</v>
      </c>
      <c r="E28" s="4243"/>
      <c r="F28" s="4270">
        <v>4</v>
      </c>
      <c r="G28" s="4271">
        <v>58</v>
      </c>
      <c r="H28" s="4262">
        <v>4</v>
      </c>
      <c r="I28" s="4263">
        <v>2</v>
      </c>
      <c r="J28" s="4263"/>
      <c r="K28" s="4264">
        <v>13</v>
      </c>
      <c r="L28" s="4263">
        <v>2</v>
      </c>
      <c r="M28" s="4263">
        <v>12</v>
      </c>
      <c r="N28" s="4263"/>
      <c r="O28" s="4263">
        <v>25</v>
      </c>
      <c r="P28" s="4265"/>
      <c r="Q28" s="4244"/>
      <c r="R28" s="4314"/>
      <c r="S28" s="4314"/>
    </row>
    <row r="29" spans="1:19" ht="15">
      <c r="A29" s="4316" t="s">
        <v>37</v>
      </c>
      <c r="B29" s="4242" t="s">
        <v>95</v>
      </c>
      <c r="C29" s="4270">
        <v>247</v>
      </c>
      <c r="D29" s="4271">
        <v>187</v>
      </c>
      <c r="E29" s="4243">
        <f>+D29/C29</f>
        <v>0.757085020242915</v>
      </c>
      <c r="F29" s="4270">
        <v>5</v>
      </c>
      <c r="G29" s="4271">
        <v>182</v>
      </c>
      <c r="H29" s="4262">
        <v>12</v>
      </c>
      <c r="I29" s="4263">
        <v>3</v>
      </c>
      <c r="J29" s="4263">
        <v>2</v>
      </c>
      <c r="K29" s="4264">
        <v>77</v>
      </c>
      <c r="L29" s="4263">
        <v>27</v>
      </c>
      <c r="M29" s="4263">
        <v>7</v>
      </c>
      <c r="N29" s="4263">
        <v>2</v>
      </c>
      <c r="O29" s="4263">
        <v>52</v>
      </c>
      <c r="P29" s="4265"/>
      <c r="Q29" s="4244"/>
      <c r="R29" s="4314"/>
      <c r="S29" s="4314"/>
    </row>
    <row r="30" spans="1:19" ht="15">
      <c r="A30" s="4316" t="s">
        <v>37</v>
      </c>
      <c r="B30" s="4242" t="s">
        <v>40</v>
      </c>
      <c r="C30" s="4270">
        <v>51</v>
      </c>
      <c r="D30" s="4271">
        <v>45</v>
      </c>
      <c r="E30" s="4243">
        <f>D30/C30</f>
        <v>0.8823529411764706</v>
      </c>
      <c r="F30" s="4270">
        <v>2</v>
      </c>
      <c r="G30" s="4271">
        <v>43</v>
      </c>
      <c r="H30" s="4262">
        <v>7</v>
      </c>
      <c r="I30" s="4263"/>
      <c r="J30" s="4263"/>
      <c r="K30" s="4264">
        <v>10</v>
      </c>
      <c r="L30" s="4263">
        <v>7</v>
      </c>
      <c r="M30" s="4263">
        <v>10</v>
      </c>
      <c r="N30" s="4263"/>
      <c r="O30" s="4263">
        <v>9</v>
      </c>
      <c r="P30" s="4265"/>
      <c r="Q30" s="4244"/>
      <c r="R30" s="4314"/>
      <c r="S30" s="4314"/>
    </row>
    <row r="31" spans="1:19" ht="15">
      <c r="A31" s="4316" t="s">
        <v>37</v>
      </c>
      <c r="B31" s="4242" t="s">
        <v>39</v>
      </c>
      <c r="C31" s="4270">
        <v>53</v>
      </c>
      <c r="D31" s="4271">
        <v>46</v>
      </c>
      <c r="E31" s="4243">
        <f>D31/C31</f>
        <v>0.8679245283018868</v>
      </c>
      <c r="F31" s="4270">
        <v>6</v>
      </c>
      <c r="G31" s="4271">
        <v>40</v>
      </c>
      <c r="H31" s="4262">
        <v>4</v>
      </c>
      <c r="I31" s="4263">
        <v>1</v>
      </c>
      <c r="J31" s="4263">
        <v>1</v>
      </c>
      <c r="K31" s="4264">
        <v>10</v>
      </c>
      <c r="L31" s="4263">
        <v>13</v>
      </c>
      <c r="M31" s="4263"/>
      <c r="N31" s="4263">
        <v>2</v>
      </c>
      <c r="O31" s="4263">
        <v>6</v>
      </c>
      <c r="P31" s="4265">
        <v>3</v>
      </c>
      <c r="Q31" s="4244"/>
      <c r="R31" s="4314"/>
      <c r="S31" s="4314"/>
    </row>
    <row r="32" spans="1:19" ht="15.75" thickBot="1">
      <c r="A32" s="4317" t="s">
        <v>37</v>
      </c>
      <c r="B32" s="4256" t="s">
        <v>1467</v>
      </c>
      <c r="C32" s="4277"/>
      <c r="D32" s="4278"/>
      <c r="E32" s="4257"/>
      <c r="F32" s="4277"/>
      <c r="G32" s="4278">
        <v>267</v>
      </c>
      <c r="H32" s="4266">
        <v>30</v>
      </c>
      <c r="I32" s="4267">
        <v>6</v>
      </c>
      <c r="J32" s="4267">
        <v>2</v>
      </c>
      <c r="K32" s="4268">
        <v>57</v>
      </c>
      <c r="L32" s="4267">
        <v>48</v>
      </c>
      <c r="M32" s="4267">
        <v>8</v>
      </c>
      <c r="N32" s="4267">
        <v>46</v>
      </c>
      <c r="O32" s="4267">
        <v>47</v>
      </c>
      <c r="P32" s="4269">
        <v>23</v>
      </c>
      <c r="Q32" s="4244"/>
      <c r="R32" s="4314"/>
      <c r="S32" s="4314"/>
    </row>
    <row r="33" spans="1:19" ht="15">
      <c r="A33" s="4318"/>
      <c r="B33" s="4319"/>
      <c r="C33" s="4320"/>
      <c r="D33" s="4320"/>
      <c r="E33" s="4250"/>
      <c r="F33" s="4320"/>
      <c r="G33" s="4320"/>
      <c r="H33" s="4321"/>
      <c r="I33" s="4321"/>
      <c r="J33" s="4321"/>
      <c r="K33" s="4322"/>
      <c r="L33" s="4321"/>
      <c r="M33" s="4321"/>
      <c r="N33" s="4321"/>
      <c r="O33" s="4321"/>
      <c r="P33" s="4321"/>
      <c r="Q33" s="4323"/>
      <c r="R33" s="4324"/>
      <c r="S33" s="4324"/>
    </row>
    <row r="34" spans="1:19" ht="15.75" thickBot="1">
      <c r="A34" s="4318"/>
      <c r="B34" s="4319"/>
      <c r="C34" s="4320"/>
      <c r="D34" s="4320"/>
      <c r="E34" s="4250"/>
      <c r="F34" s="4320"/>
      <c r="G34" s="4320"/>
      <c r="H34" s="4321"/>
      <c r="I34" s="4321"/>
      <c r="J34" s="4321"/>
      <c r="K34" s="4322"/>
      <c r="L34" s="4321"/>
      <c r="M34" s="4321"/>
      <c r="N34" s="4321"/>
      <c r="O34" s="4321"/>
      <c r="P34" s="4321"/>
      <c r="Q34" s="4323"/>
      <c r="R34" s="4324"/>
      <c r="S34" s="4324"/>
    </row>
    <row r="35" spans="1:19" ht="15.75" thickBot="1">
      <c r="A35" s="4470" t="s">
        <v>185</v>
      </c>
      <c r="B35" s="3363" t="s">
        <v>1468</v>
      </c>
      <c r="C35" s="3392"/>
      <c r="D35" s="3393"/>
      <c r="E35" s="3364"/>
      <c r="F35" s="3392"/>
      <c r="G35" s="3393">
        <v>1982</v>
      </c>
      <c r="H35" s="3394">
        <v>434</v>
      </c>
      <c r="I35" s="3395">
        <v>57</v>
      </c>
      <c r="J35" s="3395">
        <v>75</v>
      </c>
      <c r="K35" s="3396">
        <v>570</v>
      </c>
      <c r="L35" s="3395">
        <v>297</v>
      </c>
      <c r="M35" s="3395"/>
      <c r="N35" s="3395">
        <v>435</v>
      </c>
      <c r="O35" s="3395">
        <v>75</v>
      </c>
      <c r="P35" s="3397">
        <v>39</v>
      </c>
      <c r="Q35" s="4244"/>
      <c r="R35" s="4314"/>
      <c r="S35" s="4314"/>
    </row>
    <row r="36" spans="1:19" ht="15">
      <c r="A36" s="4318"/>
      <c r="B36" s="4319"/>
      <c r="C36" s="4320"/>
      <c r="D36" s="4320"/>
      <c r="E36" s="4250"/>
      <c r="F36" s="4320"/>
      <c r="G36" s="4320"/>
      <c r="H36" s="4321"/>
      <c r="I36" s="4321"/>
      <c r="J36" s="4321"/>
      <c r="K36" s="4322"/>
      <c r="L36" s="4321"/>
      <c r="M36" s="4321"/>
      <c r="N36" s="4321"/>
      <c r="O36" s="4321"/>
      <c r="P36" s="4321"/>
      <c r="Q36" s="4323"/>
      <c r="R36" s="4324"/>
      <c r="S36" s="4324"/>
    </row>
    <row r="37" spans="1:19" ht="15.75" thickBot="1">
      <c r="A37" s="4318"/>
      <c r="B37" s="4319"/>
      <c r="C37" s="4320"/>
      <c r="D37" s="4320"/>
      <c r="E37" s="4250"/>
      <c r="F37" s="4320"/>
      <c r="G37" s="4320"/>
      <c r="H37" s="4321"/>
      <c r="I37" s="4321"/>
      <c r="J37" s="4321"/>
      <c r="K37" s="4322"/>
      <c r="L37" s="4321"/>
      <c r="M37" s="4321"/>
      <c r="N37" s="4321"/>
      <c r="O37" s="4321"/>
      <c r="P37" s="4321"/>
      <c r="Q37" s="4323"/>
      <c r="R37" s="4324"/>
      <c r="S37" s="4324"/>
    </row>
    <row r="38" spans="1:19" ht="15.75" thickBot="1">
      <c r="A38" s="4318" t="s">
        <v>41</v>
      </c>
      <c r="B38" s="4334"/>
      <c r="C38" s="4320"/>
      <c r="D38" s="4320"/>
      <c r="E38" s="4250"/>
      <c r="F38" s="4320"/>
      <c r="G38" s="4335" t="s">
        <v>42</v>
      </c>
      <c r="H38" s="4336" t="s">
        <v>11</v>
      </c>
      <c r="I38" s="4337" t="s">
        <v>12</v>
      </c>
      <c r="J38" s="4337" t="s">
        <v>13</v>
      </c>
      <c r="K38" s="4338" t="s">
        <v>14</v>
      </c>
      <c r="L38" s="4337" t="s">
        <v>15</v>
      </c>
      <c r="M38" s="4337" t="s">
        <v>16</v>
      </c>
      <c r="N38" s="4339" t="s">
        <v>17</v>
      </c>
      <c r="O38" s="4337" t="s">
        <v>18</v>
      </c>
      <c r="P38" s="4340" t="s">
        <v>19</v>
      </c>
      <c r="Q38" s="4341"/>
      <c r="R38" s="4324"/>
      <c r="S38" s="4324"/>
    </row>
    <row r="39" spans="1:19" ht="15.75" thickBot="1">
      <c r="A39" s="4318"/>
      <c r="B39" s="4319" t="s">
        <v>212</v>
      </c>
      <c r="C39" s="4320"/>
      <c r="D39" s="4320"/>
      <c r="E39" s="4250"/>
      <c r="F39" s="4320"/>
      <c r="G39" s="4356">
        <f>SUM(G5:G33)</f>
        <v>8679</v>
      </c>
      <c r="H39" s="4356">
        <f aca="true" t="shared" si="0" ref="H39:P39">SUM(H5:H33)</f>
        <v>816</v>
      </c>
      <c r="I39" s="4356">
        <f t="shared" si="0"/>
        <v>30</v>
      </c>
      <c r="J39" s="4356">
        <f t="shared" si="0"/>
        <v>91</v>
      </c>
      <c r="K39" s="4461">
        <f t="shared" si="0"/>
        <v>1308</v>
      </c>
      <c r="L39" s="4356">
        <f t="shared" si="0"/>
        <v>1593</v>
      </c>
      <c r="M39" s="4356">
        <f t="shared" si="0"/>
        <v>2211</v>
      </c>
      <c r="N39" s="4356">
        <f t="shared" si="0"/>
        <v>580</v>
      </c>
      <c r="O39" s="4356">
        <f t="shared" si="0"/>
        <v>1621</v>
      </c>
      <c r="P39" s="4356">
        <f t="shared" si="0"/>
        <v>429</v>
      </c>
      <c r="Q39" s="4323"/>
      <c r="R39" s="4324"/>
      <c r="S39" s="4324"/>
    </row>
    <row r="40" spans="1:19" ht="15.75" thickBot="1">
      <c r="A40" s="4318"/>
      <c r="B40" s="4319"/>
      <c r="C40" s="4320"/>
      <c r="D40" s="4320"/>
      <c r="E40" s="4250"/>
      <c r="F40" s="4320"/>
      <c r="G40" s="4320"/>
      <c r="H40" s="4291">
        <f aca="true" t="shared" si="1" ref="H40:P40">H39/$G39</f>
        <v>0.09402004839267197</v>
      </c>
      <c r="I40" s="4292">
        <f t="shared" si="1"/>
        <v>0.0034566194262011752</v>
      </c>
      <c r="J40" s="4292">
        <f t="shared" si="1"/>
        <v>0.010485078926143565</v>
      </c>
      <c r="K40" s="4300">
        <f t="shared" si="1"/>
        <v>0.15070860698237123</v>
      </c>
      <c r="L40" s="4292">
        <f t="shared" si="1"/>
        <v>0.1835464915312824</v>
      </c>
      <c r="M40" s="4292">
        <f t="shared" si="1"/>
        <v>0.25475285171102663</v>
      </c>
      <c r="N40" s="4292">
        <f t="shared" si="1"/>
        <v>0.06682797557322272</v>
      </c>
      <c r="O40" s="4292">
        <f t="shared" si="1"/>
        <v>0.1867726696624035</v>
      </c>
      <c r="P40" s="4293">
        <f t="shared" si="1"/>
        <v>0.049429657794676805</v>
      </c>
      <c r="Q40" s="4323"/>
      <c r="R40" s="4347"/>
      <c r="S40" s="4324"/>
    </row>
    <row r="41" spans="1:19" ht="15.75" thickBot="1">
      <c r="A41" s="4318"/>
      <c r="B41" s="4319"/>
      <c r="C41" s="4320"/>
      <c r="D41" s="4320"/>
      <c r="E41" s="4250"/>
      <c r="F41" s="4320"/>
      <c r="G41" s="4320"/>
      <c r="H41" s="4321"/>
      <c r="I41" s="4321"/>
      <c r="J41" s="4321"/>
      <c r="K41" s="4322"/>
      <c r="L41" s="4321"/>
      <c r="M41" s="4321"/>
      <c r="N41" s="4321"/>
      <c r="O41" s="4321"/>
      <c r="P41" s="4321"/>
      <c r="Q41" s="4323"/>
      <c r="R41" s="4324"/>
      <c r="S41" s="4324"/>
    </row>
    <row r="42" spans="1:19" ht="15.75" thickBot="1">
      <c r="A42" s="4318"/>
      <c r="B42" s="4319" t="s">
        <v>213</v>
      </c>
      <c r="C42" s="4320"/>
      <c r="D42" s="4320"/>
      <c r="E42" s="4250"/>
      <c r="F42" s="4320"/>
      <c r="G42" s="4356">
        <f>G35+G39</f>
        <v>10661</v>
      </c>
      <c r="H42" s="4356">
        <f aca="true" t="shared" si="2" ref="H42:P42">H35+H39</f>
        <v>1250</v>
      </c>
      <c r="I42" s="4356">
        <f t="shared" si="2"/>
        <v>87</v>
      </c>
      <c r="J42" s="4356">
        <f t="shared" si="2"/>
        <v>166</v>
      </c>
      <c r="K42" s="4461">
        <f t="shared" si="2"/>
        <v>1878</v>
      </c>
      <c r="L42" s="4356">
        <f t="shared" si="2"/>
        <v>1890</v>
      </c>
      <c r="M42" s="4356">
        <f t="shared" si="2"/>
        <v>2211</v>
      </c>
      <c r="N42" s="4356">
        <f t="shared" si="2"/>
        <v>1015</v>
      </c>
      <c r="O42" s="4356">
        <f t="shared" si="2"/>
        <v>1696</v>
      </c>
      <c r="P42" s="4356">
        <f t="shared" si="2"/>
        <v>468</v>
      </c>
      <c r="Q42" s="4323"/>
      <c r="R42" s="4391"/>
      <c r="S42" s="4324"/>
    </row>
    <row r="43" spans="1:19" ht="15.75" thickBot="1">
      <c r="A43" s="4318"/>
      <c r="B43" s="4319"/>
      <c r="C43" s="4320"/>
      <c r="D43" s="4320"/>
      <c r="E43" s="4250"/>
      <c r="F43" s="4320"/>
      <c r="G43" s="4320"/>
      <c r="H43" s="4471">
        <f>H42/$G42</f>
        <v>0.1172497889503799</v>
      </c>
      <c r="I43" s="4472">
        <f aca="true" t="shared" si="3" ref="I43:P43">I42/$G42</f>
        <v>0.00816058531094644</v>
      </c>
      <c r="J43" s="4472">
        <f t="shared" si="3"/>
        <v>0.01557077197261045</v>
      </c>
      <c r="K43" s="4473">
        <f t="shared" si="3"/>
        <v>0.17615608291905074</v>
      </c>
      <c r="L43" s="4472">
        <f t="shared" si="3"/>
        <v>0.17728168089297439</v>
      </c>
      <c r="M43" s="4472">
        <f t="shared" si="3"/>
        <v>0.20739142669543195</v>
      </c>
      <c r="N43" s="4472">
        <f t="shared" si="3"/>
        <v>0.09520682862770848</v>
      </c>
      <c r="O43" s="4472">
        <f t="shared" si="3"/>
        <v>0.15908451364787543</v>
      </c>
      <c r="P43" s="4474">
        <f t="shared" si="3"/>
        <v>0.04389832098302223</v>
      </c>
      <c r="Q43" s="4323"/>
      <c r="R43" s="4347"/>
      <c r="S43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Q29" sqref="H26:Q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1469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78"/>
      <c r="D4" s="4678"/>
      <c r="E4" s="4679"/>
      <c r="F4" s="4678"/>
      <c r="G4" s="4680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1470</v>
      </c>
      <c r="C5" s="4275">
        <v>204</v>
      </c>
      <c r="D5" s="4276">
        <v>108</v>
      </c>
      <c r="E5" s="4255">
        <f>D5/C5</f>
        <v>0.5294117647058824</v>
      </c>
      <c r="F5" s="4275">
        <f>D5-G5</f>
        <v>4</v>
      </c>
      <c r="G5" s="4276">
        <v>104</v>
      </c>
      <c r="H5" s="4258"/>
      <c r="I5" s="4259"/>
      <c r="J5" s="4259"/>
      <c r="K5" s="4260">
        <v>12</v>
      </c>
      <c r="L5" s="4259">
        <v>13</v>
      </c>
      <c r="M5" s="4259">
        <v>63</v>
      </c>
      <c r="N5" s="4259"/>
      <c r="O5" s="4259">
        <v>16</v>
      </c>
      <c r="P5" s="4261"/>
      <c r="Q5" s="4244"/>
      <c r="R5" s="4314"/>
      <c r="S5" s="4314"/>
    </row>
    <row r="6" spans="1:19" ht="15">
      <c r="A6" s="4315" t="s">
        <v>26</v>
      </c>
      <c r="B6" s="4242" t="s">
        <v>27</v>
      </c>
      <c r="C6" s="4270">
        <v>619</v>
      </c>
      <c r="D6" s="4271"/>
      <c r="E6" s="4243"/>
      <c r="F6" s="4270"/>
      <c r="G6" s="4271">
        <v>568</v>
      </c>
      <c r="H6" s="4262">
        <v>74</v>
      </c>
      <c r="I6" s="4263"/>
      <c r="J6" s="4263"/>
      <c r="K6" s="4264">
        <v>199</v>
      </c>
      <c r="L6" s="4263">
        <v>138</v>
      </c>
      <c r="M6" s="4263"/>
      <c r="N6" s="4263">
        <v>157</v>
      </c>
      <c r="O6" s="4263"/>
      <c r="P6" s="4265"/>
      <c r="Q6" s="4244"/>
      <c r="R6" s="4314"/>
      <c r="S6" s="4314"/>
    </row>
    <row r="7" spans="1:19" ht="25.5">
      <c r="A7" s="4315" t="s">
        <v>26</v>
      </c>
      <c r="B7" s="4242" t="s">
        <v>1471</v>
      </c>
      <c r="C7" s="4270">
        <v>201</v>
      </c>
      <c r="D7" s="4271">
        <v>118</v>
      </c>
      <c r="E7" s="4243">
        <f>D7/C7</f>
        <v>0.5870646766169154</v>
      </c>
      <c r="F7" s="4270">
        <f>D7-G7</f>
        <v>8</v>
      </c>
      <c r="G7" s="4271">
        <v>110</v>
      </c>
      <c r="H7" s="4262">
        <v>57</v>
      </c>
      <c r="I7" s="4263"/>
      <c r="J7" s="4263"/>
      <c r="K7" s="4264">
        <v>53</v>
      </c>
      <c r="L7" s="4263"/>
      <c r="M7" s="4263"/>
      <c r="N7" s="4263"/>
      <c r="O7" s="4263"/>
      <c r="P7" s="4265"/>
      <c r="Q7" s="4244"/>
      <c r="R7" s="4314"/>
      <c r="S7" s="4314"/>
    </row>
    <row r="8" spans="1:19" ht="15">
      <c r="A8" s="4315" t="s">
        <v>28</v>
      </c>
      <c r="B8" s="4242" t="s">
        <v>29</v>
      </c>
      <c r="C8" s="4270">
        <v>4917</v>
      </c>
      <c r="D8" s="4271">
        <v>2033</v>
      </c>
      <c r="E8" s="4243">
        <v>0.4134634940004068</v>
      </c>
      <c r="F8" s="4270">
        <v>90</v>
      </c>
      <c r="G8" s="4271">
        <v>1943</v>
      </c>
      <c r="H8" s="4262">
        <v>144</v>
      </c>
      <c r="I8" s="4263"/>
      <c r="J8" s="4263"/>
      <c r="K8" s="4264">
        <v>49</v>
      </c>
      <c r="L8" s="4263">
        <v>106</v>
      </c>
      <c r="M8" s="4263">
        <v>811</v>
      </c>
      <c r="N8" s="4263">
        <v>172</v>
      </c>
      <c r="O8" s="4263">
        <v>600</v>
      </c>
      <c r="P8" s="4265">
        <v>61</v>
      </c>
      <c r="Q8" s="4244"/>
      <c r="R8" s="4314"/>
      <c r="S8" s="4314"/>
    </row>
    <row r="9" spans="1:19" ht="15">
      <c r="A9" s="4315" t="s">
        <v>28</v>
      </c>
      <c r="B9" s="4242" t="s">
        <v>30</v>
      </c>
      <c r="C9" s="4270"/>
      <c r="D9" s="4271"/>
      <c r="E9" s="4243"/>
      <c r="F9" s="4270"/>
      <c r="G9" s="4271"/>
      <c r="H9" s="4262"/>
      <c r="I9" s="4263"/>
      <c r="J9" s="4263"/>
      <c r="K9" s="4264"/>
      <c r="L9" s="4263"/>
      <c r="M9" s="4263"/>
      <c r="N9" s="4263"/>
      <c r="O9" s="4263"/>
      <c r="P9" s="4265"/>
      <c r="Q9" s="4244"/>
      <c r="R9" s="4314"/>
      <c r="S9" s="4314"/>
    </row>
    <row r="10" spans="1:19" ht="25.5">
      <c r="A10" s="4315" t="s">
        <v>82</v>
      </c>
      <c r="B10" s="4242" t="s">
        <v>1472</v>
      </c>
      <c r="C10" s="4270"/>
      <c r="D10" s="4271"/>
      <c r="E10" s="4243"/>
      <c r="F10" s="4270"/>
      <c r="G10" s="4271">
        <v>142</v>
      </c>
      <c r="H10" s="4262"/>
      <c r="I10" s="4263"/>
      <c r="J10" s="4263"/>
      <c r="K10" s="4264"/>
      <c r="L10" s="4263"/>
      <c r="M10" s="4263"/>
      <c r="N10" s="4263"/>
      <c r="O10" s="4263">
        <v>62</v>
      </c>
      <c r="P10" s="4265">
        <v>80</v>
      </c>
      <c r="Q10" s="4244"/>
      <c r="R10" s="4314"/>
      <c r="S10" s="4314"/>
    </row>
    <row r="11" spans="1:19" ht="15">
      <c r="A11" s="4315" t="s">
        <v>31</v>
      </c>
      <c r="B11" s="4242" t="s">
        <v>32</v>
      </c>
      <c r="C11" s="4270"/>
      <c r="D11" s="4271"/>
      <c r="E11" s="4243"/>
      <c r="F11" s="4270"/>
      <c r="G11" s="4271">
        <v>348</v>
      </c>
      <c r="H11" s="4262">
        <v>3</v>
      </c>
      <c r="I11" s="4263"/>
      <c r="J11" s="4263">
        <v>129</v>
      </c>
      <c r="K11" s="4264">
        <v>5</v>
      </c>
      <c r="L11" s="4263">
        <v>178</v>
      </c>
      <c r="M11" s="4263"/>
      <c r="N11" s="4263"/>
      <c r="O11" s="4263">
        <v>29</v>
      </c>
      <c r="P11" s="4265">
        <v>4</v>
      </c>
      <c r="Q11" s="4244"/>
      <c r="R11" s="4314"/>
      <c r="S11" s="4314"/>
    </row>
    <row r="12" spans="1:19" ht="15">
      <c r="A12" s="4315" t="s">
        <v>31</v>
      </c>
      <c r="B12" s="4242" t="s">
        <v>33</v>
      </c>
      <c r="C12" s="4270"/>
      <c r="D12" s="4271"/>
      <c r="E12" s="4243"/>
      <c r="F12" s="4270"/>
      <c r="G12" s="4271">
        <v>143</v>
      </c>
      <c r="H12" s="4262">
        <v>38</v>
      </c>
      <c r="I12" s="4263">
        <v>3</v>
      </c>
      <c r="J12" s="4263">
        <v>15</v>
      </c>
      <c r="K12" s="4264">
        <v>7</v>
      </c>
      <c r="L12" s="4263">
        <v>74</v>
      </c>
      <c r="M12" s="4263"/>
      <c r="N12" s="4263"/>
      <c r="O12" s="4263">
        <v>6</v>
      </c>
      <c r="P12" s="4265">
        <v>0</v>
      </c>
      <c r="Q12" s="4244"/>
      <c r="R12" s="4314"/>
      <c r="S12" s="4314"/>
    </row>
    <row r="13" spans="1:19" ht="15">
      <c r="A13" s="4315" t="s">
        <v>34</v>
      </c>
      <c r="B13" s="4242" t="s">
        <v>1473</v>
      </c>
      <c r="C13" s="4270">
        <v>19</v>
      </c>
      <c r="D13" s="4271">
        <v>16</v>
      </c>
      <c r="E13" s="4243">
        <f>D13/C13</f>
        <v>0.8421052631578947</v>
      </c>
      <c r="F13" s="4270">
        <v>2</v>
      </c>
      <c r="G13" s="4271">
        <v>14</v>
      </c>
      <c r="H13" s="4262">
        <v>1</v>
      </c>
      <c r="I13" s="4263"/>
      <c r="J13" s="4263"/>
      <c r="K13" s="4264">
        <v>8</v>
      </c>
      <c r="L13" s="4263">
        <v>2</v>
      </c>
      <c r="M13" s="4263">
        <v>2</v>
      </c>
      <c r="N13" s="4263"/>
      <c r="O13" s="4263"/>
      <c r="P13" s="4265">
        <v>1</v>
      </c>
      <c r="Q13" s="4244"/>
      <c r="R13" s="4314"/>
      <c r="S13" s="4314"/>
    </row>
    <row r="14" spans="1:19" ht="15">
      <c r="A14" s="4315" t="s">
        <v>34</v>
      </c>
      <c r="B14" s="4242" t="s">
        <v>1474</v>
      </c>
      <c r="C14" s="4270">
        <v>30</v>
      </c>
      <c r="D14" s="4271">
        <v>19</v>
      </c>
      <c r="E14" s="4243">
        <f>D14/C14</f>
        <v>0.6333333333333333</v>
      </c>
      <c r="F14" s="4270"/>
      <c r="G14" s="4271">
        <v>19</v>
      </c>
      <c r="H14" s="4262"/>
      <c r="I14" s="4263"/>
      <c r="J14" s="4263"/>
      <c r="K14" s="4264"/>
      <c r="L14" s="4263">
        <v>10</v>
      </c>
      <c r="M14" s="4263"/>
      <c r="N14" s="4263"/>
      <c r="O14" s="4263">
        <v>9</v>
      </c>
      <c r="P14" s="4265"/>
      <c r="Q14" s="4244"/>
      <c r="R14" s="4314"/>
      <c r="S14" s="4314"/>
    </row>
    <row r="15" spans="1:19" ht="15">
      <c r="A15" s="4315" t="s">
        <v>34</v>
      </c>
      <c r="B15" s="4242" t="s">
        <v>1475</v>
      </c>
      <c r="C15" s="4270">
        <v>76</v>
      </c>
      <c r="D15" s="4271">
        <v>70</v>
      </c>
      <c r="E15" s="4243">
        <f>D15/C15</f>
        <v>0.9210526315789473</v>
      </c>
      <c r="F15" s="4270"/>
      <c r="G15" s="4271">
        <v>70</v>
      </c>
      <c r="H15" s="4262"/>
      <c r="I15" s="4263"/>
      <c r="J15" s="4263">
        <v>4</v>
      </c>
      <c r="K15" s="4264">
        <v>7</v>
      </c>
      <c r="L15" s="4263">
        <v>13</v>
      </c>
      <c r="M15" s="4263"/>
      <c r="N15" s="4263"/>
      <c r="O15" s="4263">
        <v>41</v>
      </c>
      <c r="P15" s="4265">
        <v>5</v>
      </c>
      <c r="Q15" s="4244"/>
      <c r="R15" s="4314"/>
      <c r="S15" s="4314"/>
    </row>
    <row r="16" spans="1:19" ht="15">
      <c r="A16" s="4315" t="s">
        <v>34</v>
      </c>
      <c r="B16" s="4242" t="s">
        <v>1476</v>
      </c>
      <c r="C16" s="4270">
        <v>55</v>
      </c>
      <c r="D16" s="4271">
        <v>50</v>
      </c>
      <c r="E16" s="4243">
        <f>D16/C16</f>
        <v>0.9090909090909091</v>
      </c>
      <c r="F16" s="4270">
        <v>2</v>
      </c>
      <c r="G16" s="4271">
        <v>48</v>
      </c>
      <c r="H16" s="4262"/>
      <c r="I16" s="4263"/>
      <c r="J16" s="4263">
        <v>3</v>
      </c>
      <c r="K16" s="4264">
        <v>3</v>
      </c>
      <c r="L16" s="4263">
        <v>10</v>
      </c>
      <c r="M16" s="4263"/>
      <c r="N16" s="4263"/>
      <c r="O16" s="4263">
        <v>27</v>
      </c>
      <c r="P16" s="4265">
        <v>5</v>
      </c>
      <c r="Q16" s="4244"/>
      <c r="R16" s="4314"/>
      <c r="S16" s="4314"/>
    </row>
    <row r="17" spans="1:19" ht="15">
      <c r="A17" s="4315" t="s">
        <v>34</v>
      </c>
      <c r="B17" s="4242" t="s">
        <v>94</v>
      </c>
      <c r="C17" s="4270">
        <v>80</v>
      </c>
      <c r="D17" s="4271">
        <v>59</v>
      </c>
      <c r="E17" s="4243">
        <f>+D17/C17</f>
        <v>0.7375</v>
      </c>
      <c r="F17" s="4270">
        <v>1</v>
      </c>
      <c r="G17" s="4271">
        <f>+D17-F17</f>
        <v>58</v>
      </c>
      <c r="H17" s="4262"/>
      <c r="I17" s="4263"/>
      <c r="J17" s="4263"/>
      <c r="K17" s="4264">
        <v>28</v>
      </c>
      <c r="L17" s="4263"/>
      <c r="M17" s="4263">
        <v>24</v>
      </c>
      <c r="N17" s="4263"/>
      <c r="O17" s="4263">
        <v>6</v>
      </c>
      <c r="P17" s="4265"/>
      <c r="Q17" s="4244"/>
      <c r="R17" s="4314"/>
      <c r="S17" s="4314"/>
    </row>
    <row r="18" spans="1:19" ht="15">
      <c r="A18" s="4315" t="s">
        <v>37</v>
      </c>
      <c r="B18" s="4242" t="s">
        <v>324</v>
      </c>
      <c r="C18" s="4270">
        <v>297</v>
      </c>
      <c r="D18" s="4271">
        <v>219</v>
      </c>
      <c r="E18" s="4243">
        <f>+D18/C18</f>
        <v>0.7373737373737373</v>
      </c>
      <c r="F18" s="4270">
        <v>7</v>
      </c>
      <c r="G18" s="4271">
        <v>212</v>
      </c>
      <c r="H18" s="4262">
        <v>16</v>
      </c>
      <c r="I18" s="4263"/>
      <c r="J18" s="4263">
        <v>2</v>
      </c>
      <c r="K18" s="4264">
        <v>75</v>
      </c>
      <c r="L18" s="4263">
        <v>49</v>
      </c>
      <c r="M18" s="4263">
        <v>6</v>
      </c>
      <c r="N18" s="4263">
        <v>12</v>
      </c>
      <c r="O18" s="4263">
        <v>52</v>
      </c>
      <c r="P18" s="4265"/>
      <c r="Q18" s="4244"/>
      <c r="R18" s="4314"/>
      <c r="S18" s="4314"/>
    </row>
    <row r="19" spans="1:19" ht="26.25" thickBot="1">
      <c r="A19" s="4355" t="s">
        <v>37</v>
      </c>
      <c r="B19" s="4256" t="s">
        <v>62</v>
      </c>
      <c r="C19" s="4277">
        <v>109</v>
      </c>
      <c r="D19" s="4278">
        <v>94</v>
      </c>
      <c r="E19" s="4257">
        <f>D19/C19</f>
        <v>0.8623853211009175</v>
      </c>
      <c r="F19" s="4277">
        <v>3</v>
      </c>
      <c r="G19" s="4278">
        <v>91</v>
      </c>
      <c r="H19" s="4266">
        <v>15</v>
      </c>
      <c r="I19" s="4267">
        <v>1</v>
      </c>
      <c r="J19" s="4267"/>
      <c r="K19" s="4268">
        <v>12</v>
      </c>
      <c r="L19" s="4267">
        <v>26</v>
      </c>
      <c r="M19" s="4267">
        <v>4</v>
      </c>
      <c r="N19" s="4267">
        <v>2</v>
      </c>
      <c r="O19" s="4267">
        <v>22</v>
      </c>
      <c r="P19" s="4269">
        <v>9</v>
      </c>
      <c r="Q19" s="4244"/>
      <c r="R19" s="4314"/>
      <c r="S19" s="4314"/>
    </row>
    <row r="20" spans="1:19" ht="15">
      <c r="A20" s="4318"/>
      <c r="B20" s="4319"/>
      <c r="C20" s="4320"/>
      <c r="D20" s="4320"/>
      <c r="E20" s="4250"/>
      <c r="F20" s="4320"/>
      <c r="G20" s="4320"/>
      <c r="H20" s="4321"/>
      <c r="I20" s="4321"/>
      <c r="J20" s="4321"/>
      <c r="K20" s="4322"/>
      <c r="L20" s="4321"/>
      <c r="M20" s="4321"/>
      <c r="N20" s="4321"/>
      <c r="O20" s="4321"/>
      <c r="P20" s="4321"/>
      <c r="Q20" s="4323"/>
      <c r="R20" s="4314"/>
      <c r="S20" s="4314"/>
    </row>
    <row r="21" spans="1:19" ht="15">
      <c r="A21" s="4318"/>
      <c r="B21" s="4319"/>
      <c r="C21" s="4320"/>
      <c r="D21" s="4320"/>
      <c r="E21" s="4250"/>
      <c r="F21" s="4320"/>
      <c r="G21" s="4320"/>
      <c r="H21" s="4321"/>
      <c r="I21" s="4321"/>
      <c r="J21" s="4321"/>
      <c r="K21" s="4322"/>
      <c r="L21" s="4321"/>
      <c r="M21" s="4321"/>
      <c r="N21" s="4321"/>
      <c r="O21" s="4321"/>
      <c r="P21" s="4321"/>
      <c r="Q21" s="4323"/>
      <c r="R21" s="4314"/>
      <c r="S21" s="4314"/>
    </row>
    <row r="22" spans="1:19" ht="15.75" thickBot="1">
      <c r="A22" s="4318"/>
      <c r="B22" s="4319"/>
      <c r="C22" s="4320"/>
      <c r="D22" s="4320"/>
      <c r="E22" s="4250"/>
      <c r="F22" s="4320"/>
      <c r="G22" s="4320"/>
      <c r="H22" s="4321"/>
      <c r="I22" s="4321"/>
      <c r="J22" s="4321"/>
      <c r="K22" s="4322"/>
      <c r="L22" s="4321"/>
      <c r="M22" s="4321"/>
      <c r="N22" s="4321"/>
      <c r="O22" s="4321"/>
      <c r="P22" s="4321"/>
      <c r="Q22" s="4323"/>
      <c r="R22" s="4314"/>
      <c r="S22" s="4314"/>
    </row>
    <row r="23" spans="1:19" ht="15.75" thickBot="1">
      <c r="A23" s="4318" t="s">
        <v>41</v>
      </c>
      <c r="B23" s="4334"/>
      <c r="C23" s="4320"/>
      <c r="D23" s="4320"/>
      <c r="E23" s="4250"/>
      <c r="F23" s="4320"/>
      <c r="G23" s="4335" t="s">
        <v>42</v>
      </c>
      <c r="H23" s="4419" t="s">
        <v>11</v>
      </c>
      <c r="I23" s="4420" t="s">
        <v>12</v>
      </c>
      <c r="J23" s="4420" t="s">
        <v>13</v>
      </c>
      <c r="K23" s="4421" t="s">
        <v>14</v>
      </c>
      <c r="L23" s="4420" t="s">
        <v>15</v>
      </c>
      <c r="M23" s="4420" t="s">
        <v>16</v>
      </c>
      <c r="N23" s="4422" t="s">
        <v>17</v>
      </c>
      <c r="O23" s="4420" t="s">
        <v>18</v>
      </c>
      <c r="P23" s="4423" t="s">
        <v>19</v>
      </c>
      <c r="Q23" s="4341"/>
      <c r="R23" s="4324"/>
      <c r="S23" s="4324"/>
    </row>
    <row r="24" spans="1:19" ht="15.75" thickBot="1">
      <c r="A24" s="4318"/>
      <c r="B24" s="4319"/>
      <c r="C24" s="4320"/>
      <c r="D24" s="4320"/>
      <c r="E24" s="4250"/>
      <c r="F24" s="4320"/>
      <c r="G24" s="4342">
        <f>SUM(G5:G21)</f>
        <v>3870</v>
      </c>
      <c r="H24" s="4342">
        <f aca="true" t="shared" si="0" ref="H24:P24">SUM(H5:H21)</f>
        <v>348</v>
      </c>
      <c r="I24" s="4342">
        <f t="shared" si="0"/>
        <v>4</v>
      </c>
      <c r="J24" s="4342">
        <f t="shared" si="0"/>
        <v>153</v>
      </c>
      <c r="K24" s="4475">
        <f t="shared" si="0"/>
        <v>458</v>
      </c>
      <c r="L24" s="4342">
        <f t="shared" si="0"/>
        <v>619</v>
      </c>
      <c r="M24" s="4342">
        <f t="shared" si="0"/>
        <v>910</v>
      </c>
      <c r="N24" s="4342">
        <f t="shared" si="0"/>
        <v>343</v>
      </c>
      <c r="O24" s="4342">
        <f t="shared" si="0"/>
        <v>870</v>
      </c>
      <c r="P24" s="4342">
        <f t="shared" si="0"/>
        <v>165</v>
      </c>
      <c r="Q24" s="4323"/>
      <c r="R24" s="4324"/>
      <c r="S24" s="4324"/>
    </row>
    <row r="25" spans="1:19" ht="15.75" thickBot="1">
      <c r="A25" s="4318"/>
      <c r="B25" s="4319"/>
      <c r="C25" s="4320"/>
      <c r="D25" s="4320"/>
      <c r="E25" s="4250"/>
      <c r="F25" s="4320"/>
      <c r="G25" s="4320"/>
      <c r="H25" s="4291">
        <f aca="true" t="shared" si="1" ref="H25:P25">H24/$G24</f>
        <v>0.08992248062015504</v>
      </c>
      <c r="I25" s="4292">
        <f t="shared" si="1"/>
        <v>0.0010335917312661498</v>
      </c>
      <c r="J25" s="4292">
        <f t="shared" si="1"/>
        <v>0.03953488372093023</v>
      </c>
      <c r="K25" s="4300">
        <f t="shared" si="1"/>
        <v>0.11834625322997416</v>
      </c>
      <c r="L25" s="4292">
        <f t="shared" si="1"/>
        <v>0.15994832041343668</v>
      </c>
      <c r="M25" s="4292">
        <f t="shared" si="1"/>
        <v>0.2351421188630491</v>
      </c>
      <c r="N25" s="4292">
        <f t="shared" si="1"/>
        <v>0.08863049095607235</v>
      </c>
      <c r="O25" s="4292">
        <f t="shared" si="1"/>
        <v>0.2248062015503876</v>
      </c>
      <c r="P25" s="4293">
        <f t="shared" si="1"/>
        <v>0.04263565891472868</v>
      </c>
      <c r="Q25" s="4323"/>
      <c r="R25" s="4347"/>
      <c r="S25" s="4324"/>
    </row>
    <row r="26" spans="1:19" ht="15">
      <c r="A26" s="50"/>
      <c r="B26" s="51"/>
      <c r="C26" s="91"/>
      <c r="D26" s="91"/>
      <c r="E26" s="55"/>
      <c r="F26" s="91"/>
      <c r="G26" s="91"/>
      <c r="R26" s="102"/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29" sqref="F25:R29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1477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1478</v>
      </c>
      <c r="C5" s="4275">
        <v>140</v>
      </c>
      <c r="D5" s="4276">
        <v>91</v>
      </c>
      <c r="E5" s="4255">
        <f>D5/C5</f>
        <v>0.65</v>
      </c>
      <c r="F5" s="4275">
        <f>D5-G5</f>
        <v>4</v>
      </c>
      <c r="G5" s="4276">
        <v>87</v>
      </c>
      <c r="H5" s="4258"/>
      <c r="I5" s="4259"/>
      <c r="J5" s="4259"/>
      <c r="K5" s="4260">
        <v>4</v>
      </c>
      <c r="L5" s="4259">
        <v>8</v>
      </c>
      <c r="M5" s="4259">
        <v>65</v>
      </c>
      <c r="N5" s="4259"/>
      <c r="O5" s="4259">
        <v>10</v>
      </c>
      <c r="P5" s="4261"/>
      <c r="Q5" s="4244"/>
      <c r="R5" s="4314"/>
      <c r="S5" s="4314"/>
    </row>
    <row r="6" spans="1:19" ht="25.5">
      <c r="A6" s="4315" t="s">
        <v>23</v>
      </c>
      <c r="B6" s="4242" t="s">
        <v>1479</v>
      </c>
      <c r="C6" s="4270">
        <v>311</v>
      </c>
      <c r="D6" s="4271">
        <v>258</v>
      </c>
      <c r="E6" s="4243">
        <f>D6/C6</f>
        <v>0.8295819935691319</v>
      </c>
      <c r="F6" s="4270">
        <v>8</v>
      </c>
      <c r="G6" s="4271">
        <v>250</v>
      </c>
      <c r="H6" s="4262">
        <v>44</v>
      </c>
      <c r="I6" s="4263">
        <v>35</v>
      </c>
      <c r="J6" s="4263">
        <v>43.5</v>
      </c>
      <c r="K6" s="4264">
        <v>64</v>
      </c>
      <c r="L6" s="4263">
        <v>20</v>
      </c>
      <c r="M6" s="4263"/>
      <c r="N6" s="4263"/>
      <c r="O6" s="4263">
        <v>43.5</v>
      </c>
      <c r="P6" s="4265"/>
      <c r="Q6" s="4244"/>
      <c r="R6" s="4314"/>
      <c r="S6" s="4314"/>
    </row>
    <row r="7" spans="1:19" ht="25.5">
      <c r="A7" s="4315" t="s">
        <v>23</v>
      </c>
      <c r="B7" s="4242" t="s">
        <v>1480</v>
      </c>
      <c r="C7" s="4270">
        <v>64</v>
      </c>
      <c r="D7" s="4271">
        <v>57</v>
      </c>
      <c r="E7" s="4243">
        <f>D7/C7</f>
        <v>0.890625</v>
      </c>
      <c r="F7" s="4270">
        <v>3</v>
      </c>
      <c r="G7" s="4271">
        <v>54</v>
      </c>
      <c r="H7" s="4262">
        <v>8</v>
      </c>
      <c r="I7" s="4263">
        <v>5</v>
      </c>
      <c r="J7" s="4263">
        <v>5.5</v>
      </c>
      <c r="K7" s="4264">
        <v>14</v>
      </c>
      <c r="L7" s="4263">
        <v>16</v>
      </c>
      <c r="M7" s="4263"/>
      <c r="N7" s="4263"/>
      <c r="O7" s="4263">
        <v>5.5</v>
      </c>
      <c r="P7" s="4265"/>
      <c r="Q7" s="4244"/>
      <c r="R7" s="4314"/>
      <c r="S7" s="4314"/>
    </row>
    <row r="8" spans="1:19" ht="15">
      <c r="A8" s="4315" t="s">
        <v>23</v>
      </c>
      <c r="B8" s="4242" t="s">
        <v>1481</v>
      </c>
      <c r="C8" s="4270">
        <v>173</v>
      </c>
      <c r="D8" s="4271">
        <v>144</v>
      </c>
      <c r="E8" s="4243">
        <f>D8/C8</f>
        <v>0.8323699421965318</v>
      </c>
      <c r="F8" s="4270">
        <v>6</v>
      </c>
      <c r="G8" s="4271">
        <v>138</v>
      </c>
      <c r="H8" s="4262">
        <v>28</v>
      </c>
      <c r="I8" s="4263">
        <v>10</v>
      </c>
      <c r="J8" s="4263">
        <v>22.5</v>
      </c>
      <c r="K8" s="4264">
        <v>22</v>
      </c>
      <c r="L8" s="4263">
        <v>33</v>
      </c>
      <c r="M8" s="4263"/>
      <c r="N8" s="4263"/>
      <c r="O8" s="4263">
        <v>22.5</v>
      </c>
      <c r="P8" s="4265"/>
      <c r="Q8" s="4244"/>
      <c r="R8" s="4314"/>
      <c r="S8" s="4314"/>
    </row>
    <row r="9" spans="1:19" ht="25.5">
      <c r="A9" s="4315" t="s">
        <v>23</v>
      </c>
      <c r="B9" s="4242" t="s">
        <v>1482</v>
      </c>
      <c r="C9" s="4270">
        <v>109</v>
      </c>
      <c r="D9" s="4271">
        <v>89</v>
      </c>
      <c r="E9" s="4243">
        <f>D9/C9</f>
        <v>0.8165137614678899</v>
      </c>
      <c r="F9" s="4270">
        <v>3</v>
      </c>
      <c r="G9" s="4271">
        <v>86</v>
      </c>
      <c r="H9" s="4262">
        <v>7</v>
      </c>
      <c r="I9" s="4263">
        <v>18</v>
      </c>
      <c r="J9" s="4263">
        <v>18</v>
      </c>
      <c r="K9" s="4264">
        <v>23</v>
      </c>
      <c r="L9" s="4263">
        <v>2</v>
      </c>
      <c r="M9" s="4263"/>
      <c r="N9" s="4263"/>
      <c r="O9" s="4263">
        <v>18</v>
      </c>
      <c r="P9" s="4265"/>
      <c r="Q9" s="4244"/>
      <c r="R9" s="4314"/>
      <c r="S9" s="4314"/>
    </row>
    <row r="10" spans="1:19" ht="15">
      <c r="A10" s="4315" t="s">
        <v>26</v>
      </c>
      <c r="B10" s="4242" t="s">
        <v>27</v>
      </c>
      <c r="C10" s="4270">
        <v>382</v>
      </c>
      <c r="D10" s="4271"/>
      <c r="E10" s="4243"/>
      <c r="F10" s="4270"/>
      <c r="G10" s="4271">
        <v>341</v>
      </c>
      <c r="H10" s="4262">
        <v>36</v>
      </c>
      <c r="I10" s="4263"/>
      <c r="J10" s="4263"/>
      <c r="K10" s="4264">
        <v>75</v>
      </c>
      <c r="L10" s="4263">
        <v>94</v>
      </c>
      <c r="M10" s="4263"/>
      <c r="N10" s="4263">
        <v>136</v>
      </c>
      <c r="O10" s="4263"/>
      <c r="P10" s="4265"/>
      <c r="Q10" s="4244"/>
      <c r="R10" s="4314"/>
      <c r="S10" s="4314"/>
    </row>
    <row r="11" spans="1:19" ht="15">
      <c r="A11" s="4315" t="s">
        <v>28</v>
      </c>
      <c r="B11" s="4242" t="s">
        <v>29</v>
      </c>
      <c r="C11" s="4270">
        <v>3232</v>
      </c>
      <c r="D11" s="4271">
        <v>1308</v>
      </c>
      <c r="E11" s="4243">
        <v>0.40470297029702973</v>
      </c>
      <c r="F11" s="4270">
        <v>49</v>
      </c>
      <c r="G11" s="4271">
        <v>1259</v>
      </c>
      <c r="H11" s="4262">
        <v>124</v>
      </c>
      <c r="I11" s="4263"/>
      <c r="J11" s="4263"/>
      <c r="K11" s="4264">
        <v>36</v>
      </c>
      <c r="L11" s="4263">
        <v>71</v>
      </c>
      <c r="M11" s="4263">
        <v>575</v>
      </c>
      <c r="N11" s="4263">
        <v>46</v>
      </c>
      <c r="O11" s="4263">
        <v>376</v>
      </c>
      <c r="P11" s="4265">
        <v>31</v>
      </c>
      <c r="Q11" s="4244"/>
      <c r="R11" s="4314"/>
      <c r="S11" s="4314"/>
    </row>
    <row r="12" spans="1:19" ht="15">
      <c r="A12" s="4315" t="s">
        <v>28</v>
      </c>
      <c r="B12" s="4242" t="s">
        <v>30</v>
      </c>
      <c r="C12" s="4270"/>
      <c r="D12" s="4271"/>
      <c r="E12" s="4243"/>
      <c r="F12" s="4270"/>
      <c r="G12" s="4271"/>
      <c r="H12" s="4262"/>
      <c r="I12" s="4263"/>
      <c r="J12" s="4263"/>
      <c r="K12" s="4264"/>
      <c r="L12" s="4263"/>
      <c r="M12" s="4263"/>
      <c r="N12" s="4263"/>
      <c r="O12" s="4263"/>
      <c r="P12" s="4265"/>
      <c r="Q12" s="4244"/>
      <c r="R12" s="4314"/>
      <c r="S12" s="4314"/>
    </row>
    <row r="13" spans="1:19" ht="15">
      <c r="A13" s="4315" t="s">
        <v>31</v>
      </c>
      <c r="B13" s="4242" t="s">
        <v>32</v>
      </c>
      <c r="C13" s="4270"/>
      <c r="D13" s="4271"/>
      <c r="E13" s="4243"/>
      <c r="F13" s="4270"/>
      <c r="G13" s="4271">
        <v>186</v>
      </c>
      <c r="H13" s="4262"/>
      <c r="I13" s="4263"/>
      <c r="J13" s="4263">
        <v>70</v>
      </c>
      <c r="K13" s="4264"/>
      <c r="L13" s="4263">
        <v>83</v>
      </c>
      <c r="M13" s="4263"/>
      <c r="N13" s="4263"/>
      <c r="O13" s="4263">
        <v>28</v>
      </c>
      <c r="P13" s="4265">
        <v>5</v>
      </c>
      <c r="Q13" s="4244"/>
      <c r="R13" s="4314"/>
      <c r="S13" s="4314"/>
    </row>
    <row r="14" spans="1:19" ht="15">
      <c r="A14" s="4315" t="s">
        <v>31</v>
      </c>
      <c r="B14" s="4242" t="s">
        <v>33</v>
      </c>
      <c r="C14" s="4270"/>
      <c r="D14" s="4271"/>
      <c r="E14" s="4243"/>
      <c r="F14" s="4270"/>
      <c r="G14" s="4271">
        <v>115</v>
      </c>
      <c r="H14" s="4262">
        <v>28</v>
      </c>
      <c r="I14" s="4263">
        <v>0</v>
      </c>
      <c r="J14" s="4263"/>
      <c r="K14" s="4264">
        <v>5</v>
      </c>
      <c r="L14" s="4263">
        <v>73</v>
      </c>
      <c r="M14" s="4263"/>
      <c r="N14" s="4263"/>
      <c r="O14" s="4263">
        <v>9</v>
      </c>
      <c r="P14" s="4265">
        <v>0</v>
      </c>
      <c r="Q14" s="4244"/>
      <c r="R14" s="4314"/>
      <c r="S14" s="4314"/>
    </row>
    <row r="15" spans="1:19" ht="15">
      <c r="A15" s="4315" t="s">
        <v>34</v>
      </c>
      <c r="B15" s="4242" t="s">
        <v>1483</v>
      </c>
      <c r="C15" s="4270">
        <v>57</v>
      </c>
      <c r="D15" s="4271">
        <v>44</v>
      </c>
      <c r="E15" s="4243">
        <f>D15/C15</f>
        <v>0.7719298245614035</v>
      </c>
      <c r="F15" s="4270">
        <v>1</v>
      </c>
      <c r="G15" s="4271">
        <v>43</v>
      </c>
      <c r="H15" s="4262"/>
      <c r="I15" s="4263"/>
      <c r="J15" s="4263"/>
      <c r="K15" s="4264">
        <v>2</v>
      </c>
      <c r="L15" s="4263">
        <v>18</v>
      </c>
      <c r="M15" s="4263"/>
      <c r="N15" s="4263"/>
      <c r="O15" s="4263">
        <v>11</v>
      </c>
      <c r="P15" s="4265">
        <v>12</v>
      </c>
      <c r="Q15" s="4244"/>
      <c r="R15" s="4314"/>
      <c r="S15" s="4314"/>
    </row>
    <row r="16" spans="1:19" ht="15">
      <c r="A16" s="4315" t="s">
        <v>34</v>
      </c>
      <c r="B16" s="4242" t="s">
        <v>94</v>
      </c>
      <c r="C16" s="4270">
        <v>38</v>
      </c>
      <c r="D16" s="4271">
        <v>32</v>
      </c>
      <c r="E16" s="4243">
        <f>+D16/C16</f>
        <v>0.8421052631578947</v>
      </c>
      <c r="F16" s="4270">
        <v>0</v>
      </c>
      <c r="G16" s="4271">
        <f>+D16-F16</f>
        <v>32</v>
      </c>
      <c r="H16" s="4262"/>
      <c r="I16" s="4263"/>
      <c r="J16" s="4263"/>
      <c r="K16" s="4264">
        <v>9</v>
      </c>
      <c r="L16" s="4263"/>
      <c r="M16" s="4263">
        <v>14</v>
      </c>
      <c r="N16" s="4263"/>
      <c r="O16" s="4263">
        <v>9</v>
      </c>
      <c r="P16" s="4265"/>
      <c r="Q16" s="4244"/>
      <c r="R16" s="4314"/>
      <c r="S16" s="4314"/>
    </row>
    <row r="17" spans="1:19" ht="15">
      <c r="A17" s="4315" t="s">
        <v>37</v>
      </c>
      <c r="B17" s="4242" t="s">
        <v>324</v>
      </c>
      <c r="C17" s="4270">
        <v>219</v>
      </c>
      <c r="D17" s="4271">
        <v>196</v>
      </c>
      <c r="E17" s="4243">
        <f>+D17/C17</f>
        <v>0.8949771689497716</v>
      </c>
      <c r="F17" s="4270">
        <v>8</v>
      </c>
      <c r="G17" s="4271">
        <v>188</v>
      </c>
      <c r="H17" s="4262">
        <v>61</v>
      </c>
      <c r="I17" s="4263">
        <v>4</v>
      </c>
      <c r="J17" s="4263">
        <v>2</v>
      </c>
      <c r="K17" s="4264">
        <v>24</v>
      </c>
      <c r="L17" s="4263">
        <v>56</v>
      </c>
      <c r="M17" s="4263">
        <v>3</v>
      </c>
      <c r="N17" s="4263">
        <v>2</v>
      </c>
      <c r="O17" s="4263">
        <v>36</v>
      </c>
      <c r="P17" s="4265"/>
      <c r="Q17" s="4244"/>
      <c r="R17" s="4314"/>
      <c r="S17" s="4314"/>
    </row>
    <row r="18" spans="1:19" ht="26.25" thickBot="1">
      <c r="A18" s="4355" t="s">
        <v>37</v>
      </c>
      <c r="B18" s="4256" t="s">
        <v>62</v>
      </c>
      <c r="C18" s="4277">
        <v>71</v>
      </c>
      <c r="D18" s="4278">
        <v>67</v>
      </c>
      <c r="E18" s="4257">
        <f>D18/C18</f>
        <v>0.9436619718309859</v>
      </c>
      <c r="F18" s="4277">
        <v>0</v>
      </c>
      <c r="G18" s="4278">
        <v>67</v>
      </c>
      <c r="H18" s="4266">
        <v>3</v>
      </c>
      <c r="I18" s="4267"/>
      <c r="J18" s="4267">
        <v>1</v>
      </c>
      <c r="K18" s="4268">
        <v>4</v>
      </c>
      <c r="L18" s="4267">
        <v>27</v>
      </c>
      <c r="M18" s="4267">
        <v>3</v>
      </c>
      <c r="N18" s="4267">
        <v>8</v>
      </c>
      <c r="O18" s="4267">
        <v>16</v>
      </c>
      <c r="P18" s="4269">
        <v>5</v>
      </c>
      <c r="Q18" s="4244"/>
      <c r="R18" s="4314"/>
      <c r="S18" s="4314"/>
    </row>
    <row r="19" spans="1:19" ht="15">
      <c r="A19" s="4318"/>
      <c r="B19" s="4319"/>
      <c r="C19" s="4320"/>
      <c r="D19" s="4320"/>
      <c r="E19" s="4250"/>
      <c r="F19" s="4320"/>
      <c r="G19" s="4320"/>
      <c r="H19" s="4321"/>
      <c r="I19" s="4321"/>
      <c r="J19" s="4321"/>
      <c r="K19" s="4322"/>
      <c r="L19" s="4321"/>
      <c r="M19" s="4321"/>
      <c r="N19" s="4321"/>
      <c r="O19" s="4321"/>
      <c r="P19" s="4321"/>
      <c r="Q19" s="4323"/>
      <c r="R19" s="4314"/>
      <c r="S19" s="4314"/>
    </row>
    <row r="20" spans="1:19" ht="15">
      <c r="A20" s="4318"/>
      <c r="B20" s="4319"/>
      <c r="C20" s="4320"/>
      <c r="D20" s="4320"/>
      <c r="E20" s="4250"/>
      <c r="F20" s="4320"/>
      <c r="G20" s="4320"/>
      <c r="H20" s="4321"/>
      <c r="I20" s="4321"/>
      <c r="J20" s="4321"/>
      <c r="K20" s="4322"/>
      <c r="L20" s="4321"/>
      <c r="M20" s="4321"/>
      <c r="N20" s="4321"/>
      <c r="O20" s="4321"/>
      <c r="P20" s="4321"/>
      <c r="Q20" s="4323"/>
      <c r="R20" s="4314"/>
      <c r="S20" s="4314"/>
    </row>
    <row r="21" spans="1:19" ht="15.75" thickBot="1">
      <c r="A21" s="4318"/>
      <c r="B21" s="4319"/>
      <c r="C21" s="4320"/>
      <c r="D21" s="4320"/>
      <c r="E21" s="4250"/>
      <c r="F21" s="4320"/>
      <c r="G21" s="4320"/>
      <c r="H21" s="4321"/>
      <c r="I21" s="4321"/>
      <c r="J21" s="4321"/>
      <c r="K21" s="4322"/>
      <c r="L21" s="4321"/>
      <c r="M21" s="4321"/>
      <c r="N21" s="4321"/>
      <c r="O21" s="4321"/>
      <c r="P21" s="4321"/>
      <c r="Q21" s="4323"/>
      <c r="R21" s="4314"/>
      <c r="S21" s="4314"/>
    </row>
    <row r="22" spans="1:19" ht="15.75" thickBot="1">
      <c r="A22" s="4318" t="s">
        <v>41</v>
      </c>
      <c r="B22" s="4334"/>
      <c r="C22" s="4320"/>
      <c r="D22" s="4320"/>
      <c r="E22" s="4250"/>
      <c r="F22" s="4320"/>
      <c r="G22" s="4335" t="s">
        <v>42</v>
      </c>
      <c r="H22" s="4419" t="s">
        <v>11</v>
      </c>
      <c r="I22" s="4420" t="s">
        <v>12</v>
      </c>
      <c r="J22" s="4420" t="s">
        <v>13</v>
      </c>
      <c r="K22" s="4421" t="s">
        <v>14</v>
      </c>
      <c r="L22" s="4420" t="s">
        <v>15</v>
      </c>
      <c r="M22" s="4420" t="s">
        <v>16</v>
      </c>
      <c r="N22" s="4422" t="s">
        <v>17</v>
      </c>
      <c r="O22" s="4420" t="s">
        <v>18</v>
      </c>
      <c r="P22" s="4423" t="s">
        <v>19</v>
      </c>
      <c r="Q22" s="4341"/>
      <c r="R22" s="4324"/>
      <c r="S22" s="4324"/>
    </row>
    <row r="23" spans="1:19" ht="15.75" thickBot="1">
      <c r="A23" s="4318"/>
      <c r="B23" s="4319"/>
      <c r="C23" s="4320"/>
      <c r="D23" s="4320"/>
      <c r="E23" s="4250"/>
      <c r="F23" s="4320"/>
      <c r="G23" s="4342">
        <f>SUM(G5:G20)</f>
        <v>2846</v>
      </c>
      <c r="H23" s="4342">
        <f aca="true" t="shared" si="0" ref="H23:P23">SUM(H5:H20)</f>
        <v>339</v>
      </c>
      <c r="I23" s="4342">
        <f t="shared" si="0"/>
        <v>72</v>
      </c>
      <c r="J23" s="4342">
        <f t="shared" si="0"/>
        <v>162.5</v>
      </c>
      <c r="K23" s="4475">
        <f t="shared" si="0"/>
        <v>282</v>
      </c>
      <c r="L23" s="4342">
        <f t="shared" si="0"/>
        <v>501</v>
      </c>
      <c r="M23" s="4342">
        <f t="shared" si="0"/>
        <v>660</v>
      </c>
      <c r="N23" s="4342">
        <f t="shared" si="0"/>
        <v>192</v>
      </c>
      <c r="O23" s="4342">
        <f t="shared" si="0"/>
        <v>584.5</v>
      </c>
      <c r="P23" s="4342">
        <f t="shared" si="0"/>
        <v>53</v>
      </c>
      <c r="Q23" s="4323"/>
      <c r="R23" s="4324"/>
      <c r="S23" s="4324"/>
    </row>
    <row r="24" spans="1:19" ht="15.75" thickBot="1">
      <c r="A24" s="4318"/>
      <c r="B24" s="4319"/>
      <c r="C24" s="4320"/>
      <c r="D24" s="4320"/>
      <c r="E24" s="4250"/>
      <c r="F24" s="4320"/>
      <c r="G24" s="4320"/>
      <c r="H24" s="4291">
        <f aca="true" t="shared" si="1" ref="H24:P24">H23/$G23</f>
        <v>0.1191145467322558</v>
      </c>
      <c r="I24" s="4292">
        <f t="shared" si="1"/>
        <v>0.025298664792691498</v>
      </c>
      <c r="J24" s="4292">
        <f t="shared" si="1"/>
        <v>0.057097680955727335</v>
      </c>
      <c r="K24" s="4300">
        <f t="shared" si="1"/>
        <v>0.09908643710470837</v>
      </c>
      <c r="L24" s="4292">
        <f t="shared" si="1"/>
        <v>0.17603654251581166</v>
      </c>
      <c r="M24" s="4292">
        <f t="shared" si="1"/>
        <v>0.23190442726633873</v>
      </c>
      <c r="N24" s="4292">
        <f t="shared" si="1"/>
        <v>0.06746310611384398</v>
      </c>
      <c r="O24" s="4292">
        <f t="shared" si="1"/>
        <v>0.20537596626844695</v>
      </c>
      <c r="P24" s="4293">
        <f t="shared" si="1"/>
        <v>0.018622628250175684</v>
      </c>
      <c r="Q24" s="4323"/>
      <c r="R24" s="4347"/>
      <c r="S24" s="4324"/>
    </row>
    <row r="25" spans="1:19" ht="15">
      <c r="A25" s="50"/>
      <c r="B25" s="51"/>
      <c r="C25" s="91"/>
      <c r="D25" s="91"/>
      <c r="E25" s="55"/>
      <c r="S25" s="28"/>
    </row>
    <row r="26" spans="1:19" ht="15">
      <c r="A26" s="50"/>
      <c r="B26" s="51"/>
      <c r="C26" s="91"/>
      <c r="D26" s="91"/>
      <c r="E26" s="55"/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1484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4254" t="s">
        <v>1485</v>
      </c>
      <c r="C5" s="4275">
        <v>163</v>
      </c>
      <c r="D5" s="4276">
        <v>114</v>
      </c>
      <c r="E5" s="4255">
        <f aca="true" t="shared" si="0" ref="E5:E17">D5/C5</f>
        <v>0.6993865030674846</v>
      </c>
      <c r="F5" s="4275">
        <f>D5-G5</f>
        <v>6</v>
      </c>
      <c r="G5" s="4276">
        <v>108</v>
      </c>
      <c r="H5" s="4258"/>
      <c r="I5" s="4259"/>
      <c r="J5" s="4259"/>
      <c r="K5" s="4260">
        <v>8</v>
      </c>
      <c r="L5" s="4259">
        <v>10</v>
      </c>
      <c r="M5" s="4259">
        <v>65</v>
      </c>
      <c r="N5" s="4259"/>
      <c r="O5" s="4259">
        <v>25</v>
      </c>
      <c r="P5" s="4261"/>
      <c r="Q5" s="4244"/>
      <c r="R5" s="4314"/>
      <c r="S5" s="4314"/>
    </row>
    <row r="6" spans="1:19" ht="15">
      <c r="A6" s="4315" t="s">
        <v>23</v>
      </c>
      <c r="B6" s="4242" t="s">
        <v>1486</v>
      </c>
      <c r="C6" s="4270">
        <v>202</v>
      </c>
      <c r="D6" s="4271">
        <v>169</v>
      </c>
      <c r="E6" s="4243">
        <f t="shared" si="0"/>
        <v>0.8366336633663366</v>
      </c>
      <c r="F6" s="4270">
        <v>6</v>
      </c>
      <c r="G6" s="4271">
        <v>163</v>
      </c>
      <c r="H6" s="4262">
        <v>40</v>
      </c>
      <c r="I6" s="4263">
        <v>6</v>
      </c>
      <c r="J6" s="4263">
        <v>10.5</v>
      </c>
      <c r="K6" s="4264">
        <v>54</v>
      </c>
      <c r="L6" s="4263">
        <v>42</v>
      </c>
      <c r="M6" s="4263"/>
      <c r="N6" s="4263"/>
      <c r="O6" s="4263">
        <v>10.5</v>
      </c>
      <c r="P6" s="4265"/>
      <c r="Q6" s="4244"/>
      <c r="R6" s="4314"/>
      <c r="S6" s="4314"/>
    </row>
    <row r="7" spans="1:19" ht="15">
      <c r="A7" s="4315" t="s">
        <v>23</v>
      </c>
      <c r="B7" s="4242" t="s">
        <v>1487</v>
      </c>
      <c r="C7" s="4270">
        <v>305</v>
      </c>
      <c r="D7" s="4271">
        <v>217</v>
      </c>
      <c r="E7" s="4243">
        <f t="shared" si="0"/>
        <v>0.7114754098360656</v>
      </c>
      <c r="F7" s="4270">
        <v>3</v>
      </c>
      <c r="G7" s="4271">
        <v>214</v>
      </c>
      <c r="H7" s="4262">
        <v>60</v>
      </c>
      <c r="I7" s="4263">
        <v>12</v>
      </c>
      <c r="J7" s="4263">
        <v>42</v>
      </c>
      <c r="K7" s="4264">
        <v>28</v>
      </c>
      <c r="L7" s="4263">
        <v>30</v>
      </c>
      <c r="M7" s="4263"/>
      <c r="N7" s="4263"/>
      <c r="O7" s="4263">
        <v>42</v>
      </c>
      <c r="P7" s="4265"/>
      <c r="Q7" s="4244"/>
      <c r="R7" s="4314"/>
      <c r="S7" s="4314"/>
    </row>
    <row r="8" spans="1:19" ht="15">
      <c r="A8" s="4315" t="s">
        <v>23</v>
      </c>
      <c r="B8" s="4242" t="s">
        <v>1488</v>
      </c>
      <c r="C8" s="4270">
        <v>183</v>
      </c>
      <c r="D8" s="4271">
        <v>160</v>
      </c>
      <c r="E8" s="4243">
        <f t="shared" si="0"/>
        <v>0.8743169398907104</v>
      </c>
      <c r="F8" s="4270">
        <v>4</v>
      </c>
      <c r="G8" s="4271">
        <v>156</v>
      </c>
      <c r="H8" s="4262">
        <v>28</v>
      </c>
      <c r="I8" s="4263">
        <v>4</v>
      </c>
      <c r="J8" s="4263">
        <v>27.5</v>
      </c>
      <c r="K8" s="4264">
        <v>41</v>
      </c>
      <c r="L8" s="4263">
        <v>28</v>
      </c>
      <c r="M8" s="4263"/>
      <c r="N8" s="4263"/>
      <c r="O8" s="4263">
        <v>27.5</v>
      </c>
      <c r="P8" s="4265"/>
      <c r="Q8" s="4244"/>
      <c r="R8" s="4314"/>
      <c r="S8" s="4314"/>
    </row>
    <row r="9" spans="1:19" ht="25.5">
      <c r="A9" s="4315" t="s">
        <v>23</v>
      </c>
      <c r="B9" s="4242" t="s">
        <v>1489</v>
      </c>
      <c r="C9" s="4270">
        <v>177</v>
      </c>
      <c r="D9" s="4271">
        <v>140</v>
      </c>
      <c r="E9" s="4243">
        <f t="shared" si="0"/>
        <v>0.7909604519774012</v>
      </c>
      <c r="F9" s="4270">
        <v>1</v>
      </c>
      <c r="G9" s="4271">
        <v>139</v>
      </c>
      <c r="H9" s="4262">
        <v>16</v>
      </c>
      <c r="I9" s="4263">
        <v>3</v>
      </c>
      <c r="J9" s="4263">
        <v>24.5</v>
      </c>
      <c r="K9" s="4264">
        <v>27</v>
      </c>
      <c r="L9" s="4263">
        <v>44</v>
      </c>
      <c r="M9" s="4263"/>
      <c r="N9" s="4263"/>
      <c r="O9" s="4263">
        <v>24.5</v>
      </c>
      <c r="P9" s="4265"/>
      <c r="Q9" s="4244"/>
      <c r="R9" s="4314"/>
      <c r="S9" s="4314"/>
    </row>
    <row r="10" spans="1:19" ht="15">
      <c r="A10" s="4315" t="s">
        <v>23</v>
      </c>
      <c r="B10" s="4242" t="s">
        <v>1490</v>
      </c>
      <c r="C10" s="4270">
        <v>134</v>
      </c>
      <c r="D10" s="4271">
        <v>98</v>
      </c>
      <c r="E10" s="4243">
        <f t="shared" si="0"/>
        <v>0.7313432835820896</v>
      </c>
      <c r="F10" s="4270">
        <v>7</v>
      </c>
      <c r="G10" s="4271">
        <v>91</v>
      </c>
      <c r="H10" s="4262">
        <v>32</v>
      </c>
      <c r="I10" s="4263">
        <v>7</v>
      </c>
      <c r="J10" s="4263">
        <v>11.5</v>
      </c>
      <c r="K10" s="4264">
        <v>20</v>
      </c>
      <c r="L10" s="4263">
        <v>9</v>
      </c>
      <c r="M10" s="4263"/>
      <c r="N10" s="4263"/>
      <c r="O10" s="4263">
        <v>11.5</v>
      </c>
      <c r="P10" s="4265"/>
      <c r="Q10" s="4244"/>
      <c r="R10" s="4314"/>
      <c r="S10" s="4314"/>
    </row>
    <row r="11" spans="1:19" ht="15">
      <c r="A11" s="4315" t="s">
        <v>23</v>
      </c>
      <c r="B11" s="4242" t="s">
        <v>1491</v>
      </c>
      <c r="C11" s="4270">
        <v>1201</v>
      </c>
      <c r="D11" s="4271">
        <v>1022</v>
      </c>
      <c r="E11" s="4243">
        <f t="shared" si="0"/>
        <v>0.8509575353871773</v>
      </c>
      <c r="F11" s="4270">
        <v>13</v>
      </c>
      <c r="G11" s="4271">
        <v>1009</v>
      </c>
      <c r="H11" s="4262">
        <v>556</v>
      </c>
      <c r="I11" s="4263">
        <v>114</v>
      </c>
      <c r="J11" s="4263">
        <v>36</v>
      </c>
      <c r="K11" s="4264">
        <v>103</v>
      </c>
      <c r="L11" s="4263">
        <v>164</v>
      </c>
      <c r="M11" s="4263"/>
      <c r="N11" s="4263"/>
      <c r="O11" s="4263">
        <v>36</v>
      </c>
      <c r="P11" s="4265"/>
      <c r="Q11" s="4244"/>
      <c r="R11" s="4314"/>
      <c r="S11" s="4314"/>
    </row>
    <row r="12" spans="1:19" ht="15">
      <c r="A12" s="4315" t="s">
        <v>23</v>
      </c>
      <c r="B12" s="4242" t="s">
        <v>1492</v>
      </c>
      <c r="C12" s="4270">
        <v>298</v>
      </c>
      <c r="D12" s="4271">
        <v>163</v>
      </c>
      <c r="E12" s="4243">
        <f t="shared" si="0"/>
        <v>0.5469798657718121</v>
      </c>
      <c r="F12" s="4270">
        <v>1</v>
      </c>
      <c r="G12" s="4271">
        <v>162</v>
      </c>
      <c r="H12" s="4262">
        <v>30</v>
      </c>
      <c r="I12" s="4263">
        <v>5</v>
      </c>
      <c r="J12" s="4263">
        <v>16</v>
      </c>
      <c r="K12" s="4264">
        <v>12</v>
      </c>
      <c r="L12" s="4263">
        <v>83</v>
      </c>
      <c r="M12" s="4263"/>
      <c r="N12" s="4263"/>
      <c r="O12" s="4263">
        <v>16</v>
      </c>
      <c r="P12" s="4265"/>
      <c r="Q12" s="4244"/>
      <c r="R12" s="4314"/>
      <c r="S12" s="4314"/>
    </row>
    <row r="13" spans="1:19" ht="15">
      <c r="A13" s="4315" t="s">
        <v>23</v>
      </c>
      <c r="B13" s="4242" t="s">
        <v>1493</v>
      </c>
      <c r="C13" s="4270">
        <v>280</v>
      </c>
      <c r="D13" s="4271">
        <v>154</v>
      </c>
      <c r="E13" s="4243">
        <f t="shared" si="0"/>
        <v>0.55</v>
      </c>
      <c r="F13" s="4270">
        <v>4</v>
      </c>
      <c r="G13" s="4271">
        <v>150</v>
      </c>
      <c r="H13" s="4262">
        <v>24</v>
      </c>
      <c r="I13" s="4263">
        <v>10</v>
      </c>
      <c r="J13" s="4263">
        <v>17.5</v>
      </c>
      <c r="K13" s="4264">
        <v>13</v>
      </c>
      <c r="L13" s="4263">
        <v>68</v>
      </c>
      <c r="M13" s="4263"/>
      <c r="N13" s="4263"/>
      <c r="O13" s="4263">
        <v>17.5</v>
      </c>
      <c r="P13" s="4265"/>
      <c r="Q13" s="4244"/>
      <c r="R13" s="4314"/>
      <c r="S13" s="4314"/>
    </row>
    <row r="14" spans="1:19" ht="15">
      <c r="A14" s="4315" t="s">
        <v>23</v>
      </c>
      <c r="B14" s="4242" t="s">
        <v>1494</v>
      </c>
      <c r="C14" s="4270">
        <v>259</v>
      </c>
      <c r="D14" s="4271">
        <v>195</v>
      </c>
      <c r="E14" s="4243">
        <f t="shared" si="0"/>
        <v>0.752895752895753</v>
      </c>
      <c r="F14" s="4270">
        <v>3</v>
      </c>
      <c r="G14" s="4271">
        <v>192</v>
      </c>
      <c r="H14" s="4262">
        <v>16</v>
      </c>
      <c r="I14" s="4263">
        <v>2</v>
      </c>
      <c r="J14" s="4263">
        <v>33</v>
      </c>
      <c r="K14" s="4264">
        <v>48</v>
      </c>
      <c r="L14" s="4263">
        <v>60</v>
      </c>
      <c r="M14" s="4263"/>
      <c r="N14" s="4263"/>
      <c r="O14" s="4263">
        <v>33</v>
      </c>
      <c r="P14" s="4265"/>
      <c r="Q14" s="4244"/>
      <c r="R14" s="4314"/>
      <c r="S14" s="4314"/>
    </row>
    <row r="15" spans="1:19" ht="25.5">
      <c r="A15" s="4315" t="s">
        <v>23</v>
      </c>
      <c r="B15" s="4242" t="s">
        <v>1495</v>
      </c>
      <c r="C15" s="4270">
        <v>274</v>
      </c>
      <c r="D15" s="4271">
        <v>205</v>
      </c>
      <c r="E15" s="4243">
        <f t="shared" si="0"/>
        <v>0.7481751824817519</v>
      </c>
      <c r="F15" s="4270">
        <v>3</v>
      </c>
      <c r="G15" s="4271">
        <v>202</v>
      </c>
      <c r="H15" s="4262">
        <v>44</v>
      </c>
      <c r="I15" s="4263">
        <v>4</v>
      </c>
      <c r="J15" s="4263">
        <v>31.5</v>
      </c>
      <c r="K15" s="4264">
        <v>33</v>
      </c>
      <c r="L15" s="4263">
        <v>58</v>
      </c>
      <c r="M15" s="4263"/>
      <c r="N15" s="4263"/>
      <c r="O15" s="4263">
        <v>31.5</v>
      </c>
      <c r="P15" s="4265"/>
      <c r="Q15" s="4244"/>
      <c r="R15" s="4314"/>
      <c r="S15" s="4314"/>
    </row>
    <row r="16" spans="1:19" ht="15">
      <c r="A16" s="4315" t="s">
        <v>23</v>
      </c>
      <c r="B16" s="4242" t="s">
        <v>1496</v>
      </c>
      <c r="C16" s="4270">
        <v>504</v>
      </c>
      <c r="D16" s="4271">
        <v>395</v>
      </c>
      <c r="E16" s="4243">
        <f t="shared" si="0"/>
        <v>0.7837301587301587</v>
      </c>
      <c r="F16" s="4270">
        <v>3</v>
      </c>
      <c r="G16" s="4271">
        <v>392</v>
      </c>
      <c r="H16" s="4262">
        <v>28</v>
      </c>
      <c r="I16" s="4263">
        <v>7</v>
      </c>
      <c r="J16" s="4263">
        <v>47.5</v>
      </c>
      <c r="K16" s="4264">
        <v>157</v>
      </c>
      <c r="L16" s="4263">
        <v>105</v>
      </c>
      <c r="M16" s="4263"/>
      <c r="N16" s="4263"/>
      <c r="O16" s="4263">
        <v>47.5</v>
      </c>
      <c r="P16" s="4265"/>
      <c r="Q16" s="4244"/>
      <c r="R16" s="4314"/>
      <c r="S16" s="4314"/>
    </row>
    <row r="17" spans="1:19" ht="15">
      <c r="A17" s="4315" t="s">
        <v>23</v>
      </c>
      <c r="B17" s="4242" t="s">
        <v>1497</v>
      </c>
      <c r="C17" s="4270">
        <v>506</v>
      </c>
      <c r="D17" s="4271">
        <v>411</v>
      </c>
      <c r="E17" s="4243">
        <f t="shared" si="0"/>
        <v>0.8122529644268774</v>
      </c>
      <c r="F17" s="4270">
        <v>8</v>
      </c>
      <c r="G17" s="4271">
        <v>403</v>
      </c>
      <c r="H17" s="4262">
        <v>48</v>
      </c>
      <c r="I17" s="4263">
        <v>4</v>
      </c>
      <c r="J17" s="4263">
        <v>48</v>
      </c>
      <c r="K17" s="4264">
        <v>167</v>
      </c>
      <c r="L17" s="4263">
        <v>88</v>
      </c>
      <c r="M17" s="4263"/>
      <c r="N17" s="4263"/>
      <c r="O17" s="4263">
        <v>48</v>
      </c>
      <c r="P17" s="4265"/>
      <c r="Q17" s="4244"/>
      <c r="R17" s="4314"/>
      <c r="S17" s="4314"/>
    </row>
    <row r="18" spans="1:19" ht="15">
      <c r="A18" s="4424" t="s">
        <v>23</v>
      </c>
      <c r="B18" s="4476" t="s">
        <v>1498</v>
      </c>
      <c r="C18" s="4429"/>
      <c r="D18" s="4427"/>
      <c r="E18" s="4428"/>
      <c r="F18" s="4429"/>
      <c r="G18" s="4427"/>
      <c r="H18" s="4430"/>
      <c r="I18" s="4431"/>
      <c r="J18" s="4431"/>
      <c r="K18" s="4432"/>
      <c r="L18" s="4431"/>
      <c r="M18" s="4431"/>
      <c r="N18" s="4431"/>
      <c r="O18" s="4431"/>
      <c r="P18" s="4433"/>
      <c r="Q18" s="4244"/>
      <c r="R18" s="4314"/>
      <c r="S18" s="4314"/>
    </row>
    <row r="19" spans="1:19" ht="25.5">
      <c r="A19" s="4315" t="s">
        <v>23</v>
      </c>
      <c r="B19" s="4242" t="s">
        <v>1499</v>
      </c>
      <c r="C19" s="4270">
        <v>185</v>
      </c>
      <c r="D19" s="4271">
        <v>148</v>
      </c>
      <c r="E19" s="4243">
        <f aca="true" t="shared" si="1" ref="E19:E33">D19/C19</f>
        <v>0.8</v>
      </c>
      <c r="F19" s="4270">
        <v>1</v>
      </c>
      <c r="G19" s="4271">
        <v>147</v>
      </c>
      <c r="H19" s="4262">
        <v>20</v>
      </c>
      <c r="I19" s="4263">
        <v>9</v>
      </c>
      <c r="J19" s="4263">
        <v>28</v>
      </c>
      <c r="K19" s="4264">
        <v>38</v>
      </c>
      <c r="L19" s="4263">
        <v>24</v>
      </c>
      <c r="M19" s="4263"/>
      <c r="N19" s="4263"/>
      <c r="O19" s="4263">
        <v>28</v>
      </c>
      <c r="P19" s="4265"/>
      <c r="Q19" s="4244"/>
      <c r="R19" s="4314"/>
      <c r="S19" s="4314"/>
    </row>
    <row r="20" spans="1:19" ht="25.5">
      <c r="A20" s="4315" t="s">
        <v>23</v>
      </c>
      <c r="B20" s="4242" t="s">
        <v>1500</v>
      </c>
      <c r="C20" s="4270">
        <v>240</v>
      </c>
      <c r="D20" s="4271">
        <v>197</v>
      </c>
      <c r="E20" s="4243">
        <f t="shared" si="1"/>
        <v>0.8208333333333333</v>
      </c>
      <c r="F20" s="4270">
        <v>9</v>
      </c>
      <c r="G20" s="4271">
        <v>188</v>
      </c>
      <c r="H20" s="4262">
        <v>18</v>
      </c>
      <c r="I20" s="4263">
        <v>6</v>
      </c>
      <c r="J20" s="4263">
        <v>28.5</v>
      </c>
      <c r="K20" s="4264">
        <v>37</v>
      </c>
      <c r="L20" s="4263">
        <v>70</v>
      </c>
      <c r="M20" s="4263"/>
      <c r="N20" s="4263"/>
      <c r="O20" s="4263">
        <v>28.5</v>
      </c>
      <c r="P20" s="4265"/>
      <c r="Q20" s="4244"/>
      <c r="R20" s="4314"/>
      <c r="S20" s="4314"/>
    </row>
    <row r="21" spans="1:19" ht="15">
      <c r="A21" s="4315" t="s">
        <v>23</v>
      </c>
      <c r="B21" s="4242" t="s">
        <v>1501</v>
      </c>
      <c r="C21" s="4270">
        <v>185</v>
      </c>
      <c r="D21" s="4271">
        <v>169</v>
      </c>
      <c r="E21" s="4243">
        <f t="shared" si="1"/>
        <v>0.9135135135135135</v>
      </c>
      <c r="F21" s="4270">
        <v>2</v>
      </c>
      <c r="G21" s="4271">
        <v>167</v>
      </c>
      <c r="H21" s="4262">
        <v>3</v>
      </c>
      <c r="I21" s="4263">
        <v>2</v>
      </c>
      <c r="J21" s="4263">
        <v>22</v>
      </c>
      <c r="K21" s="4264">
        <v>76</v>
      </c>
      <c r="L21" s="4263">
        <v>42</v>
      </c>
      <c r="M21" s="4263"/>
      <c r="N21" s="4263"/>
      <c r="O21" s="4263">
        <v>22</v>
      </c>
      <c r="P21" s="4265"/>
      <c r="Q21" s="4244"/>
      <c r="R21" s="4314"/>
      <c r="S21" s="4314"/>
    </row>
    <row r="22" spans="1:19" ht="15">
      <c r="A22" s="4315" t="s">
        <v>23</v>
      </c>
      <c r="B22" s="4242" t="s">
        <v>1502</v>
      </c>
      <c r="C22" s="4270">
        <v>298</v>
      </c>
      <c r="D22" s="4271">
        <v>241</v>
      </c>
      <c r="E22" s="4243">
        <f t="shared" si="1"/>
        <v>0.8087248322147651</v>
      </c>
      <c r="F22" s="4270">
        <v>4</v>
      </c>
      <c r="G22" s="4271">
        <v>237</v>
      </c>
      <c r="H22" s="4262">
        <v>19</v>
      </c>
      <c r="I22" s="4263">
        <v>11</v>
      </c>
      <c r="J22" s="4263">
        <v>40.5</v>
      </c>
      <c r="K22" s="4264">
        <v>21</v>
      </c>
      <c r="L22" s="4263">
        <v>105</v>
      </c>
      <c r="M22" s="4263"/>
      <c r="N22" s="4263"/>
      <c r="O22" s="4263">
        <v>40.5</v>
      </c>
      <c r="P22" s="4265"/>
      <c r="Q22" s="4244"/>
      <c r="R22" s="4314"/>
      <c r="S22" s="4314"/>
    </row>
    <row r="23" spans="1:19" ht="15">
      <c r="A23" s="4315" t="s">
        <v>23</v>
      </c>
      <c r="B23" s="4242" t="s">
        <v>1503</v>
      </c>
      <c r="C23" s="4270">
        <v>419</v>
      </c>
      <c r="D23" s="4271">
        <v>307</v>
      </c>
      <c r="E23" s="4243">
        <f t="shared" si="1"/>
        <v>0.7326968973747017</v>
      </c>
      <c r="F23" s="4270">
        <v>1</v>
      </c>
      <c r="G23" s="4271">
        <v>306</v>
      </c>
      <c r="H23" s="4262">
        <v>60</v>
      </c>
      <c r="I23" s="4263">
        <v>22</v>
      </c>
      <c r="J23" s="4263">
        <v>79</v>
      </c>
      <c r="K23" s="4264">
        <v>64</v>
      </c>
      <c r="L23" s="4263">
        <v>2</v>
      </c>
      <c r="M23" s="4263"/>
      <c r="N23" s="4263"/>
      <c r="O23" s="4263">
        <v>79</v>
      </c>
      <c r="P23" s="4265"/>
      <c r="Q23" s="4244"/>
      <c r="R23" s="4314"/>
      <c r="S23" s="4314"/>
    </row>
    <row r="24" spans="1:19" ht="15">
      <c r="A24" s="4315" t="s">
        <v>23</v>
      </c>
      <c r="B24" s="4242" t="s">
        <v>1504</v>
      </c>
      <c r="C24" s="4270">
        <v>256</v>
      </c>
      <c r="D24" s="4271">
        <v>196</v>
      </c>
      <c r="E24" s="4243">
        <f t="shared" si="1"/>
        <v>0.765625</v>
      </c>
      <c r="F24" s="4270">
        <v>1</v>
      </c>
      <c r="G24" s="4271">
        <v>195</v>
      </c>
      <c r="H24" s="4262">
        <v>27</v>
      </c>
      <c r="I24" s="4263">
        <v>8</v>
      </c>
      <c r="J24" s="4263">
        <v>44</v>
      </c>
      <c r="K24" s="4264">
        <v>45</v>
      </c>
      <c r="L24" s="4263">
        <v>27</v>
      </c>
      <c r="M24" s="4263"/>
      <c r="N24" s="4263"/>
      <c r="O24" s="4263">
        <v>44</v>
      </c>
      <c r="P24" s="4265"/>
      <c r="Q24" s="4244"/>
      <c r="R24" s="4314"/>
      <c r="S24" s="4314"/>
    </row>
    <row r="25" spans="1:19" ht="15">
      <c r="A25" s="4315" t="s">
        <v>23</v>
      </c>
      <c r="B25" s="4242" t="s">
        <v>1505</v>
      </c>
      <c r="C25" s="4270">
        <v>372</v>
      </c>
      <c r="D25" s="4271">
        <v>305</v>
      </c>
      <c r="E25" s="4243">
        <f t="shared" si="1"/>
        <v>0.8198924731182796</v>
      </c>
      <c r="F25" s="4270">
        <v>5</v>
      </c>
      <c r="G25" s="4271">
        <v>300</v>
      </c>
      <c r="H25" s="4262">
        <v>24</v>
      </c>
      <c r="I25" s="4263">
        <v>10</v>
      </c>
      <c r="J25" s="4263">
        <v>77</v>
      </c>
      <c r="K25" s="4264">
        <v>50</v>
      </c>
      <c r="L25" s="4263">
        <v>62</v>
      </c>
      <c r="M25" s="4263"/>
      <c r="N25" s="4263"/>
      <c r="O25" s="4263">
        <v>77</v>
      </c>
      <c r="P25" s="4265"/>
      <c r="Q25" s="4244"/>
      <c r="R25" s="4314"/>
      <c r="S25" s="4314"/>
    </row>
    <row r="26" spans="1:19" ht="15">
      <c r="A26" s="4315" t="s">
        <v>23</v>
      </c>
      <c r="B26" s="4242" t="s">
        <v>1506</v>
      </c>
      <c r="C26" s="4270">
        <v>302</v>
      </c>
      <c r="D26" s="4271">
        <v>225</v>
      </c>
      <c r="E26" s="4243">
        <f t="shared" si="1"/>
        <v>0.7450331125827815</v>
      </c>
      <c r="F26" s="4270">
        <v>4</v>
      </c>
      <c r="G26" s="4271">
        <v>221</v>
      </c>
      <c r="H26" s="4262">
        <v>18</v>
      </c>
      <c r="I26" s="4263">
        <v>2</v>
      </c>
      <c r="J26" s="4263">
        <v>30.5</v>
      </c>
      <c r="K26" s="4264">
        <v>36</v>
      </c>
      <c r="L26" s="4263">
        <v>104</v>
      </c>
      <c r="M26" s="4263"/>
      <c r="N26" s="4263"/>
      <c r="O26" s="4263">
        <v>30.5</v>
      </c>
      <c r="P26" s="4265"/>
      <c r="Q26" s="4244"/>
      <c r="R26" s="4314"/>
      <c r="S26" s="4314"/>
    </row>
    <row r="27" spans="1:19" ht="15">
      <c r="A27" s="4315" t="s">
        <v>23</v>
      </c>
      <c r="B27" s="4242" t="s">
        <v>1507</v>
      </c>
      <c r="C27" s="4270">
        <v>220</v>
      </c>
      <c r="D27" s="4271">
        <v>164</v>
      </c>
      <c r="E27" s="4243">
        <f t="shared" si="1"/>
        <v>0.7454545454545455</v>
      </c>
      <c r="F27" s="4270">
        <v>2</v>
      </c>
      <c r="G27" s="4271">
        <v>162</v>
      </c>
      <c r="H27" s="4262">
        <v>18</v>
      </c>
      <c r="I27" s="4263">
        <v>6</v>
      </c>
      <c r="J27" s="4263">
        <v>27.5</v>
      </c>
      <c r="K27" s="4264">
        <v>32</v>
      </c>
      <c r="L27" s="4263">
        <v>51</v>
      </c>
      <c r="M27" s="4263"/>
      <c r="N27" s="4263"/>
      <c r="O27" s="4263">
        <v>27.5</v>
      </c>
      <c r="P27" s="4265"/>
      <c r="Q27" s="4244"/>
      <c r="R27" s="4314"/>
      <c r="S27" s="4314"/>
    </row>
    <row r="28" spans="1:19" ht="15">
      <c r="A28" s="4315" t="s">
        <v>23</v>
      </c>
      <c r="B28" s="4242" t="s">
        <v>1508</v>
      </c>
      <c r="C28" s="4270">
        <v>259</v>
      </c>
      <c r="D28" s="4271">
        <v>211</v>
      </c>
      <c r="E28" s="4243">
        <f t="shared" si="1"/>
        <v>0.8146718146718147</v>
      </c>
      <c r="F28" s="4270">
        <v>5</v>
      </c>
      <c r="G28" s="4271">
        <v>206</v>
      </c>
      <c r="H28" s="4262">
        <v>23</v>
      </c>
      <c r="I28" s="4263">
        <v>2</v>
      </c>
      <c r="J28" s="4263">
        <v>21.5</v>
      </c>
      <c r="K28" s="4264">
        <v>99</v>
      </c>
      <c r="L28" s="4263">
        <v>39</v>
      </c>
      <c r="M28" s="4263"/>
      <c r="N28" s="4263"/>
      <c r="O28" s="4263">
        <v>21.5</v>
      </c>
      <c r="P28" s="4265"/>
      <c r="Q28" s="4244"/>
      <c r="R28" s="4314"/>
      <c r="S28" s="4314"/>
    </row>
    <row r="29" spans="1:19" ht="15">
      <c r="A29" s="4315" t="s">
        <v>23</v>
      </c>
      <c r="B29" s="4242" t="s">
        <v>1509</v>
      </c>
      <c r="C29" s="4270">
        <v>238</v>
      </c>
      <c r="D29" s="4271">
        <v>185</v>
      </c>
      <c r="E29" s="4243">
        <f t="shared" si="1"/>
        <v>0.7773109243697479</v>
      </c>
      <c r="F29" s="4270">
        <v>2</v>
      </c>
      <c r="G29" s="4271">
        <v>183</v>
      </c>
      <c r="H29" s="4262">
        <v>26</v>
      </c>
      <c r="I29" s="4263">
        <v>4</v>
      </c>
      <c r="J29" s="4263">
        <v>25.5</v>
      </c>
      <c r="K29" s="4264">
        <v>50</v>
      </c>
      <c r="L29" s="4263">
        <v>52</v>
      </c>
      <c r="M29" s="4263"/>
      <c r="N29" s="4263"/>
      <c r="O29" s="4263">
        <v>25.5</v>
      </c>
      <c r="P29" s="4265"/>
      <c r="Q29" s="4244"/>
      <c r="R29" s="4314"/>
      <c r="S29" s="4314"/>
    </row>
    <row r="30" spans="1:19" ht="15">
      <c r="A30" s="4315" t="s">
        <v>23</v>
      </c>
      <c r="B30" s="4242" t="s">
        <v>1510</v>
      </c>
      <c r="C30" s="4270">
        <v>334</v>
      </c>
      <c r="D30" s="4271">
        <v>238</v>
      </c>
      <c r="E30" s="4243">
        <f t="shared" si="1"/>
        <v>0.7125748502994012</v>
      </c>
      <c r="F30" s="4270">
        <v>4</v>
      </c>
      <c r="G30" s="4271">
        <v>234</v>
      </c>
      <c r="H30" s="4262">
        <v>29</v>
      </c>
      <c r="I30" s="4263">
        <v>9</v>
      </c>
      <c r="J30" s="4263">
        <v>45</v>
      </c>
      <c r="K30" s="4264">
        <v>27</v>
      </c>
      <c r="L30" s="4263">
        <v>79</v>
      </c>
      <c r="M30" s="4263"/>
      <c r="N30" s="4263"/>
      <c r="O30" s="4263">
        <v>45</v>
      </c>
      <c r="P30" s="4265"/>
      <c r="Q30" s="4244"/>
      <c r="R30" s="4314"/>
      <c r="S30" s="4314"/>
    </row>
    <row r="31" spans="1:19" ht="25.5">
      <c r="A31" s="4315" t="s">
        <v>23</v>
      </c>
      <c r="B31" s="4242" t="s">
        <v>1511</v>
      </c>
      <c r="C31" s="4270">
        <v>393</v>
      </c>
      <c r="D31" s="4271">
        <v>287</v>
      </c>
      <c r="E31" s="4243">
        <f t="shared" si="1"/>
        <v>0.7302798982188295</v>
      </c>
      <c r="F31" s="4270"/>
      <c r="G31" s="4271">
        <v>287</v>
      </c>
      <c r="H31" s="4262">
        <v>55</v>
      </c>
      <c r="I31" s="4263">
        <v>7</v>
      </c>
      <c r="J31" s="4263">
        <v>26.5</v>
      </c>
      <c r="K31" s="4264">
        <v>78</v>
      </c>
      <c r="L31" s="4263">
        <v>94</v>
      </c>
      <c r="M31" s="4263"/>
      <c r="N31" s="4263"/>
      <c r="O31" s="4263">
        <v>26.5</v>
      </c>
      <c r="P31" s="4265"/>
      <c r="Q31" s="4244"/>
      <c r="R31" s="4314"/>
      <c r="S31" s="4314"/>
    </row>
    <row r="32" spans="1:19" ht="15">
      <c r="A32" s="4315" t="s">
        <v>23</v>
      </c>
      <c r="B32" s="4242" t="s">
        <v>1512</v>
      </c>
      <c r="C32" s="4270">
        <v>191</v>
      </c>
      <c r="D32" s="4271">
        <v>170</v>
      </c>
      <c r="E32" s="4243">
        <f t="shared" si="1"/>
        <v>0.8900523560209425</v>
      </c>
      <c r="F32" s="4270">
        <v>1</v>
      </c>
      <c r="G32" s="4271">
        <v>169</v>
      </c>
      <c r="H32" s="4262">
        <v>14</v>
      </c>
      <c r="I32" s="4263">
        <v>4</v>
      </c>
      <c r="J32" s="4263">
        <v>38.5</v>
      </c>
      <c r="K32" s="4264">
        <v>65</v>
      </c>
      <c r="L32" s="4263">
        <v>9</v>
      </c>
      <c r="M32" s="4263"/>
      <c r="N32" s="4263"/>
      <c r="O32" s="4263">
        <v>38.5</v>
      </c>
      <c r="P32" s="4265"/>
      <c r="Q32" s="4244"/>
      <c r="R32" s="4314"/>
      <c r="S32" s="4314"/>
    </row>
    <row r="33" spans="1:19" ht="15">
      <c r="A33" s="4315" t="s">
        <v>55</v>
      </c>
      <c r="B33" s="4242" t="s">
        <v>1513</v>
      </c>
      <c r="C33" s="4270">
        <v>93</v>
      </c>
      <c r="D33" s="4271">
        <v>68</v>
      </c>
      <c r="E33" s="4243">
        <f t="shared" si="1"/>
        <v>0.7311827956989247</v>
      </c>
      <c r="F33" s="4270">
        <v>2</v>
      </c>
      <c r="G33" s="4271">
        <v>66</v>
      </c>
      <c r="H33" s="4262">
        <v>2</v>
      </c>
      <c r="I33" s="4263"/>
      <c r="J33" s="4263"/>
      <c r="K33" s="4264"/>
      <c r="L33" s="4263">
        <v>5</v>
      </c>
      <c r="M33" s="4263">
        <v>57</v>
      </c>
      <c r="N33" s="4263"/>
      <c r="O33" s="4263">
        <v>2</v>
      </c>
      <c r="P33" s="4265"/>
      <c r="Q33" s="4244"/>
      <c r="R33" s="4314"/>
      <c r="S33" s="4314"/>
    </row>
    <row r="34" spans="1:19" ht="15">
      <c r="A34" s="4315" t="s">
        <v>26</v>
      </c>
      <c r="B34" s="4242" t="s">
        <v>27</v>
      </c>
      <c r="C34" s="4270">
        <v>1717</v>
      </c>
      <c r="D34" s="4271"/>
      <c r="E34" s="4243"/>
      <c r="F34" s="4270"/>
      <c r="G34" s="4271">
        <v>1467</v>
      </c>
      <c r="H34" s="4262">
        <v>162</v>
      </c>
      <c r="I34" s="4263">
        <v>115.2</v>
      </c>
      <c r="J34" s="4263"/>
      <c r="K34" s="4264">
        <v>382</v>
      </c>
      <c r="L34" s="4263">
        <v>267</v>
      </c>
      <c r="M34" s="4263"/>
      <c r="N34" s="4263">
        <v>453</v>
      </c>
      <c r="O34" s="4263">
        <v>12.8</v>
      </c>
      <c r="P34" s="4265">
        <v>75</v>
      </c>
      <c r="Q34" s="4244"/>
      <c r="R34" s="4314"/>
      <c r="S34" s="4314"/>
    </row>
    <row r="35" spans="1:19" ht="15">
      <c r="A35" s="4315" t="s">
        <v>28</v>
      </c>
      <c r="B35" s="4242" t="s">
        <v>29</v>
      </c>
      <c r="C35" s="4270">
        <v>13363</v>
      </c>
      <c r="D35" s="4271">
        <v>5461</v>
      </c>
      <c r="E35" s="4243">
        <v>0.408665718775724</v>
      </c>
      <c r="F35" s="4270">
        <v>240</v>
      </c>
      <c r="G35" s="4271">
        <v>5221</v>
      </c>
      <c r="H35" s="4262">
        <v>226</v>
      </c>
      <c r="I35" s="4263"/>
      <c r="J35" s="4263"/>
      <c r="K35" s="4264">
        <v>325</v>
      </c>
      <c r="L35" s="4263">
        <v>344</v>
      </c>
      <c r="M35" s="4263">
        <v>2323</v>
      </c>
      <c r="N35" s="4263">
        <v>298</v>
      </c>
      <c r="O35" s="4263">
        <v>1251</v>
      </c>
      <c r="P35" s="4265">
        <v>454</v>
      </c>
      <c r="Q35" s="4244"/>
      <c r="R35" s="4314"/>
      <c r="S35" s="4314"/>
    </row>
    <row r="36" spans="1:19" ht="15">
      <c r="A36" s="4315" t="s">
        <v>28</v>
      </c>
      <c r="B36" s="4242" t="s">
        <v>30</v>
      </c>
      <c r="C36" s="4270"/>
      <c r="D36" s="4271"/>
      <c r="E36" s="4243"/>
      <c r="F36" s="4270"/>
      <c r="G36" s="4271"/>
      <c r="H36" s="4262"/>
      <c r="I36" s="4263"/>
      <c r="J36" s="4263"/>
      <c r="K36" s="4264"/>
      <c r="L36" s="4263"/>
      <c r="M36" s="4263"/>
      <c r="N36" s="4263"/>
      <c r="O36" s="4263"/>
      <c r="P36" s="4265"/>
      <c r="Q36" s="4244"/>
      <c r="R36" s="4314"/>
      <c r="S36" s="4314"/>
    </row>
    <row r="37" spans="1:19" ht="15">
      <c r="A37" s="4315" t="s">
        <v>82</v>
      </c>
      <c r="B37" s="4242" t="s">
        <v>1514</v>
      </c>
      <c r="C37" s="4270">
        <v>978</v>
      </c>
      <c r="D37" s="4271">
        <v>338</v>
      </c>
      <c r="E37" s="4243">
        <f>D37/C37</f>
        <v>0.3456032719836401</v>
      </c>
      <c r="F37" s="4270">
        <f>D37-G37</f>
        <v>16</v>
      </c>
      <c r="G37" s="4271">
        <v>322</v>
      </c>
      <c r="H37" s="4262"/>
      <c r="I37" s="4352"/>
      <c r="J37" s="4352"/>
      <c r="K37" s="4353">
        <v>60.32999999999993</v>
      </c>
      <c r="L37" s="4352"/>
      <c r="M37" s="4352">
        <v>60.32999999999993</v>
      </c>
      <c r="N37" s="4352">
        <v>60.33999999999833</v>
      </c>
      <c r="O37" s="4352">
        <v>141</v>
      </c>
      <c r="P37" s="4265"/>
      <c r="Q37" s="4244"/>
      <c r="R37" s="4314"/>
      <c r="S37" s="4314"/>
    </row>
    <row r="38" spans="1:19" ht="25.5">
      <c r="A38" s="4315" t="s">
        <v>31</v>
      </c>
      <c r="B38" s="4242" t="s">
        <v>67</v>
      </c>
      <c r="C38" s="4270"/>
      <c r="D38" s="4271"/>
      <c r="E38" s="4243"/>
      <c r="F38" s="4270"/>
      <c r="G38" s="4271">
        <v>1225</v>
      </c>
      <c r="H38" s="4262"/>
      <c r="I38" s="4263">
        <v>5</v>
      </c>
      <c r="J38" s="4263">
        <v>421</v>
      </c>
      <c r="K38" s="4264">
        <v>7</v>
      </c>
      <c r="L38" s="4263">
        <v>530</v>
      </c>
      <c r="M38" s="4263"/>
      <c r="N38" s="4263"/>
      <c r="O38" s="4263">
        <v>232</v>
      </c>
      <c r="P38" s="4265">
        <v>30</v>
      </c>
      <c r="Q38" s="4244"/>
      <c r="R38" s="4314"/>
      <c r="S38" s="4314"/>
    </row>
    <row r="39" spans="1:19" ht="25.5">
      <c r="A39" s="4315" t="s">
        <v>31</v>
      </c>
      <c r="B39" s="4242" t="s">
        <v>68</v>
      </c>
      <c r="C39" s="4270"/>
      <c r="D39" s="4271"/>
      <c r="E39" s="4243"/>
      <c r="F39" s="4270"/>
      <c r="G39" s="4271">
        <v>255</v>
      </c>
      <c r="H39" s="4262">
        <v>52</v>
      </c>
      <c r="I39" s="4263">
        <v>2</v>
      </c>
      <c r="J39" s="4263"/>
      <c r="K39" s="4264">
        <v>28</v>
      </c>
      <c r="L39" s="4263">
        <v>165</v>
      </c>
      <c r="M39" s="4263"/>
      <c r="N39" s="4263"/>
      <c r="O39" s="4263">
        <v>8</v>
      </c>
      <c r="P39" s="4265">
        <v>0</v>
      </c>
      <c r="Q39" s="4244"/>
      <c r="R39" s="4314"/>
      <c r="S39" s="4314"/>
    </row>
    <row r="40" spans="1:19" ht="15">
      <c r="A40" s="4315" t="s">
        <v>34</v>
      </c>
      <c r="B40" s="4242" t="s">
        <v>1515</v>
      </c>
      <c r="C40" s="4270">
        <v>277</v>
      </c>
      <c r="D40" s="4271">
        <v>223</v>
      </c>
      <c r="E40" s="4243">
        <f>D40/C40</f>
        <v>0.8050541516245487</v>
      </c>
      <c r="F40" s="4270">
        <v>4</v>
      </c>
      <c r="G40" s="4271">
        <v>219</v>
      </c>
      <c r="H40" s="4262">
        <v>25</v>
      </c>
      <c r="I40" s="4263"/>
      <c r="J40" s="4263">
        <v>1</v>
      </c>
      <c r="K40" s="4264">
        <v>25</v>
      </c>
      <c r="L40" s="4263">
        <v>88</v>
      </c>
      <c r="M40" s="4263">
        <v>1</v>
      </c>
      <c r="N40" s="4263"/>
      <c r="O40" s="4263">
        <v>76</v>
      </c>
      <c r="P40" s="4265">
        <v>3</v>
      </c>
      <c r="Q40" s="4244"/>
      <c r="R40" s="4314"/>
      <c r="S40" s="4314"/>
    </row>
    <row r="41" spans="1:19" ht="15">
      <c r="A41" s="4315" t="s">
        <v>34</v>
      </c>
      <c r="B41" s="4242" t="s">
        <v>1516</v>
      </c>
      <c r="C41" s="4270">
        <v>68</v>
      </c>
      <c r="D41" s="4271">
        <v>48</v>
      </c>
      <c r="E41" s="4243">
        <f>D41/C41</f>
        <v>0.7058823529411765</v>
      </c>
      <c r="F41" s="4270">
        <v>1</v>
      </c>
      <c r="G41" s="4271">
        <v>47</v>
      </c>
      <c r="H41" s="4262">
        <v>6</v>
      </c>
      <c r="I41" s="4263"/>
      <c r="J41" s="4263"/>
      <c r="K41" s="4264">
        <v>16</v>
      </c>
      <c r="L41" s="4263">
        <v>3</v>
      </c>
      <c r="M41" s="4263">
        <v>17</v>
      </c>
      <c r="N41" s="4263"/>
      <c r="O41" s="4263">
        <v>5</v>
      </c>
      <c r="P41" s="4265"/>
      <c r="Q41" s="4244"/>
      <c r="R41" s="4314"/>
      <c r="S41" s="4314"/>
    </row>
    <row r="42" spans="1:19" ht="15">
      <c r="A42" s="4315" t="s">
        <v>34</v>
      </c>
      <c r="B42" s="4242" t="s">
        <v>94</v>
      </c>
      <c r="C42" s="4270">
        <v>126</v>
      </c>
      <c r="D42" s="4271">
        <v>63</v>
      </c>
      <c r="E42" s="4243">
        <f>+D42/C42</f>
        <v>0.5</v>
      </c>
      <c r="F42" s="4270">
        <v>0</v>
      </c>
      <c r="G42" s="4271">
        <f>+D42-F42</f>
        <v>63</v>
      </c>
      <c r="H42" s="4262"/>
      <c r="I42" s="4263"/>
      <c r="J42" s="4263"/>
      <c r="K42" s="4264">
        <v>25</v>
      </c>
      <c r="L42" s="4263"/>
      <c r="M42" s="4263">
        <v>18</v>
      </c>
      <c r="N42" s="4263"/>
      <c r="O42" s="4263">
        <v>20</v>
      </c>
      <c r="P42" s="4265"/>
      <c r="Q42" s="4244"/>
      <c r="R42" s="4314"/>
      <c r="S42" s="4314"/>
    </row>
    <row r="43" spans="1:19" ht="15">
      <c r="A43" s="4315" t="s">
        <v>37</v>
      </c>
      <c r="B43" s="4242" t="s">
        <v>95</v>
      </c>
      <c r="C43" s="4270">
        <v>410</v>
      </c>
      <c r="D43" s="4271">
        <v>252</v>
      </c>
      <c r="E43" s="4243">
        <f>+D43/C43</f>
        <v>0.6146341463414634</v>
      </c>
      <c r="F43" s="4270">
        <v>8</v>
      </c>
      <c r="G43" s="4271">
        <v>244</v>
      </c>
      <c r="H43" s="4262">
        <v>12</v>
      </c>
      <c r="I43" s="4263">
        <v>4</v>
      </c>
      <c r="J43" s="4263">
        <v>4</v>
      </c>
      <c r="K43" s="4264">
        <v>66</v>
      </c>
      <c r="L43" s="4263">
        <v>92</v>
      </c>
      <c r="M43" s="4263">
        <v>30</v>
      </c>
      <c r="N43" s="4263">
        <v>1</v>
      </c>
      <c r="O43" s="4263">
        <v>35</v>
      </c>
      <c r="P43" s="4265"/>
      <c r="Q43" s="4244"/>
      <c r="R43" s="4314"/>
      <c r="S43" s="4314"/>
    </row>
    <row r="44" spans="1:19" ht="15">
      <c r="A44" s="4315" t="s">
        <v>37</v>
      </c>
      <c r="B44" s="4242" t="s">
        <v>39</v>
      </c>
      <c r="C44" s="4270">
        <v>63</v>
      </c>
      <c r="D44" s="4271">
        <v>52</v>
      </c>
      <c r="E44" s="4243">
        <f>D44/C44</f>
        <v>0.8253968253968254</v>
      </c>
      <c r="F44" s="4270">
        <v>2</v>
      </c>
      <c r="G44" s="4271">
        <v>50</v>
      </c>
      <c r="H44" s="4262">
        <v>2</v>
      </c>
      <c r="I44" s="4263"/>
      <c r="J44" s="4263">
        <v>1</v>
      </c>
      <c r="K44" s="4264">
        <v>11</v>
      </c>
      <c r="L44" s="4263">
        <v>14</v>
      </c>
      <c r="M44" s="4263"/>
      <c r="N44" s="4263">
        <v>11</v>
      </c>
      <c r="O44" s="4263">
        <v>9</v>
      </c>
      <c r="P44" s="4265">
        <v>2</v>
      </c>
      <c r="Q44" s="4244"/>
      <c r="R44" s="4314"/>
      <c r="S44" s="4314"/>
    </row>
    <row r="45" spans="1:19" ht="15.75" thickBot="1">
      <c r="A45" s="4355" t="s">
        <v>37</v>
      </c>
      <c r="B45" s="4256" t="s">
        <v>40</v>
      </c>
      <c r="C45" s="4277">
        <v>68</v>
      </c>
      <c r="D45" s="4278">
        <v>52</v>
      </c>
      <c r="E45" s="4257">
        <f>D45/C45</f>
        <v>0.7647058823529411</v>
      </c>
      <c r="F45" s="4277">
        <v>1</v>
      </c>
      <c r="G45" s="4278">
        <v>51</v>
      </c>
      <c r="H45" s="4266">
        <v>14</v>
      </c>
      <c r="I45" s="4267">
        <v>1</v>
      </c>
      <c r="J45" s="4267"/>
      <c r="K45" s="4268">
        <v>1</v>
      </c>
      <c r="L45" s="4267">
        <v>4</v>
      </c>
      <c r="M45" s="4267">
        <v>10</v>
      </c>
      <c r="N45" s="4267">
        <v>3</v>
      </c>
      <c r="O45" s="4267">
        <v>18</v>
      </c>
      <c r="P45" s="4269"/>
      <c r="Q45" s="4244"/>
      <c r="R45" s="4314"/>
      <c r="S45" s="4314"/>
    </row>
    <row r="46" spans="1:19" ht="15.75" thickBot="1">
      <c r="A46" s="4318"/>
      <c r="B46" s="4319"/>
      <c r="C46" s="4320"/>
      <c r="D46" s="4320"/>
      <c r="E46" s="4250"/>
      <c r="F46" s="4320"/>
      <c r="G46" s="4320"/>
      <c r="H46" s="4321"/>
      <c r="I46" s="4321"/>
      <c r="J46" s="4321"/>
      <c r="K46" s="4322"/>
      <c r="L46" s="4321"/>
      <c r="M46" s="4321"/>
      <c r="N46" s="4321"/>
      <c r="O46" s="4321"/>
      <c r="P46" s="4321"/>
      <c r="Q46" s="4323"/>
      <c r="R46" s="4324"/>
      <c r="S46" s="4324"/>
    </row>
    <row r="47" spans="1:19" ht="15.75" thickBot="1">
      <c r="A47" s="4318" t="s">
        <v>41</v>
      </c>
      <c r="B47" s="4334"/>
      <c r="C47" s="4320"/>
      <c r="D47" s="4320"/>
      <c r="E47" s="4250"/>
      <c r="F47" s="4320"/>
      <c r="G47" s="4335" t="s">
        <v>42</v>
      </c>
      <c r="H47" s="4419" t="s">
        <v>11</v>
      </c>
      <c r="I47" s="4420" t="s">
        <v>12</v>
      </c>
      <c r="J47" s="4420" t="s">
        <v>13</v>
      </c>
      <c r="K47" s="4421" t="s">
        <v>14</v>
      </c>
      <c r="L47" s="4420" t="s">
        <v>15</v>
      </c>
      <c r="M47" s="4420" t="s">
        <v>16</v>
      </c>
      <c r="N47" s="4422" t="s">
        <v>17</v>
      </c>
      <c r="O47" s="4420" t="s">
        <v>18</v>
      </c>
      <c r="P47" s="4423" t="s">
        <v>19</v>
      </c>
      <c r="Q47" s="4341"/>
      <c r="R47" s="4324"/>
      <c r="S47" s="4324"/>
    </row>
    <row r="48" spans="1:19" ht="15.75" thickBot="1">
      <c r="A48" s="4318"/>
      <c r="B48" s="4319"/>
      <c r="C48" s="4462"/>
      <c r="D48" s="4462"/>
      <c r="E48" s="4463"/>
      <c r="F48" s="4462"/>
      <c r="G48" s="4466">
        <f aca="true" t="shared" si="2" ref="G48:P48">SUM(G5:G46)</f>
        <v>15613</v>
      </c>
      <c r="H48" s="4466">
        <f t="shared" si="2"/>
        <v>1777</v>
      </c>
      <c r="I48" s="4466">
        <f t="shared" si="2"/>
        <v>407.2</v>
      </c>
      <c r="J48" s="4466">
        <f t="shared" si="2"/>
        <v>1306.5</v>
      </c>
      <c r="K48" s="4467">
        <f t="shared" si="2"/>
        <v>2375.33</v>
      </c>
      <c r="L48" s="4466">
        <f t="shared" si="2"/>
        <v>3061</v>
      </c>
      <c r="M48" s="4466">
        <f t="shared" si="2"/>
        <v>2581.33</v>
      </c>
      <c r="N48" s="4466">
        <f t="shared" si="2"/>
        <v>826.3399999999983</v>
      </c>
      <c r="O48" s="4466">
        <f t="shared" si="2"/>
        <v>2714.3</v>
      </c>
      <c r="P48" s="4466">
        <f t="shared" si="2"/>
        <v>564</v>
      </c>
      <c r="Q48" s="4464"/>
      <c r="R48" s="4465"/>
      <c r="S48" s="4465"/>
    </row>
    <row r="49" spans="1:19" ht="15.75" thickBot="1">
      <c r="A49" s="4318"/>
      <c r="B49" s="4319"/>
      <c r="C49" s="4320"/>
      <c r="D49" s="4320"/>
      <c r="E49" s="4250"/>
      <c r="F49" s="4320"/>
      <c r="G49" s="4320"/>
      <c r="H49" s="4291">
        <f aca="true" t="shared" si="3" ref="H49:P49">H48/$G48</f>
        <v>0.11381541023506053</v>
      </c>
      <c r="I49" s="4292">
        <f t="shared" si="3"/>
        <v>0.02608083007749952</v>
      </c>
      <c r="J49" s="4292">
        <f t="shared" si="3"/>
        <v>0.08368026644462948</v>
      </c>
      <c r="K49" s="4300">
        <f t="shared" si="3"/>
        <v>0.15213796195478127</v>
      </c>
      <c r="L49" s="4292">
        <f t="shared" si="3"/>
        <v>0.19605456990969064</v>
      </c>
      <c r="M49" s="4292">
        <f t="shared" si="3"/>
        <v>0.16533209504899762</v>
      </c>
      <c r="N49" s="4292">
        <f t="shared" si="3"/>
        <v>0.05292640748094526</v>
      </c>
      <c r="O49" s="4292">
        <f t="shared" si="3"/>
        <v>0.17384871581374498</v>
      </c>
      <c r="P49" s="4293">
        <f t="shared" si="3"/>
        <v>0.03612374303465061</v>
      </c>
      <c r="Q49" s="4323"/>
      <c r="R49" s="4347"/>
      <c r="S49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1517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4254" t="s">
        <v>1518</v>
      </c>
      <c r="C5" s="4275">
        <v>91</v>
      </c>
      <c r="D5" s="4276">
        <v>64</v>
      </c>
      <c r="E5" s="4255">
        <f>D5/C5</f>
        <v>0.7032967032967034</v>
      </c>
      <c r="F5" s="4275">
        <f>D5-G5</f>
        <v>0</v>
      </c>
      <c r="G5" s="4276">
        <v>64</v>
      </c>
      <c r="H5" s="4258"/>
      <c r="I5" s="4259"/>
      <c r="J5" s="4259"/>
      <c r="K5" s="4260">
        <v>7</v>
      </c>
      <c r="L5" s="4259">
        <v>5</v>
      </c>
      <c r="M5" s="4259">
        <v>45</v>
      </c>
      <c r="N5" s="4259"/>
      <c r="O5" s="4259">
        <v>7</v>
      </c>
      <c r="P5" s="4261"/>
      <c r="Q5" s="4244"/>
      <c r="R5" s="4314"/>
      <c r="S5" s="4314"/>
    </row>
    <row r="6" spans="1:19" ht="15">
      <c r="A6" s="4315" t="s">
        <v>20</v>
      </c>
      <c r="B6" s="4242" t="s">
        <v>1519</v>
      </c>
      <c r="C6" s="4270">
        <v>152</v>
      </c>
      <c r="D6" s="4271">
        <v>93</v>
      </c>
      <c r="E6" s="4243">
        <f>D6/C6</f>
        <v>0.6118421052631579</v>
      </c>
      <c r="F6" s="4270">
        <f>D6-G6</f>
        <v>3</v>
      </c>
      <c r="G6" s="4271">
        <v>90</v>
      </c>
      <c r="H6" s="4262"/>
      <c r="I6" s="4263"/>
      <c r="J6" s="4263"/>
      <c r="K6" s="4264"/>
      <c r="L6" s="4263"/>
      <c r="M6" s="4263">
        <v>34</v>
      </c>
      <c r="N6" s="4263"/>
      <c r="O6" s="4263">
        <v>56</v>
      </c>
      <c r="P6" s="4265"/>
      <c r="Q6" s="4244"/>
      <c r="R6" s="4314"/>
      <c r="S6" s="4314"/>
    </row>
    <row r="7" spans="1:19" ht="15">
      <c r="A7" s="4315" t="s">
        <v>20</v>
      </c>
      <c r="B7" s="4242" t="s">
        <v>1520</v>
      </c>
      <c r="C7" s="4270">
        <v>50</v>
      </c>
      <c r="D7" s="4271">
        <v>40</v>
      </c>
      <c r="E7" s="4243">
        <f>D7/C7</f>
        <v>0.8</v>
      </c>
      <c r="F7" s="4270">
        <f>D7-G7</f>
        <v>2</v>
      </c>
      <c r="G7" s="4271">
        <v>38</v>
      </c>
      <c r="H7" s="4262"/>
      <c r="I7" s="4263"/>
      <c r="J7" s="4263"/>
      <c r="K7" s="4264">
        <v>3</v>
      </c>
      <c r="L7" s="4263">
        <v>2</v>
      </c>
      <c r="M7" s="4263">
        <v>11</v>
      </c>
      <c r="N7" s="4263"/>
      <c r="O7" s="4263">
        <v>22</v>
      </c>
      <c r="P7" s="4265"/>
      <c r="Q7" s="4244"/>
      <c r="R7" s="4314"/>
      <c r="S7" s="4314"/>
    </row>
    <row r="8" spans="1:19" ht="15">
      <c r="A8" s="4315" t="s">
        <v>23</v>
      </c>
      <c r="B8" s="4242" t="s">
        <v>1521</v>
      </c>
      <c r="C8" s="4270">
        <v>127</v>
      </c>
      <c r="D8" s="4271">
        <v>115</v>
      </c>
      <c r="E8" s="4243">
        <f>D8/C8</f>
        <v>0.905511811023622</v>
      </c>
      <c r="F8" s="4270">
        <v>0</v>
      </c>
      <c r="G8" s="4271">
        <v>115</v>
      </c>
      <c r="H8" s="4262">
        <v>63</v>
      </c>
      <c r="I8" s="4263">
        <v>2</v>
      </c>
      <c r="J8" s="4263">
        <v>9</v>
      </c>
      <c r="K8" s="4264">
        <v>12</v>
      </c>
      <c r="L8" s="4263">
        <v>20</v>
      </c>
      <c r="M8" s="4263"/>
      <c r="N8" s="4263"/>
      <c r="O8" s="4263">
        <v>9</v>
      </c>
      <c r="P8" s="4265"/>
      <c r="Q8" s="4244"/>
      <c r="R8" s="4314"/>
      <c r="S8" s="4314"/>
    </row>
    <row r="9" spans="1:19" ht="15">
      <c r="A9" s="4315" t="s">
        <v>26</v>
      </c>
      <c r="B9" s="4242" t="s">
        <v>27</v>
      </c>
      <c r="C9" s="4270">
        <v>883</v>
      </c>
      <c r="D9" s="4271"/>
      <c r="E9" s="4243"/>
      <c r="F9" s="4270"/>
      <c r="G9" s="4271">
        <v>750</v>
      </c>
      <c r="H9" s="4262">
        <v>45</v>
      </c>
      <c r="I9" s="4263">
        <v>48.45</v>
      </c>
      <c r="J9" s="4263"/>
      <c r="K9" s="4264">
        <v>244</v>
      </c>
      <c r="L9" s="4263">
        <v>147</v>
      </c>
      <c r="M9" s="4263"/>
      <c r="N9" s="4263">
        <v>263</v>
      </c>
      <c r="O9" s="4263">
        <v>2.55</v>
      </c>
      <c r="P9" s="4265"/>
      <c r="Q9" s="4244"/>
      <c r="R9" s="4314"/>
      <c r="S9" s="4314"/>
    </row>
    <row r="10" spans="1:19" ht="15">
      <c r="A10" s="4315" t="s">
        <v>28</v>
      </c>
      <c r="B10" s="4242" t="s">
        <v>29</v>
      </c>
      <c r="C10" s="4270">
        <v>8656</v>
      </c>
      <c r="D10" s="4271">
        <v>3624</v>
      </c>
      <c r="E10" s="4243">
        <v>0.41866913123844735</v>
      </c>
      <c r="F10" s="4270">
        <v>186</v>
      </c>
      <c r="G10" s="4271">
        <v>3438</v>
      </c>
      <c r="H10" s="4262">
        <v>146</v>
      </c>
      <c r="I10" s="4263"/>
      <c r="J10" s="4263"/>
      <c r="K10" s="4264">
        <v>183</v>
      </c>
      <c r="L10" s="4263">
        <v>1016</v>
      </c>
      <c r="M10" s="4263">
        <v>1285</v>
      </c>
      <c r="N10" s="4263">
        <v>172</v>
      </c>
      <c r="O10" s="4263">
        <v>442</v>
      </c>
      <c r="P10" s="4265">
        <v>194</v>
      </c>
      <c r="Q10" s="4244"/>
      <c r="R10" s="4314"/>
      <c r="S10" s="4314"/>
    </row>
    <row r="11" spans="1:19" ht="15">
      <c r="A11" s="4315" t="s">
        <v>28</v>
      </c>
      <c r="B11" s="4242" t="s">
        <v>30</v>
      </c>
      <c r="C11" s="4270"/>
      <c r="D11" s="4271"/>
      <c r="E11" s="4243"/>
      <c r="F11" s="4270"/>
      <c r="G11" s="4271"/>
      <c r="H11" s="4262"/>
      <c r="I11" s="4263"/>
      <c r="J11" s="4263"/>
      <c r="K11" s="4264"/>
      <c r="L11" s="4263"/>
      <c r="M11" s="4263"/>
      <c r="N11" s="4263"/>
      <c r="O11" s="4263"/>
      <c r="P11" s="4265"/>
      <c r="Q11" s="4244"/>
      <c r="R11" s="4314"/>
      <c r="S11" s="4314"/>
    </row>
    <row r="12" spans="1:19" ht="15">
      <c r="A12" s="4315" t="s">
        <v>82</v>
      </c>
      <c r="B12" s="4242" t="s">
        <v>1522</v>
      </c>
      <c r="C12" s="4270"/>
      <c r="D12" s="4271"/>
      <c r="E12" s="4243"/>
      <c r="F12" s="4270"/>
      <c r="G12" s="4271">
        <v>273</v>
      </c>
      <c r="H12" s="4262">
        <v>52</v>
      </c>
      <c r="I12" s="4263">
        <v>10.25</v>
      </c>
      <c r="J12" s="4263"/>
      <c r="K12" s="4264">
        <v>52.5</v>
      </c>
      <c r="L12" s="4263"/>
      <c r="M12" s="4263">
        <v>52.5</v>
      </c>
      <c r="N12" s="4263"/>
      <c r="O12" s="4263">
        <v>75</v>
      </c>
      <c r="P12" s="4265">
        <v>30.75</v>
      </c>
      <c r="Q12" s="4244"/>
      <c r="R12" s="4314"/>
      <c r="S12" s="4314"/>
    </row>
    <row r="13" spans="1:19" ht="25.5">
      <c r="A13" s="4315" t="s">
        <v>31</v>
      </c>
      <c r="B13" s="4242" t="s">
        <v>67</v>
      </c>
      <c r="C13" s="4270"/>
      <c r="D13" s="4271"/>
      <c r="E13" s="4243"/>
      <c r="F13" s="4270"/>
      <c r="G13" s="4271">
        <v>578</v>
      </c>
      <c r="H13" s="4262"/>
      <c r="I13" s="4263">
        <v>1</v>
      </c>
      <c r="J13" s="4263">
        <v>157</v>
      </c>
      <c r="K13" s="4264">
        <v>5</v>
      </c>
      <c r="L13" s="4263">
        <v>328</v>
      </c>
      <c r="M13" s="4263"/>
      <c r="N13" s="4263"/>
      <c r="O13" s="4263">
        <v>72</v>
      </c>
      <c r="P13" s="4265">
        <v>15</v>
      </c>
      <c r="Q13" s="4244"/>
      <c r="R13" s="4314"/>
      <c r="S13" s="4314"/>
    </row>
    <row r="14" spans="1:19" ht="25.5">
      <c r="A14" s="4315" t="s">
        <v>31</v>
      </c>
      <c r="B14" s="4242" t="s">
        <v>68</v>
      </c>
      <c r="C14" s="4270"/>
      <c r="D14" s="4271"/>
      <c r="E14" s="4243"/>
      <c r="F14" s="4270"/>
      <c r="G14" s="4271">
        <v>166</v>
      </c>
      <c r="H14" s="4262">
        <v>49</v>
      </c>
      <c r="I14" s="4263">
        <v>1</v>
      </c>
      <c r="J14" s="4263"/>
      <c r="K14" s="4264">
        <v>10</v>
      </c>
      <c r="L14" s="4263">
        <v>98</v>
      </c>
      <c r="M14" s="4263"/>
      <c r="N14" s="4263"/>
      <c r="O14" s="4263">
        <v>8</v>
      </c>
      <c r="P14" s="4265">
        <v>0</v>
      </c>
      <c r="Q14" s="4244"/>
      <c r="R14" s="4314"/>
      <c r="S14" s="4314"/>
    </row>
    <row r="15" spans="1:19" ht="15">
      <c r="A15" s="4315" t="s">
        <v>34</v>
      </c>
      <c r="B15" s="4242" t="s">
        <v>1523</v>
      </c>
      <c r="C15" s="4270">
        <v>49</v>
      </c>
      <c r="D15" s="4271">
        <v>30</v>
      </c>
      <c r="E15" s="4243">
        <f>D15/C15</f>
        <v>0.6122448979591837</v>
      </c>
      <c r="F15" s="4270">
        <v>0</v>
      </c>
      <c r="G15" s="4271">
        <v>30</v>
      </c>
      <c r="H15" s="4262">
        <v>1</v>
      </c>
      <c r="I15" s="4263"/>
      <c r="J15" s="4263"/>
      <c r="K15" s="4264">
        <v>17</v>
      </c>
      <c r="L15" s="4263"/>
      <c r="M15" s="4263">
        <v>9</v>
      </c>
      <c r="N15" s="4263"/>
      <c r="O15" s="4263">
        <v>3</v>
      </c>
      <c r="P15" s="4265"/>
      <c r="Q15" s="4244"/>
      <c r="R15" s="4314"/>
      <c r="S15" s="4314"/>
    </row>
    <row r="16" spans="1:19" ht="15">
      <c r="A16" s="4315" t="s">
        <v>34</v>
      </c>
      <c r="B16" s="4242" t="s">
        <v>1524</v>
      </c>
      <c r="C16" s="4270">
        <v>230</v>
      </c>
      <c r="D16" s="4271">
        <v>163</v>
      </c>
      <c r="E16" s="4243">
        <f>D16/C16</f>
        <v>0.7086956521739131</v>
      </c>
      <c r="F16" s="4270">
        <v>4</v>
      </c>
      <c r="G16" s="4271">
        <v>159</v>
      </c>
      <c r="H16" s="4262">
        <v>37</v>
      </c>
      <c r="I16" s="4263">
        <v>4</v>
      </c>
      <c r="J16" s="4263"/>
      <c r="K16" s="4264">
        <v>9</v>
      </c>
      <c r="L16" s="4263">
        <v>50</v>
      </c>
      <c r="M16" s="4263">
        <v>3</v>
      </c>
      <c r="N16" s="4263"/>
      <c r="O16" s="4263">
        <v>44</v>
      </c>
      <c r="P16" s="4265">
        <v>12</v>
      </c>
      <c r="Q16" s="4244"/>
      <c r="R16" s="4314"/>
      <c r="S16" s="4314"/>
    </row>
    <row r="17" spans="1:19" ht="15">
      <c r="A17" s="4315" t="s">
        <v>34</v>
      </c>
      <c r="B17" s="4242" t="s">
        <v>94</v>
      </c>
      <c r="C17" s="4270">
        <v>125</v>
      </c>
      <c r="D17" s="4271">
        <v>75</v>
      </c>
      <c r="E17" s="4243">
        <f>+D17/C17</f>
        <v>0.6</v>
      </c>
      <c r="F17" s="4270">
        <v>2</v>
      </c>
      <c r="G17" s="4271">
        <f>+D17-F17</f>
        <v>73</v>
      </c>
      <c r="H17" s="4262"/>
      <c r="I17" s="4263"/>
      <c r="J17" s="4263"/>
      <c r="K17" s="4264">
        <v>24</v>
      </c>
      <c r="L17" s="4263"/>
      <c r="M17" s="4263">
        <v>28</v>
      </c>
      <c r="N17" s="4263"/>
      <c r="O17" s="4263">
        <v>21</v>
      </c>
      <c r="P17" s="4265"/>
      <c r="Q17" s="4244"/>
      <c r="R17" s="4314"/>
      <c r="S17" s="4314"/>
    </row>
    <row r="18" spans="1:19" ht="15">
      <c r="A18" s="4316" t="s">
        <v>37</v>
      </c>
      <c r="B18" s="4242" t="s">
        <v>324</v>
      </c>
      <c r="C18" s="4270">
        <v>290</v>
      </c>
      <c r="D18" s="4271">
        <v>201</v>
      </c>
      <c r="E18" s="4243">
        <f>+D18/C18</f>
        <v>0.6931034482758621</v>
      </c>
      <c r="F18" s="4270">
        <v>6</v>
      </c>
      <c r="G18" s="4271">
        <v>195</v>
      </c>
      <c r="H18" s="4262">
        <v>38</v>
      </c>
      <c r="I18" s="4263">
        <v>3</v>
      </c>
      <c r="J18" s="4263">
        <v>2</v>
      </c>
      <c r="K18" s="4264">
        <v>53</v>
      </c>
      <c r="L18" s="4263">
        <v>30</v>
      </c>
      <c r="M18" s="4263">
        <v>1</v>
      </c>
      <c r="N18" s="4263">
        <v>11</v>
      </c>
      <c r="O18" s="4263">
        <v>57</v>
      </c>
      <c r="P18" s="4265"/>
      <c r="Q18" s="4244"/>
      <c r="R18" s="4314"/>
      <c r="S18" s="4314"/>
    </row>
    <row r="19" spans="1:19" ht="15">
      <c r="A19" s="4316" t="s">
        <v>37</v>
      </c>
      <c r="B19" s="4242" t="s">
        <v>40</v>
      </c>
      <c r="C19" s="4270">
        <v>59</v>
      </c>
      <c r="D19" s="4271">
        <v>48</v>
      </c>
      <c r="E19" s="4243">
        <f>D19/C19</f>
        <v>0.8135593220338984</v>
      </c>
      <c r="F19" s="4270">
        <v>2</v>
      </c>
      <c r="G19" s="4271">
        <v>46</v>
      </c>
      <c r="H19" s="4262">
        <v>11</v>
      </c>
      <c r="I19" s="4263"/>
      <c r="J19" s="4263"/>
      <c r="K19" s="4264">
        <v>18</v>
      </c>
      <c r="L19" s="4263">
        <v>4</v>
      </c>
      <c r="M19" s="4263">
        <v>3</v>
      </c>
      <c r="N19" s="4263">
        <v>1</v>
      </c>
      <c r="O19" s="4263">
        <v>9</v>
      </c>
      <c r="P19" s="4265"/>
      <c r="Q19" s="4244"/>
      <c r="R19" s="4314"/>
      <c r="S19" s="4314"/>
    </row>
    <row r="20" spans="1:19" ht="15.75" thickBot="1">
      <c r="A20" s="4317" t="s">
        <v>37</v>
      </c>
      <c r="B20" s="4256" t="s">
        <v>39</v>
      </c>
      <c r="C20" s="4277">
        <v>63</v>
      </c>
      <c r="D20" s="4278">
        <v>49</v>
      </c>
      <c r="E20" s="4257">
        <f>D20/C20</f>
        <v>0.7777777777777778</v>
      </c>
      <c r="F20" s="4277">
        <v>4</v>
      </c>
      <c r="G20" s="4278">
        <v>45</v>
      </c>
      <c r="H20" s="4266">
        <v>5</v>
      </c>
      <c r="I20" s="4267"/>
      <c r="J20" s="4267"/>
      <c r="K20" s="4268">
        <v>13</v>
      </c>
      <c r="L20" s="4267">
        <v>16</v>
      </c>
      <c r="M20" s="4267">
        <v>5</v>
      </c>
      <c r="N20" s="4267">
        <v>1</v>
      </c>
      <c r="O20" s="4267">
        <v>2</v>
      </c>
      <c r="P20" s="4269">
        <v>3</v>
      </c>
      <c r="Q20" s="4244"/>
      <c r="R20" s="4314"/>
      <c r="S20" s="4314"/>
    </row>
    <row r="21" spans="1:19" ht="15">
      <c r="A21" s="4318"/>
      <c r="B21" s="4319"/>
      <c r="C21" s="4320"/>
      <c r="D21" s="4320"/>
      <c r="E21" s="4250"/>
      <c r="F21" s="4320"/>
      <c r="G21" s="4320"/>
      <c r="H21" s="4321"/>
      <c r="I21" s="4321"/>
      <c r="J21" s="4321"/>
      <c r="K21" s="4322"/>
      <c r="L21" s="4321"/>
      <c r="M21" s="4321"/>
      <c r="N21" s="4321"/>
      <c r="O21" s="4321"/>
      <c r="P21" s="4321"/>
      <c r="Q21" s="4323"/>
      <c r="R21" s="4314"/>
      <c r="S21" s="4314"/>
    </row>
    <row r="22" spans="1:19" ht="15">
      <c r="A22" s="4318"/>
      <c r="B22" s="4319"/>
      <c r="C22" s="4320"/>
      <c r="D22" s="4320"/>
      <c r="E22" s="4250"/>
      <c r="F22" s="4320"/>
      <c r="G22" s="4320"/>
      <c r="H22" s="4321"/>
      <c r="I22" s="4321"/>
      <c r="J22" s="4321"/>
      <c r="K22" s="4322"/>
      <c r="L22" s="4321"/>
      <c r="M22" s="4321"/>
      <c r="N22" s="4321"/>
      <c r="O22" s="4321"/>
      <c r="P22" s="4321"/>
      <c r="Q22" s="4323"/>
      <c r="R22" s="4314"/>
      <c r="S22" s="4314"/>
    </row>
    <row r="23" spans="1:19" ht="15">
      <c r="A23" s="4318"/>
      <c r="B23" s="4319"/>
      <c r="C23" s="4320"/>
      <c r="D23" s="4320"/>
      <c r="E23" s="4250"/>
      <c r="F23" s="4320"/>
      <c r="G23" s="4320"/>
      <c r="H23" s="4321"/>
      <c r="I23" s="4321"/>
      <c r="J23" s="4321"/>
      <c r="K23" s="4322"/>
      <c r="L23" s="4321"/>
      <c r="M23" s="4321"/>
      <c r="N23" s="4321"/>
      <c r="O23" s="4321"/>
      <c r="P23" s="4321"/>
      <c r="Q23" s="4323"/>
      <c r="R23" s="4324"/>
      <c r="S23" s="4324"/>
    </row>
    <row r="24" spans="1:19" ht="15">
      <c r="A24" s="4318"/>
      <c r="B24" s="4319"/>
      <c r="C24" s="4320"/>
      <c r="D24" s="4320"/>
      <c r="E24" s="4250"/>
      <c r="F24" s="4320"/>
      <c r="G24" s="4320"/>
      <c r="H24" s="4321"/>
      <c r="I24" s="4321"/>
      <c r="J24" s="4321"/>
      <c r="K24" s="4322"/>
      <c r="L24" s="4321"/>
      <c r="M24" s="4321"/>
      <c r="N24" s="4321"/>
      <c r="O24" s="4321"/>
      <c r="P24" s="4321"/>
      <c r="Q24" s="4323"/>
      <c r="R24" s="4324"/>
      <c r="S24" s="4324"/>
    </row>
    <row r="25" spans="1:19" ht="15.75" thickBot="1">
      <c r="A25" s="4318"/>
      <c r="B25" s="4319"/>
      <c r="C25" s="4320"/>
      <c r="D25" s="4320"/>
      <c r="E25" s="4250"/>
      <c r="F25" s="4320"/>
      <c r="G25" s="4320"/>
      <c r="H25" s="4321"/>
      <c r="I25" s="4321"/>
      <c r="J25" s="4321"/>
      <c r="K25" s="4322"/>
      <c r="L25" s="4321"/>
      <c r="M25" s="4321"/>
      <c r="N25" s="4321"/>
      <c r="O25" s="4321"/>
      <c r="P25" s="4321"/>
      <c r="Q25" s="4323"/>
      <c r="R25" s="4324"/>
      <c r="S25" s="4324"/>
    </row>
    <row r="26" spans="1:19" ht="15.75" thickBot="1">
      <c r="A26" s="4318" t="s">
        <v>41</v>
      </c>
      <c r="B26" s="4334"/>
      <c r="C26" s="4320"/>
      <c r="D26" s="4320"/>
      <c r="E26" s="4250"/>
      <c r="F26" s="4320"/>
      <c r="G26" s="4335" t="s">
        <v>42</v>
      </c>
      <c r="H26" s="4419" t="s">
        <v>11</v>
      </c>
      <c r="I26" s="4420" t="s">
        <v>12</v>
      </c>
      <c r="J26" s="4420" t="s">
        <v>13</v>
      </c>
      <c r="K26" s="4421" t="s">
        <v>14</v>
      </c>
      <c r="L26" s="4420" t="s">
        <v>15</v>
      </c>
      <c r="M26" s="4420" t="s">
        <v>16</v>
      </c>
      <c r="N26" s="4422" t="s">
        <v>17</v>
      </c>
      <c r="O26" s="4420" t="s">
        <v>18</v>
      </c>
      <c r="P26" s="4423" t="s">
        <v>19</v>
      </c>
      <c r="Q26" s="4341"/>
      <c r="R26" s="4324"/>
      <c r="S26" s="4324"/>
    </row>
    <row r="27" spans="1:19" ht="15.75" thickBot="1">
      <c r="A27" s="4318"/>
      <c r="B27" s="4319"/>
      <c r="C27" s="4462"/>
      <c r="D27" s="4462"/>
      <c r="E27" s="4463"/>
      <c r="F27" s="4462"/>
      <c r="G27" s="4466">
        <f aca="true" t="shared" si="0" ref="G27:P27">SUM(G5:G23)</f>
        <v>6060</v>
      </c>
      <c r="H27" s="4466">
        <f t="shared" si="0"/>
        <v>447</v>
      </c>
      <c r="I27" s="4466">
        <f t="shared" si="0"/>
        <v>69.7</v>
      </c>
      <c r="J27" s="4466">
        <f t="shared" si="0"/>
        <v>168</v>
      </c>
      <c r="K27" s="4467">
        <f t="shared" si="0"/>
        <v>650.5</v>
      </c>
      <c r="L27" s="4466">
        <f t="shared" si="0"/>
        <v>1716</v>
      </c>
      <c r="M27" s="4466">
        <f t="shared" si="0"/>
        <v>1476.5</v>
      </c>
      <c r="N27" s="4466">
        <f t="shared" si="0"/>
        <v>448</v>
      </c>
      <c r="O27" s="4466">
        <f t="shared" si="0"/>
        <v>829.55</v>
      </c>
      <c r="P27" s="4466">
        <f t="shared" si="0"/>
        <v>254.75</v>
      </c>
      <c r="Q27" s="4464"/>
      <c r="R27" s="4465"/>
      <c r="S27" s="4465"/>
    </row>
    <row r="28" spans="1:19" ht="15.75" thickBot="1">
      <c r="A28" s="4318"/>
      <c r="B28" s="4319"/>
      <c r="C28" s="4320"/>
      <c r="D28" s="4320"/>
      <c r="E28" s="4250"/>
      <c r="F28" s="4320"/>
      <c r="G28" s="4320"/>
      <c r="H28" s="4291">
        <f aca="true" t="shared" si="1" ref="H28:P28">H27/$G27</f>
        <v>0.07376237623762376</v>
      </c>
      <c r="I28" s="4292">
        <f t="shared" si="1"/>
        <v>0.011501650165016503</v>
      </c>
      <c r="J28" s="4292">
        <f t="shared" si="1"/>
        <v>0.027722772277227723</v>
      </c>
      <c r="K28" s="4300">
        <f t="shared" si="1"/>
        <v>0.10734323432343235</v>
      </c>
      <c r="L28" s="4292">
        <f t="shared" si="1"/>
        <v>0.28316831683168314</v>
      </c>
      <c r="M28" s="4292">
        <f t="shared" si="1"/>
        <v>0.24364686468646865</v>
      </c>
      <c r="N28" s="4292">
        <f t="shared" si="1"/>
        <v>0.07392739273927393</v>
      </c>
      <c r="O28" s="4292">
        <f t="shared" si="1"/>
        <v>0.13688943894389438</v>
      </c>
      <c r="P28" s="4293">
        <f t="shared" si="1"/>
        <v>0.042037953795379536</v>
      </c>
      <c r="Q28" s="4323"/>
      <c r="R28" s="4347"/>
      <c r="S28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1525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6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4254" t="s">
        <v>1526</v>
      </c>
      <c r="C5" s="4275">
        <v>64</v>
      </c>
      <c r="D5" s="4276">
        <v>44</v>
      </c>
      <c r="E5" s="4255">
        <f>D5/C5</f>
        <v>0.6875</v>
      </c>
      <c r="F5" s="4275">
        <f>D5-G5</f>
        <v>1</v>
      </c>
      <c r="G5" s="4276">
        <v>43</v>
      </c>
      <c r="H5" s="4258">
        <v>5</v>
      </c>
      <c r="I5" s="4259"/>
      <c r="J5" s="4259"/>
      <c r="K5" s="4260"/>
      <c r="L5" s="4259">
        <v>7</v>
      </c>
      <c r="M5" s="4259">
        <v>28</v>
      </c>
      <c r="N5" s="4259"/>
      <c r="O5" s="4259">
        <v>3</v>
      </c>
      <c r="P5" s="4261"/>
      <c r="Q5" s="4244"/>
      <c r="R5" s="4314"/>
      <c r="S5" s="4314"/>
    </row>
    <row r="6" spans="1:19" ht="15">
      <c r="A6" s="4315" t="s">
        <v>20</v>
      </c>
      <c r="B6" s="4242" t="s">
        <v>1527</v>
      </c>
      <c r="C6" s="4270">
        <v>123</v>
      </c>
      <c r="D6" s="4271">
        <v>45</v>
      </c>
      <c r="E6" s="4243">
        <f>D6/C6</f>
        <v>0.36585365853658536</v>
      </c>
      <c r="F6" s="4270">
        <f>D6-G6</f>
        <v>1</v>
      </c>
      <c r="G6" s="4271">
        <v>44</v>
      </c>
      <c r="H6" s="4262">
        <v>4</v>
      </c>
      <c r="I6" s="4263"/>
      <c r="J6" s="4263"/>
      <c r="K6" s="4264">
        <v>2</v>
      </c>
      <c r="L6" s="4263">
        <v>3</v>
      </c>
      <c r="M6" s="4263">
        <v>29</v>
      </c>
      <c r="N6" s="4263">
        <v>2</v>
      </c>
      <c r="O6" s="4263">
        <v>4</v>
      </c>
      <c r="P6" s="4265"/>
      <c r="Q6" s="4244"/>
      <c r="R6" s="4314"/>
      <c r="S6" s="4314"/>
    </row>
    <row r="7" spans="1:19" ht="15">
      <c r="A7" s="4315" t="s">
        <v>20</v>
      </c>
      <c r="B7" s="4242" t="s">
        <v>1528</v>
      </c>
      <c r="C7" s="4270">
        <v>62</v>
      </c>
      <c r="D7" s="4271">
        <v>43</v>
      </c>
      <c r="E7" s="4243">
        <f>D7/C7</f>
        <v>0.6935483870967742</v>
      </c>
      <c r="F7" s="4270">
        <f>D7-G7</f>
        <v>1</v>
      </c>
      <c r="G7" s="4271">
        <v>42</v>
      </c>
      <c r="H7" s="4262">
        <v>1</v>
      </c>
      <c r="I7" s="4263"/>
      <c r="J7" s="4263"/>
      <c r="K7" s="4264">
        <v>2</v>
      </c>
      <c r="L7" s="4263">
        <v>3</v>
      </c>
      <c r="M7" s="4263">
        <v>31</v>
      </c>
      <c r="N7" s="4263">
        <v>1</v>
      </c>
      <c r="O7" s="4263">
        <v>4</v>
      </c>
      <c r="P7" s="4265"/>
      <c r="Q7" s="4244"/>
      <c r="R7" s="4314"/>
      <c r="S7" s="4314"/>
    </row>
    <row r="8" spans="1:19" ht="25.5">
      <c r="A8" s="4315" t="s">
        <v>23</v>
      </c>
      <c r="B8" s="4242" t="s">
        <v>1529</v>
      </c>
      <c r="C8" s="4270">
        <v>83</v>
      </c>
      <c r="D8" s="4271">
        <v>69</v>
      </c>
      <c r="E8" s="4243">
        <f>D8/C8</f>
        <v>0.8313253012048193</v>
      </c>
      <c r="F8" s="4270">
        <v>1</v>
      </c>
      <c r="G8" s="4271">
        <v>68</v>
      </c>
      <c r="H8" s="4262">
        <v>23</v>
      </c>
      <c r="I8" s="4263">
        <v>8</v>
      </c>
      <c r="J8" s="4263">
        <v>7</v>
      </c>
      <c r="K8" s="4264">
        <v>8</v>
      </c>
      <c r="L8" s="4263">
        <v>15</v>
      </c>
      <c r="M8" s="4263"/>
      <c r="N8" s="4263"/>
      <c r="O8" s="4263">
        <v>7</v>
      </c>
      <c r="P8" s="4265"/>
      <c r="Q8" s="4244"/>
      <c r="R8" s="4314"/>
      <c r="S8" s="4314"/>
    </row>
    <row r="9" spans="1:19" ht="15">
      <c r="A9" s="4315" t="s">
        <v>26</v>
      </c>
      <c r="B9" s="4242" t="s">
        <v>27</v>
      </c>
      <c r="C9" s="4270">
        <v>960</v>
      </c>
      <c r="D9" s="4271"/>
      <c r="E9" s="4243"/>
      <c r="F9" s="4270"/>
      <c r="G9" s="4271">
        <v>841</v>
      </c>
      <c r="H9" s="4262">
        <v>133</v>
      </c>
      <c r="I9" s="4263"/>
      <c r="J9" s="4263"/>
      <c r="K9" s="4264">
        <v>191</v>
      </c>
      <c r="L9" s="4263">
        <v>257</v>
      </c>
      <c r="M9" s="4263"/>
      <c r="N9" s="4263">
        <v>260</v>
      </c>
      <c r="O9" s="4263"/>
      <c r="P9" s="4265"/>
      <c r="Q9" s="4244"/>
      <c r="R9" s="4314"/>
      <c r="S9" s="4314"/>
    </row>
    <row r="10" spans="1:19" ht="15">
      <c r="A10" s="4315" t="s">
        <v>28</v>
      </c>
      <c r="B10" s="4242" t="s">
        <v>29</v>
      </c>
      <c r="C10" s="4270">
        <v>5447</v>
      </c>
      <c r="D10" s="4271">
        <v>2061</v>
      </c>
      <c r="E10" s="4243">
        <v>0.37837341655957407</v>
      </c>
      <c r="F10" s="4270">
        <v>78</v>
      </c>
      <c r="G10" s="4271">
        <v>1983</v>
      </c>
      <c r="H10" s="4262">
        <v>216</v>
      </c>
      <c r="I10" s="4263"/>
      <c r="J10" s="4263"/>
      <c r="K10" s="4264">
        <v>86</v>
      </c>
      <c r="L10" s="4263">
        <v>250</v>
      </c>
      <c r="M10" s="4263">
        <v>799</v>
      </c>
      <c r="N10" s="4263">
        <v>197</v>
      </c>
      <c r="O10" s="4263">
        <v>360</v>
      </c>
      <c r="P10" s="4265">
        <v>75</v>
      </c>
      <c r="Q10" s="4244"/>
      <c r="R10" s="4314"/>
      <c r="S10" s="4314"/>
    </row>
    <row r="11" spans="1:19" ht="15">
      <c r="A11" s="4315" t="s">
        <v>28</v>
      </c>
      <c r="B11" s="4242" t="s">
        <v>30</v>
      </c>
      <c r="C11" s="4270"/>
      <c r="D11" s="4271"/>
      <c r="E11" s="4243"/>
      <c r="F11" s="4270"/>
      <c r="G11" s="4271"/>
      <c r="H11" s="4262"/>
      <c r="I11" s="4263"/>
      <c r="J11" s="4263"/>
      <c r="K11" s="4264"/>
      <c r="L11" s="4263"/>
      <c r="M11" s="4263"/>
      <c r="N11" s="4263"/>
      <c r="O11" s="4263"/>
      <c r="P11" s="4265"/>
      <c r="Q11" s="4244"/>
      <c r="R11" s="4314"/>
      <c r="S11" s="4314"/>
    </row>
    <row r="12" spans="1:19" ht="15">
      <c r="A12" s="4315" t="s">
        <v>31</v>
      </c>
      <c r="B12" s="4242" t="s">
        <v>203</v>
      </c>
      <c r="C12" s="4270"/>
      <c r="D12" s="4271"/>
      <c r="E12" s="4243"/>
      <c r="F12" s="4270"/>
      <c r="G12" s="4271">
        <v>219</v>
      </c>
      <c r="H12" s="4262"/>
      <c r="I12" s="4263">
        <v>3</v>
      </c>
      <c r="J12" s="4263">
        <v>125</v>
      </c>
      <c r="K12" s="4264">
        <v>1</v>
      </c>
      <c r="L12" s="4263">
        <v>59</v>
      </c>
      <c r="M12" s="4263"/>
      <c r="N12" s="4263"/>
      <c r="O12" s="4263">
        <v>16</v>
      </c>
      <c r="P12" s="4265">
        <v>15</v>
      </c>
      <c r="Q12" s="4244"/>
      <c r="R12" s="4314"/>
      <c r="S12" s="4314"/>
    </row>
    <row r="13" spans="1:19" ht="15">
      <c r="A13" s="4315" t="s">
        <v>31</v>
      </c>
      <c r="B13" s="4242" t="s">
        <v>348</v>
      </c>
      <c r="C13" s="4270"/>
      <c r="D13" s="4271"/>
      <c r="E13" s="4243"/>
      <c r="F13" s="4270"/>
      <c r="G13" s="4271">
        <v>175</v>
      </c>
      <c r="H13" s="4262">
        <v>79</v>
      </c>
      <c r="I13" s="4263">
        <v>3</v>
      </c>
      <c r="J13" s="4263"/>
      <c r="K13" s="4264">
        <v>33</v>
      </c>
      <c r="L13" s="4263">
        <v>49</v>
      </c>
      <c r="M13" s="4263"/>
      <c r="N13" s="4263"/>
      <c r="O13" s="4263">
        <v>11</v>
      </c>
      <c r="P13" s="4265">
        <v>0</v>
      </c>
      <c r="Q13" s="4244"/>
      <c r="R13" s="4314"/>
      <c r="S13" s="4314"/>
    </row>
    <row r="14" spans="1:19" ht="15">
      <c r="A14" s="4315" t="s">
        <v>34</v>
      </c>
      <c r="B14" s="4242" t="s">
        <v>1530</v>
      </c>
      <c r="C14" s="4270">
        <v>40</v>
      </c>
      <c r="D14" s="4271">
        <v>39</v>
      </c>
      <c r="E14" s="4243">
        <f>D14/C14</f>
        <v>0.975</v>
      </c>
      <c r="F14" s="4270">
        <v>0</v>
      </c>
      <c r="G14" s="4271">
        <v>39</v>
      </c>
      <c r="H14" s="4262">
        <v>1</v>
      </c>
      <c r="I14" s="4263"/>
      <c r="J14" s="4263">
        <v>1</v>
      </c>
      <c r="K14" s="4264">
        <v>1</v>
      </c>
      <c r="L14" s="4263">
        <v>16</v>
      </c>
      <c r="M14" s="4263"/>
      <c r="N14" s="4263"/>
      <c r="O14" s="4263">
        <v>20</v>
      </c>
      <c r="P14" s="4265"/>
      <c r="Q14" s="4244"/>
      <c r="R14" s="4314"/>
      <c r="S14" s="4314"/>
    </row>
    <row r="15" spans="1:19" ht="15">
      <c r="A15" s="4315" t="s">
        <v>34</v>
      </c>
      <c r="B15" s="4242" t="s">
        <v>1531</v>
      </c>
      <c r="C15" s="4270">
        <v>42</v>
      </c>
      <c r="D15" s="4271">
        <v>41</v>
      </c>
      <c r="E15" s="4243">
        <f>D15/C15</f>
        <v>0.9761904761904762</v>
      </c>
      <c r="F15" s="4270">
        <v>2</v>
      </c>
      <c r="G15" s="4271">
        <v>39</v>
      </c>
      <c r="H15" s="4262"/>
      <c r="I15" s="4263"/>
      <c r="J15" s="4263">
        <v>1</v>
      </c>
      <c r="K15" s="4264">
        <v>11</v>
      </c>
      <c r="L15" s="4263">
        <v>5</v>
      </c>
      <c r="M15" s="4263"/>
      <c r="N15" s="4263"/>
      <c r="O15" s="4263">
        <v>22</v>
      </c>
      <c r="P15" s="4265"/>
      <c r="Q15" s="4244"/>
      <c r="R15" s="4314"/>
      <c r="S15" s="4314"/>
    </row>
    <row r="16" spans="1:19" ht="15">
      <c r="A16" s="4315" t="s">
        <v>34</v>
      </c>
      <c r="B16" s="4242" t="s">
        <v>1532</v>
      </c>
      <c r="C16" s="4270">
        <v>26</v>
      </c>
      <c r="D16" s="4271">
        <v>22</v>
      </c>
      <c r="E16" s="4243">
        <f>D16/C16</f>
        <v>0.8461538461538461</v>
      </c>
      <c r="F16" s="4270">
        <v>0</v>
      </c>
      <c r="G16" s="4271">
        <v>22</v>
      </c>
      <c r="H16" s="4262">
        <v>3</v>
      </c>
      <c r="I16" s="4263"/>
      <c r="J16" s="4263"/>
      <c r="K16" s="4264">
        <v>14</v>
      </c>
      <c r="L16" s="4263">
        <v>1</v>
      </c>
      <c r="M16" s="4263">
        <v>3</v>
      </c>
      <c r="N16" s="4263"/>
      <c r="O16" s="4263">
        <v>1</v>
      </c>
      <c r="P16" s="4265"/>
      <c r="Q16" s="4244"/>
      <c r="R16" s="4314"/>
      <c r="S16" s="4314"/>
    </row>
    <row r="17" spans="1:19" ht="15">
      <c r="A17" s="4316" t="s">
        <v>37</v>
      </c>
      <c r="B17" s="4242" t="s">
        <v>95</v>
      </c>
      <c r="C17" s="4270">
        <v>403</v>
      </c>
      <c r="D17" s="4271">
        <v>343</v>
      </c>
      <c r="E17" s="4243">
        <f>+D17/C17</f>
        <v>0.8511166253101737</v>
      </c>
      <c r="F17" s="4270">
        <v>15</v>
      </c>
      <c r="G17" s="4271">
        <v>328</v>
      </c>
      <c r="H17" s="4262">
        <v>86</v>
      </c>
      <c r="I17" s="4263">
        <v>5</v>
      </c>
      <c r="J17" s="4263">
        <v>3</v>
      </c>
      <c r="K17" s="4264">
        <v>91</v>
      </c>
      <c r="L17" s="4263">
        <v>65</v>
      </c>
      <c r="M17" s="4263">
        <v>7</v>
      </c>
      <c r="N17" s="4263">
        <v>7</v>
      </c>
      <c r="O17" s="4263">
        <v>64</v>
      </c>
      <c r="P17" s="4265"/>
      <c r="Q17" s="4244"/>
      <c r="R17" s="4314"/>
      <c r="S17" s="4314"/>
    </row>
    <row r="18" spans="1:19" ht="15">
      <c r="A18" s="4316" t="s">
        <v>37</v>
      </c>
      <c r="B18" s="4242" t="s">
        <v>39</v>
      </c>
      <c r="C18" s="4270">
        <v>138</v>
      </c>
      <c r="D18" s="4271">
        <v>115</v>
      </c>
      <c r="E18" s="4243">
        <f>D18/C18</f>
        <v>0.8333333333333334</v>
      </c>
      <c r="F18" s="4270">
        <v>5</v>
      </c>
      <c r="G18" s="4271">
        <v>110</v>
      </c>
      <c r="H18" s="4262">
        <v>9</v>
      </c>
      <c r="I18" s="4263">
        <v>2</v>
      </c>
      <c r="J18" s="4263">
        <v>1</v>
      </c>
      <c r="K18" s="4264">
        <v>7</v>
      </c>
      <c r="L18" s="4263">
        <v>45</v>
      </c>
      <c r="M18" s="4263">
        <v>8</v>
      </c>
      <c r="N18" s="4263">
        <v>11</v>
      </c>
      <c r="O18" s="4263">
        <v>14</v>
      </c>
      <c r="P18" s="4265">
        <v>13</v>
      </c>
      <c r="Q18" s="4244"/>
      <c r="R18" s="4314"/>
      <c r="S18" s="4314"/>
    </row>
    <row r="19" spans="1:19" ht="15.75" thickBot="1">
      <c r="A19" s="4317" t="s">
        <v>37</v>
      </c>
      <c r="B19" s="4256" t="s">
        <v>40</v>
      </c>
      <c r="C19" s="4277">
        <v>48</v>
      </c>
      <c r="D19" s="4278">
        <v>43</v>
      </c>
      <c r="E19" s="4257">
        <f>D19/C19</f>
        <v>0.8958333333333334</v>
      </c>
      <c r="F19" s="4277">
        <v>1</v>
      </c>
      <c r="G19" s="4278">
        <v>42</v>
      </c>
      <c r="H19" s="4266">
        <v>9</v>
      </c>
      <c r="I19" s="4267">
        <v>1</v>
      </c>
      <c r="J19" s="4267"/>
      <c r="K19" s="4268">
        <v>10</v>
      </c>
      <c r="L19" s="4267">
        <v>1</v>
      </c>
      <c r="M19" s="4267">
        <v>4</v>
      </c>
      <c r="N19" s="4267">
        <v>1</v>
      </c>
      <c r="O19" s="4267">
        <v>16</v>
      </c>
      <c r="P19" s="4269"/>
      <c r="Q19" s="4244"/>
      <c r="R19" s="4314"/>
      <c r="S19" s="4314"/>
    </row>
    <row r="20" spans="1:19" ht="15">
      <c r="A20" s="4318"/>
      <c r="B20" s="4319"/>
      <c r="C20" s="4320"/>
      <c r="D20" s="4320"/>
      <c r="E20" s="4250"/>
      <c r="F20" s="4320"/>
      <c r="G20" s="4320"/>
      <c r="H20" s="4321"/>
      <c r="I20" s="4321"/>
      <c r="J20" s="4321"/>
      <c r="K20" s="4322"/>
      <c r="L20" s="4321"/>
      <c r="M20" s="4321"/>
      <c r="N20" s="4321"/>
      <c r="O20" s="4321"/>
      <c r="P20" s="4321"/>
      <c r="Q20" s="4323"/>
      <c r="R20" s="4314"/>
      <c r="S20" s="4314"/>
    </row>
    <row r="21" spans="1:19" ht="15">
      <c r="A21" s="4318"/>
      <c r="B21" s="4319"/>
      <c r="C21" s="4320"/>
      <c r="D21" s="4320"/>
      <c r="E21" s="4250"/>
      <c r="F21" s="4320"/>
      <c r="G21" s="4320"/>
      <c r="H21" s="4321"/>
      <c r="I21" s="4321"/>
      <c r="J21" s="4321"/>
      <c r="K21" s="4322"/>
      <c r="L21" s="4321"/>
      <c r="M21" s="4321"/>
      <c r="N21" s="4321"/>
      <c r="O21" s="4321"/>
      <c r="P21" s="4321"/>
      <c r="Q21" s="4323"/>
      <c r="R21" s="4314"/>
      <c r="S21" s="4314"/>
    </row>
    <row r="22" spans="1:19" ht="15">
      <c r="A22" s="4318"/>
      <c r="B22" s="4319"/>
      <c r="C22" s="4320"/>
      <c r="D22" s="4320"/>
      <c r="E22" s="4250"/>
      <c r="F22" s="4320"/>
      <c r="G22" s="4320"/>
      <c r="H22" s="4321"/>
      <c r="I22" s="4321"/>
      <c r="J22" s="4321"/>
      <c r="K22" s="4322"/>
      <c r="L22" s="4321"/>
      <c r="M22" s="4321"/>
      <c r="N22" s="4321"/>
      <c r="O22" s="4321"/>
      <c r="P22" s="4321"/>
      <c r="Q22" s="4323"/>
      <c r="R22" s="4314"/>
      <c r="S22" s="4314"/>
    </row>
    <row r="23" spans="1:19" ht="15">
      <c r="A23" s="4318"/>
      <c r="B23" s="4319"/>
      <c r="C23" s="4320"/>
      <c r="D23" s="4320"/>
      <c r="E23" s="4250"/>
      <c r="F23" s="4320"/>
      <c r="G23" s="4320"/>
      <c r="H23" s="4321"/>
      <c r="I23" s="4321"/>
      <c r="J23" s="4321"/>
      <c r="K23" s="4322"/>
      <c r="L23" s="4321"/>
      <c r="M23" s="4321"/>
      <c r="N23" s="4321"/>
      <c r="O23" s="4321"/>
      <c r="P23" s="4321"/>
      <c r="Q23" s="4323"/>
      <c r="R23" s="4314"/>
      <c r="S23" s="4314"/>
    </row>
    <row r="24" spans="1:19" ht="15">
      <c r="A24" s="4318"/>
      <c r="B24" s="4319"/>
      <c r="C24" s="4320"/>
      <c r="D24" s="4320"/>
      <c r="E24" s="4250"/>
      <c r="F24" s="4320"/>
      <c r="G24" s="4320"/>
      <c r="H24" s="4321"/>
      <c r="I24" s="4321"/>
      <c r="J24" s="4321"/>
      <c r="K24" s="4322"/>
      <c r="L24" s="4321"/>
      <c r="M24" s="4321"/>
      <c r="N24" s="4321"/>
      <c r="O24" s="4321"/>
      <c r="P24" s="4321"/>
      <c r="Q24" s="4323"/>
      <c r="R24" s="4324"/>
      <c r="S24" s="4324"/>
    </row>
    <row r="25" spans="1:19" ht="15.75" thickBot="1">
      <c r="A25" s="4318"/>
      <c r="B25" s="4319"/>
      <c r="C25" s="4320"/>
      <c r="D25" s="4320"/>
      <c r="E25" s="4250"/>
      <c r="F25" s="4320"/>
      <c r="G25" s="4320"/>
      <c r="H25" s="4321"/>
      <c r="I25" s="4321"/>
      <c r="J25" s="4321"/>
      <c r="K25" s="4322"/>
      <c r="L25" s="4321"/>
      <c r="M25" s="4321"/>
      <c r="N25" s="4321"/>
      <c r="O25" s="4321"/>
      <c r="P25" s="4321"/>
      <c r="Q25" s="4323"/>
      <c r="R25" s="4324"/>
      <c r="S25" s="4324"/>
    </row>
    <row r="26" spans="1:19" ht="15.75" thickBot="1">
      <c r="A26" s="4318" t="s">
        <v>41</v>
      </c>
      <c r="B26" s="4334"/>
      <c r="C26" s="4320"/>
      <c r="D26" s="4320"/>
      <c r="E26" s="4250"/>
      <c r="F26" s="4320"/>
      <c r="G26" s="4335" t="s">
        <v>42</v>
      </c>
      <c r="H26" s="4419" t="s">
        <v>11</v>
      </c>
      <c r="I26" s="4420" t="s">
        <v>12</v>
      </c>
      <c r="J26" s="4420" t="s">
        <v>13</v>
      </c>
      <c r="K26" s="4421" t="s">
        <v>14</v>
      </c>
      <c r="L26" s="4420" t="s">
        <v>15</v>
      </c>
      <c r="M26" s="4420" t="s">
        <v>16</v>
      </c>
      <c r="N26" s="4422" t="s">
        <v>17</v>
      </c>
      <c r="O26" s="4420" t="s">
        <v>18</v>
      </c>
      <c r="P26" s="4423" t="s">
        <v>19</v>
      </c>
      <c r="Q26" s="4341"/>
      <c r="R26" s="4324"/>
      <c r="S26" s="4324"/>
    </row>
    <row r="27" spans="1:19" ht="15.75" thickBot="1">
      <c r="A27" s="4318"/>
      <c r="B27" s="4319"/>
      <c r="C27" s="4462"/>
      <c r="D27" s="4462"/>
      <c r="E27" s="4463"/>
      <c r="F27" s="4462"/>
      <c r="G27" s="4466">
        <f aca="true" t="shared" si="0" ref="G27:P27">SUM(G5:G23)</f>
        <v>3995</v>
      </c>
      <c r="H27" s="4466">
        <f t="shared" si="0"/>
        <v>569</v>
      </c>
      <c r="I27" s="4466">
        <f t="shared" si="0"/>
        <v>22</v>
      </c>
      <c r="J27" s="4466">
        <f t="shared" si="0"/>
        <v>138</v>
      </c>
      <c r="K27" s="4467">
        <f t="shared" si="0"/>
        <v>457</v>
      </c>
      <c r="L27" s="4466">
        <f t="shared" si="0"/>
        <v>776</v>
      </c>
      <c r="M27" s="4466">
        <f t="shared" si="0"/>
        <v>909</v>
      </c>
      <c r="N27" s="4466">
        <f t="shared" si="0"/>
        <v>479</v>
      </c>
      <c r="O27" s="4466">
        <f t="shared" si="0"/>
        <v>542</v>
      </c>
      <c r="P27" s="4466">
        <f t="shared" si="0"/>
        <v>103</v>
      </c>
      <c r="Q27" s="4464"/>
      <c r="R27" s="4465"/>
      <c r="S27" s="4465"/>
    </row>
    <row r="28" spans="1:19" ht="15.75" thickBot="1">
      <c r="A28" s="4318"/>
      <c r="B28" s="4319"/>
      <c r="C28" s="4320"/>
      <c r="D28" s="4320"/>
      <c r="E28" s="4250"/>
      <c r="F28" s="4320"/>
      <c r="G28" s="4320"/>
      <c r="H28" s="4291">
        <f aca="true" t="shared" si="1" ref="H28:P28">H27/$G27</f>
        <v>0.14242803504380475</v>
      </c>
      <c r="I28" s="4292">
        <f t="shared" si="1"/>
        <v>0.005506883604505632</v>
      </c>
      <c r="J28" s="4292">
        <f t="shared" si="1"/>
        <v>0.03454317897371715</v>
      </c>
      <c r="K28" s="4300">
        <f t="shared" si="1"/>
        <v>0.11439299123904881</v>
      </c>
      <c r="L28" s="4292">
        <f t="shared" si="1"/>
        <v>0.19424280350438047</v>
      </c>
      <c r="M28" s="4292">
        <f t="shared" si="1"/>
        <v>0.22753441802252816</v>
      </c>
      <c r="N28" s="4292">
        <f t="shared" si="1"/>
        <v>0.11989987484355444</v>
      </c>
      <c r="O28" s="4292">
        <f t="shared" si="1"/>
        <v>0.13566958698372966</v>
      </c>
      <c r="P28" s="4293">
        <f t="shared" si="1"/>
        <v>0.025782227784730914</v>
      </c>
      <c r="Q28" s="4323"/>
      <c r="R28" s="4347"/>
      <c r="S28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1533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8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81"/>
      <c r="C4" s="4674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25.5">
      <c r="A5" s="4313" t="s">
        <v>20</v>
      </c>
      <c r="B5" s="4254" t="s">
        <v>1534</v>
      </c>
      <c r="C5" s="2602">
        <v>120</v>
      </c>
      <c r="D5" s="4276">
        <v>105</v>
      </c>
      <c r="E5" s="4255">
        <f>D5/C5</f>
        <v>0.875</v>
      </c>
      <c r="F5" s="4275">
        <v>6</v>
      </c>
      <c r="G5" s="4442">
        <v>99</v>
      </c>
      <c r="H5" s="4439">
        <v>36</v>
      </c>
      <c r="I5" s="4440">
        <v>2</v>
      </c>
      <c r="J5" s="4440"/>
      <c r="K5" s="4443">
        <v>16</v>
      </c>
      <c r="L5" s="4440">
        <v>16</v>
      </c>
      <c r="M5" s="4440">
        <v>5</v>
      </c>
      <c r="N5" s="4440">
        <v>4</v>
      </c>
      <c r="O5" s="4440">
        <v>13</v>
      </c>
      <c r="P5" s="4442">
        <v>7</v>
      </c>
      <c r="Q5" s="4244"/>
      <c r="R5" s="4314"/>
      <c r="S5" s="4314"/>
    </row>
    <row r="6" spans="1:19" ht="15">
      <c r="A6" s="4315" t="s">
        <v>20</v>
      </c>
      <c r="B6" s="4242" t="s">
        <v>1535</v>
      </c>
      <c r="C6" s="2695">
        <v>35</v>
      </c>
      <c r="D6" s="4271">
        <v>24</v>
      </c>
      <c r="E6" s="4243">
        <f>D6/C6</f>
        <v>0.6857142857142857</v>
      </c>
      <c r="F6" s="4270">
        <v>1</v>
      </c>
      <c r="G6" s="4271">
        <v>23</v>
      </c>
      <c r="H6" s="3637"/>
      <c r="I6" s="4263"/>
      <c r="J6" s="4263"/>
      <c r="K6" s="4264"/>
      <c r="L6" s="4263">
        <v>2</v>
      </c>
      <c r="M6" s="4263">
        <v>16</v>
      </c>
      <c r="N6" s="4263"/>
      <c r="O6" s="4263">
        <v>5</v>
      </c>
      <c r="P6" s="4265"/>
      <c r="Q6" s="4244"/>
      <c r="R6" s="4314"/>
      <c r="S6" s="4314"/>
    </row>
    <row r="7" spans="1:19" ht="15">
      <c r="A7" s="4315" t="s">
        <v>20</v>
      </c>
      <c r="B7" s="4242" t="s">
        <v>1536</v>
      </c>
      <c r="C7" s="2695">
        <v>78</v>
      </c>
      <c r="D7" s="4271">
        <v>35</v>
      </c>
      <c r="E7" s="4243">
        <f>D7/C7</f>
        <v>0.44871794871794873</v>
      </c>
      <c r="F7" s="4270">
        <f>D7-G7</f>
        <v>8</v>
      </c>
      <c r="G7" s="4271">
        <v>27</v>
      </c>
      <c r="H7" s="3637"/>
      <c r="I7" s="4263"/>
      <c r="J7" s="4263"/>
      <c r="K7" s="4264"/>
      <c r="L7" s="4263">
        <v>1</v>
      </c>
      <c r="M7" s="4263">
        <v>22</v>
      </c>
      <c r="N7" s="4263"/>
      <c r="O7" s="4263">
        <v>4</v>
      </c>
      <c r="P7" s="4265"/>
      <c r="Q7" s="4244"/>
      <c r="R7" s="4314"/>
      <c r="S7" s="4314"/>
    </row>
    <row r="8" spans="1:19" ht="15">
      <c r="A8" s="4315" t="s">
        <v>20</v>
      </c>
      <c r="B8" s="4242" t="s">
        <v>1537</v>
      </c>
      <c r="C8" s="2695">
        <v>122</v>
      </c>
      <c r="D8" s="4271">
        <v>63</v>
      </c>
      <c r="E8" s="4243">
        <f>D8/C8</f>
        <v>0.5163934426229508</v>
      </c>
      <c r="F8" s="4270">
        <f>D8-G8</f>
        <v>4</v>
      </c>
      <c r="G8" s="4271">
        <v>59</v>
      </c>
      <c r="H8" s="3637">
        <v>18</v>
      </c>
      <c r="I8" s="4263"/>
      <c r="J8" s="4263"/>
      <c r="K8" s="4264"/>
      <c r="L8" s="4263">
        <v>3</v>
      </c>
      <c r="M8" s="4263">
        <v>30</v>
      </c>
      <c r="N8" s="4263"/>
      <c r="O8" s="4263">
        <v>8</v>
      </c>
      <c r="P8" s="4265"/>
      <c r="Q8" s="4244"/>
      <c r="R8" s="4314"/>
      <c r="S8" s="4314"/>
    </row>
    <row r="9" spans="1:19" ht="15">
      <c r="A9" s="4315" t="s">
        <v>20</v>
      </c>
      <c r="B9" s="4242" t="s">
        <v>1538</v>
      </c>
      <c r="C9" s="2695">
        <v>52</v>
      </c>
      <c r="D9" s="4271">
        <v>31</v>
      </c>
      <c r="E9" s="4243">
        <f>D9/C9</f>
        <v>0.5961538461538461</v>
      </c>
      <c r="F9" s="4270"/>
      <c r="G9" s="4271">
        <v>31</v>
      </c>
      <c r="H9" s="3637">
        <v>4</v>
      </c>
      <c r="I9" s="4263"/>
      <c r="J9" s="4263"/>
      <c r="K9" s="4264"/>
      <c r="L9" s="4263">
        <v>1</v>
      </c>
      <c r="M9" s="4263">
        <v>19</v>
      </c>
      <c r="N9" s="4263"/>
      <c r="O9" s="4263">
        <v>7</v>
      </c>
      <c r="P9" s="4265"/>
      <c r="Q9" s="4244"/>
      <c r="R9" s="4314"/>
      <c r="S9" s="4314"/>
    </row>
    <row r="10" spans="1:19" ht="25.5">
      <c r="A10" s="4315" t="s">
        <v>65</v>
      </c>
      <c r="B10" s="4242" t="s">
        <v>1539</v>
      </c>
      <c r="C10" s="2695">
        <v>102</v>
      </c>
      <c r="D10" s="4271">
        <v>61</v>
      </c>
      <c r="E10" s="4243">
        <v>0.5980392156862745</v>
      </c>
      <c r="F10" s="4270"/>
      <c r="G10" s="4271">
        <v>61</v>
      </c>
      <c r="H10" s="3637">
        <v>8</v>
      </c>
      <c r="I10" s="4263">
        <v>2</v>
      </c>
      <c r="J10" s="4263">
        <v>1</v>
      </c>
      <c r="K10" s="4264">
        <v>21</v>
      </c>
      <c r="L10" s="4263">
        <v>6</v>
      </c>
      <c r="M10" s="4263">
        <v>5</v>
      </c>
      <c r="N10" s="4263">
        <v>11</v>
      </c>
      <c r="O10" s="4263">
        <v>7</v>
      </c>
      <c r="P10" s="4265"/>
      <c r="Q10" s="4244"/>
      <c r="R10" s="4314"/>
      <c r="S10" s="4314"/>
    </row>
    <row r="11" spans="1:19" ht="25.5">
      <c r="A11" s="4315" t="s">
        <v>23</v>
      </c>
      <c r="B11" s="4242" t="s">
        <v>1540</v>
      </c>
      <c r="C11" s="2695">
        <v>172</v>
      </c>
      <c r="D11" s="4271">
        <v>126</v>
      </c>
      <c r="E11" s="4243">
        <f>D11/C11</f>
        <v>0.7325581395348837</v>
      </c>
      <c r="F11" s="4270">
        <v>4</v>
      </c>
      <c r="G11" s="4271">
        <v>122</v>
      </c>
      <c r="H11" s="3637">
        <v>47</v>
      </c>
      <c r="I11" s="4263">
        <v>3</v>
      </c>
      <c r="J11" s="4263">
        <v>14</v>
      </c>
      <c r="K11" s="4264">
        <v>11</v>
      </c>
      <c r="L11" s="4263">
        <v>33</v>
      </c>
      <c r="M11" s="4263"/>
      <c r="N11" s="4263"/>
      <c r="O11" s="4263">
        <v>14</v>
      </c>
      <c r="P11" s="4265"/>
      <c r="Q11" s="4244"/>
      <c r="R11" s="4314"/>
      <c r="S11" s="4314"/>
    </row>
    <row r="12" spans="1:19" ht="25.5">
      <c r="A12" s="4315" t="s">
        <v>23</v>
      </c>
      <c r="B12" s="4242" t="s">
        <v>1541</v>
      </c>
      <c r="C12" s="2695">
        <v>131</v>
      </c>
      <c r="D12" s="4271">
        <v>102</v>
      </c>
      <c r="E12" s="4243">
        <f>D12/C12</f>
        <v>0.7786259541984732</v>
      </c>
      <c r="F12" s="4270">
        <v>3</v>
      </c>
      <c r="G12" s="4271">
        <v>99</v>
      </c>
      <c r="H12" s="3637">
        <v>19</v>
      </c>
      <c r="I12" s="4263">
        <v>14</v>
      </c>
      <c r="J12" s="4263">
        <v>6</v>
      </c>
      <c r="K12" s="4264">
        <v>42</v>
      </c>
      <c r="L12" s="4263">
        <v>12</v>
      </c>
      <c r="M12" s="4263"/>
      <c r="N12" s="4263"/>
      <c r="O12" s="4263">
        <v>6</v>
      </c>
      <c r="P12" s="4265"/>
      <c r="Q12" s="4244"/>
      <c r="R12" s="4314"/>
      <c r="S12" s="4314"/>
    </row>
    <row r="13" spans="1:19" ht="25.5">
      <c r="A13" s="4315" t="s">
        <v>23</v>
      </c>
      <c r="B13" s="4242" t="s">
        <v>1542</v>
      </c>
      <c r="C13" s="2695">
        <v>134</v>
      </c>
      <c r="D13" s="4271">
        <v>114</v>
      </c>
      <c r="E13" s="4243">
        <f>D13/C13</f>
        <v>0.8507462686567164</v>
      </c>
      <c r="F13" s="4270">
        <v>1</v>
      </c>
      <c r="G13" s="4271">
        <v>113</v>
      </c>
      <c r="H13" s="3637">
        <v>39</v>
      </c>
      <c r="I13" s="4263">
        <v>2</v>
      </c>
      <c r="J13" s="4263">
        <v>4</v>
      </c>
      <c r="K13" s="4264">
        <v>17</v>
      </c>
      <c r="L13" s="4263">
        <v>47</v>
      </c>
      <c r="M13" s="4263"/>
      <c r="N13" s="4263"/>
      <c r="O13" s="4263">
        <v>4</v>
      </c>
      <c r="P13" s="4265"/>
      <c r="Q13" s="4244"/>
      <c r="R13" s="4314"/>
      <c r="S13" s="4314"/>
    </row>
    <row r="14" spans="1:19" ht="25.5">
      <c r="A14" s="4315" t="s">
        <v>55</v>
      </c>
      <c r="B14" s="4242" t="s">
        <v>1543</v>
      </c>
      <c r="C14" s="2695">
        <v>277</v>
      </c>
      <c r="D14" s="4271">
        <v>210</v>
      </c>
      <c r="E14" s="4243">
        <f>D14/C14</f>
        <v>0.7581227436823105</v>
      </c>
      <c r="F14" s="4270">
        <v>10</v>
      </c>
      <c r="G14" s="4271">
        <v>200</v>
      </c>
      <c r="H14" s="3637">
        <v>28</v>
      </c>
      <c r="I14" s="4263">
        <v>2</v>
      </c>
      <c r="J14" s="4263"/>
      <c r="K14" s="4264">
        <v>9</v>
      </c>
      <c r="L14" s="4263">
        <v>92</v>
      </c>
      <c r="M14" s="4263">
        <v>8</v>
      </c>
      <c r="N14" s="4263">
        <v>9</v>
      </c>
      <c r="O14" s="4263">
        <v>52</v>
      </c>
      <c r="P14" s="4265"/>
      <c r="Q14" s="4244"/>
      <c r="R14" s="4314"/>
      <c r="S14" s="4314"/>
    </row>
    <row r="15" spans="1:19" ht="15">
      <c r="A15" s="4315" t="s">
        <v>26</v>
      </c>
      <c r="B15" s="4242" t="s">
        <v>1544</v>
      </c>
      <c r="C15" s="2695">
        <v>126</v>
      </c>
      <c r="D15" s="4271"/>
      <c r="E15" s="4243"/>
      <c r="F15" s="4270"/>
      <c r="G15" s="4271">
        <v>91</v>
      </c>
      <c r="H15" s="3637"/>
      <c r="I15" s="4263"/>
      <c r="J15" s="4263"/>
      <c r="K15" s="4264">
        <f>91/2</f>
        <v>45.5</v>
      </c>
      <c r="L15" s="4263"/>
      <c r="M15" s="4263"/>
      <c r="N15" s="4263">
        <f>91/2</f>
        <v>45.5</v>
      </c>
      <c r="O15" s="4263"/>
      <c r="P15" s="4265"/>
      <c r="Q15" s="4244"/>
      <c r="R15" s="4314"/>
      <c r="S15" s="4314"/>
    </row>
    <row r="16" spans="1:19" ht="25.5">
      <c r="A16" s="4315" t="s">
        <v>26</v>
      </c>
      <c r="B16" s="4242" t="s">
        <v>1545</v>
      </c>
      <c r="C16" s="2695">
        <v>319</v>
      </c>
      <c r="D16" s="4271"/>
      <c r="E16" s="4243"/>
      <c r="F16" s="4270"/>
      <c r="G16" s="4271">
        <v>256</v>
      </c>
      <c r="H16" s="3637">
        <v>54</v>
      </c>
      <c r="I16" s="4263">
        <v>5</v>
      </c>
      <c r="J16" s="4263"/>
      <c r="K16" s="4264"/>
      <c r="L16" s="4263">
        <v>57</v>
      </c>
      <c r="M16" s="4263"/>
      <c r="N16" s="4263">
        <v>26</v>
      </c>
      <c r="O16" s="4263">
        <v>18</v>
      </c>
      <c r="P16" s="4265"/>
      <c r="Q16" s="4244"/>
      <c r="R16" s="4314"/>
      <c r="S16" s="4314"/>
    </row>
    <row r="17" spans="1:19" ht="15">
      <c r="A17" s="4315" t="s">
        <v>26</v>
      </c>
      <c r="B17" s="4242" t="s">
        <v>27</v>
      </c>
      <c r="C17" s="2695">
        <v>771</v>
      </c>
      <c r="D17" s="4271"/>
      <c r="E17" s="4243"/>
      <c r="F17" s="4270"/>
      <c r="G17" s="4271">
        <v>682</v>
      </c>
      <c r="H17" s="3637"/>
      <c r="I17" s="4263"/>
      <c r="J17" s="4263"/>
      <c r="K17" s="4264">
        <v>304</v>
      </c>
      <c r="L17" s="4263">
        <v>184</v>
      </c>
      <c r="M17" s="4263"/>
      <c r="N17" s="4263">
        <v>194</v>
      </c>
      <c r="O17" s="4263"/>
      <c r="P17" s="4265"/>
      <c r="Q17" s="4244"/>
      <c r="R17" s="4314"/>
      <c r="S17" s="4314"/>
    </row>
    <row r="18" spans="1:19" ht="15">
      <c r="A18" s="4315" t="s">
        <v>26</v>
      </c>
      <c r="B18" s="4242" t="s">
        <v>1546</v>
      </c>
      <c r="C18" s="2695"/>
      <c r="D18" s="4271"/>
      <c r="E18" s="4243"/>
      <c r="F18" s="4270"/>
      <c r="G18" s="4271">
        <v>53</v>
      </c>
      <c r="H18" s="3637"/>
      <c r="I18" s="4263">
        <v>6.5</v>
      </c>
      <c r="J18" s="4263"/>
      <c r="K18" s="4264">
        <v>35</v>
      </c>
      <c r="L18" s="4263"/>
      <c r="M18" s="4263"/>
      <c r="N18" s="4263">
        <v>5</v>
      </c>
      <c r="O18" s="4263">
        <v>6.5</v>
      </c>
      <c r="P18" s="4265">
        <v>0</v>
      </c>
      <c r="Q18" s="4244"/>
      <c r="R18" s="4314"/>
      <c r="S18" s="4314"/>
    </row>
    <row r="19" spans="1:19" ht="15">
      <c r="A19" s="4315" t="s">
        <v>28</v>
      </c>
      <c r="B19" s="4242" t="s">
        <v>29</v>
      </c>
      <c r="C19" s="2695">
        <v>6262</v>
      </c>
      <c r="D19" s="4271">
        <v>3067</v>
      </c>
      <c r="E19" s="4243">
        <v>0.4897796231236027</v>
      </c>
      <c r="F19" s="4270">
        <v>145</v>
      </c>
      <c r="G19" s="4271">
        <v>2922</v>
      </c>
      <c r="H19" s="3637">
        <v>203</v>
      </c>
      <c r="I19" s="4263"/>
      <c r="J19" s="4263"/>
      <c r="K19" s="4264"/>
      <c r="L19" s="4263">
        <v>294</v>
      </c>
      <c r="M19" s="4263">
        <v>1480</v>
      </c>
      <c r="N19" s="4263">
        <v>116</v>
      </c>
      <c r="O19" s="4263">
        <v>640</v>
      </c>
      <c r="P19" s="4265">
        <v>189</v>
      </c>
      <c r="Q19" s="4244"/>
      <c r="R19" s="4314"/>
      <c r="S19" s="4314"/>
    </row>
    <row r="20" spans="1:19" ht="15">
      <c r="A20" s="4315" t="s">
        <v>28</v>
      </c>
      <c r="B20" s="4242" t="s">
        <v>1547</v>
      </c>
      <c r="C20" s="2695"/>
      <c r="D20" s="4271"/>
      <c r="E20" s="4243"/>
      <c r="F20" s="4270"/>
      <c r="G20" s="4271">
        <v>939</v>
      </c>
      <c r="H20" s="3637"/>
      <c r="I20" s="4263">
        <v>18</v>
      </c>
      <c r="J20" s="4263"/>
      <c r="K20" s="4264"/>
      <c r="L20" s="4263">
        <v>165</v>
      </c>
      <c r="M20" s="4263">
        <v>416</v>
      </c>
      <c r="N20" s="4263"/>
      <c r="O20" s="4263">
        <v>303</v>
      </c>
      <c r="P20" s="4265">
        <v>37</v>
      </c>
      <c r="Q20" s="4244"/>
      <c r="R20" s="4314"/>
      <c r="S20" s="4314"/>
    </row>
    <row r="21" spans="1:19" ht="15">
      <c r="A21" s="4315" t="s">
        <v>28</v>
      </c>
      <c r="B21" s="4242" t="s">
        <v>30</v>
      </c>
      <c r="C21" s="2695"/>
      <c r="D21" s="4271"/>
      <c r="E21" s="4243"/>
      <c r="F21" s="4270"/>
      <c r="G21" s="4271"/>
      <c r="H21" s="3637"/>
      <c r="I21" s="4263"/>
      <c r="J21" s="4263"/>
      <c r="K21" s="4264"/>
      <c r="L21" s="4263"/>
      <c r="M21" s="4263"/>
      <c r="N21" s="4263"/>
      <c r="O21" s="4263"/>
      <c r="P21" s="4265"/>
      <c r="Q21" s="4244"/>
      <c r="R21" s="4314"/>
      <c r="S21" s="4314"/>
    </row>
    <row r="22" spans="1:19" ht="15">
      <c r="A22" s="4315" t="s">
        <v>82</v>
      </c>
      <c r="B22" s="4242" t="s">
        <v>1548</v>
      </c>
      <c r="C22" s="2695"/>
      <c r="D22" s="4271">
        <v>844</v>
      </c>
      <c r="E22" s="4243"/>
      <c r="F22" s="4270">
        <f>D22-G22</f>
        <v>20</v>
      </c>
      <c r="G22" s="4271">
        <v>824</v>
      </c>
      <c r="H22" s="3637">
        <v>89</v>
      </c>
      <c r="I22" s="4263"/>
      <c r="J22" s="4263"/>
      <c r="K22" s="4264">
        <v>139</v>
      </c>
      <c r="L22" s="4263">
        <v>88</v>
      </c>
      <c r="M22" s="4263">
        <v>240</v>
      </c>
      <c r="N22" s="4263">
        <v>122</v>
      </c>
      <c r="O22" s="4263">
        <v>234</v>
      </c>
      <c r="P22" s="4265"/>
      <c r="Q22" s="4244"/>
      <c r="R22" s="4314"/>
      <c r="S22" s="4314"/>
    </row>
    <row r="23" spans="1:19" ht="15">
      <c r="A23" s="4315" t="s">
        <v>82</v>
      </c>
      <c r="B23" s="4242" t="s">
        <v>1549</v>
      </c>
      <c r="C23" s="2695">
        <v>251</v>
      </c>
      <c r="D23" s="4271"/>
      <c r="E23" s="4243"/>
      <c r="F23" s="4270"/>
      <c r="G23" s="4271">
        <v>196</v>
      </c>
      <c r="H23" s="3637">
        <v>63</v>
      </c>
      <c r="I23" s="4263">
        <v>12</v>
      </c>
      <c r="J23" s="4263"/>
      <c r="K23" s="4264">
        <v>107</v>
      </c>
      <c r="L23" s="4263"/>
      <c r="M23" s="4263">
        <v>14</v>
      </c>
      <c r="N23" s="4263"/>
      <c r="O23" s="4263"/>
      <c r="P23" s="4265"/>
      <c r="Q23" s="4244"/>
      <c r="R23" s="4314"/>
      <c r="S23" s="4314"/>
    </row>
    <row r="24" spans="1:19" ht="15">
      <c r="A24" s="4315" t="s">
        <v>82</v>
      </c>
      <c r="B24" s="4242" t="s">
        <v>1550</v>
      </c>
      <c r="C24" s="2695"/>
      <c r="D24" s="4271"/>
      <c r="E24" s="4243"/>
      <c r="F24" s="4270"/>
      <c r="G24" s="4271">
        <v>218</v>
      </c>
      <c r="H24" s="3637"/>
      <c r="I24" s="4263"/>
      <c r="J24" s="4263"/>
      <c r="K24" s="4264">
        <v>90</v>
      </c>
      <c r="L24" s="4263"/>
      <c r="M24" s="4263">
        <v>45</v>
      </c>
      <c r="N24" s="4263"/>
      <c r="O24" s="4263">
        <v>83</v>
      </c>
      <c r="P24" s="4265">
        <v>0</v>
      </c>
      <c r="Q24" s="4244"/>
      <c r="R24" s="4314"/>
      <c r="S24" s="4314"/>
    </row>
    <row r="25" spans="1:19" ht="15">
      <c r="A25" s="4315" t="s">
        <v>82</v>
      </c>
      <c r="B25" s="4242" t="s">
        <v>1551</v>
      </c>
      <c r="C25" s="2695"/>
      <c r="D25" s="4271"/>
      <c r="E25" s="4243"/>
      <c r="F25" s="4270"/>
      <c r="G25" s="4271">
        <v>61</v>
      </c>
      <c r="H25" s="3637">
        <v>19</v>
      </c>
      <c r="I25" s="4263"/>
      <c r="J25" s="4263"/>
      <c r="K25" s="4264"/>
      <c r="L25" s="4263"/>
      <c r="M25" s="4263">
        <v>15</v>
      </c>
      <c r="N25" s="4263"/>
      <c r="O25" s="4263">
        <v>27</v>
      </c>
      <c r="P25" s="4265">
        <v>0</v>
      </c>
      <c r="Q25" s="4244"/>
      <c r="R25" s="4314"/>
      <c r="S25" s="4314"/>
    </row>
    <row r="26" spans="1:19" ht="15">
      <c r="A26" s="4315" t="s">
        <v>82</v>
      </c>
      <c r="B26" s="4242" t="s">
        <v>1552</v>
      </c>
      <c r="C26" s="2695"/>
      <c r="D26" s="4271"/>
      <c r="E26" s="4243"/>
      <c r="F26" s="4270"/>
      <c r="G26" s="4271">
        <v>203</v>
      </c>
      <c r="H26" s="3637"/>
      <c r="I26" s="4263"/>
      <c r="J26" s="4263"/>
      <c r="K26" s="4264">
        <v>47</v>
      </c>
      <c r="L26" s="4263">
        <v>72</v>
      </c>
      <c r="M26" s="4263"/>
      <c r="N26" s="4263"/>
      <c r="O26" s="4263">
        <v>84</v>
      </c>
      <c r="P26" s="4265">
        <v>0</v>
      </c>
      <c r="Q26" s="4244"/>
      <c r="R26" s="4314"/>
      <c r="S26" s="4314"/>
    </row>
    <row r="27" spans="1:19" ht="25.5">
      <c r="A27" s="4315" t="s">
        <v>82</v>
      </c>
      <c r="B27" s="4242" t="s">
        <v>1553</v>
      </c>
      <c r="C27" s="2695"/>
      <c r="D27" s="4271"/>
      <c r="E27" s="4243"/>
      <c r="F27" s="4270"/>
      <c r="G27" s="4271">
        <v>113</v>
      </c>
      <c r="H27" s="3637"/>
      <c r="I27" s="4263"/>
      <c r="J27" s="4263"/>
      <c r="K27" s="4264">
        <v>12</v>
      </c>
      <c r="L27" s="4263"/>
      <c r="M27" s="4263">
        <v>58</v>
      </c>
      <c r="N27" s="4263"/>
      <c r="O27" s="4263">
        <v>43</v>
      </c>
      <c r="P27" s="4265">
        <v>0</v>
      </c>
      <c r="Q27" s="4244"/>
      <c r="R27" s="4314"/>
      <c r="S27" s="4314"/>
    </row>
    <row r="28" spans="1:19" ht="25.5">
      <c r="A28" s="4315" t="s">
        <v>31</v>
      </c>
      <c r="B28" s="4242" t="s">
        <v>67</v>
      </c>
      <c r="C28" s="2695"/>
      <c r="D28" s="4271"/>
      <c r="E28" s="4243"/>
      <c r="F28" s="4270"/>
      <c r="G28" s="4271">
        <v>345</v>
      </c>
      <c r="H28" s="3637"/>
      <c r="I28" s="4263">
        <v>4</v>
      </c>
      <c r="J28" s="4263">
        <v>95</v>
      </c>
      <c r="K28" s="4264"/>
      <c r="L28" s="4263">
        <v>199</v>
      </c>
      <c r="M28" s="4263"/>
      <c r="N28" s="4263"/>
      <c r="O28" s="4263">
        <v>45</v>
      </c>
      <c r="P28" s="4265">
        <v>2</v>
      </c>
      <c r="Q28" s="4244"/>
      <c r="R28" s="4314"/>
      <c r="S28" s="4314"/>
    </row>
    <row r="29" spans="1:19" ht="25.5">
      <c r="A29" s="4315" t="s">
        <v>31</v>
      </c>
      <c r="B29" s="4242" t="s">
        <v>68</v>
      </c>
      <c r="C29" s="2695"/>
      <c r="D29" s="4271"/>
      <c r="E29" s="4243"/>
      <c r="F29" s="4270"/>
      <c r="G29" s="4271">
        <v>177</v>
      </c>
      <c r="H29" s="3637">
        <v>31</v>
      </c>
      <c r="I29" s="4263">
        <v>8</v>
      </c>
      <c r="J29" s="4263"/>
      <c r="K29" s="4264">
        <v>12</v>
      </c>
      <c r="L29" s="4263">
        <v>115</v>
      </c>
      <c r="M29" s="4263"/>
      <c r="N29" s="4263"/>
      <c r="O29" s="4263">
        <v>11</v>
      </c>
      <c r="P29" s="4265">
        <v>0</v>
      </c>
      <c r="Q29" s="4244"/>
      <c r="R29" s="4314"/>
      <c r="S29" s="4314"/>
    </row>
    <row r="30" spans="1:19" ht="15">
      <c r="A30" s="4315" t="s">
        <v>34</v>
      </c>
      <c r="B30" s="4242" t="s">
        <v>1554</v>
      </c>
      <c r="C30" s="2695">
        <v>258</v>
      </c>
      <c r="D30" s="4271">
        <v>146</v>
      </c>
      <c r="E30" s="4243">
        <f>D30/C30</f>
        <v>0.5658914728682171</v>
      </c>
      <c r="F30" s="4270">
        <v>5</v>
      </c>
      <c r="G30" s="4271">
        <v>141</v>
      </c>
      <c r="H30" s="3637">
        <v>1</v>
      </c>
      <c r="I30" s="4263"/>
      <c r="J30" s="4263">
        <v>1</v>
      </c>
      <c r="K30" s="4264">
        <v>10</v>
      </c>
      <c r="L30" s="4263">
        <v>54</v>
      </c>
      <c r="M30" s="4263">
        <v>1</v>
      </c>
      <c r="N30" s="4263"/>
      <c r="O30" s="4263">
        <v>48</v>
      </c>
      <c r="P30" s="4265">
        <v>26</v>
      </c>
      <c r="Q30" s="4244"/>
      <c r="R30" s="4314"/>
      <c r="S30" s="4314"/>
    </row>
    <row r="31" spans="1:19" ht="15">
      <c r="A31" s="4315" t="s">
        <v>34</v>
      </c>
      <c r="B31" s="4242" t="s">
        <v>1555</v>
      </c>
      <c r="C31" s="2695">
        <v>30</v>
      </c>
      <c r="D31" s="4271">
        <v>24</v>
      </c>
      <c r="E31" s="4243">
        <f>D31/C31</f>
        <v>0.8</v>
      </c>
      <c r="F31" s="4270"/>
      <c r="G31" s="4271">
        <v>24</v>
      </c>
      <c r="H31" s="3637"/>
      <c r="I31" s="4263"/>
      <c r="J31" s="4263"/>
      <c r="K31" s="4264">
        <v>15</v>
      </c>
      <c r="L31" s="4263">
        <v>1</v>
      </c>
      <c r="M31" s="4263">
        <v>7</v>
      </c>
      <c r="N31" s="4263"/>
      <c r="O31" s="4263">
        <v>1</v>
      </c>
      <c r="P31" s="4265"/>
      <c r="Q31" s="4244"/>
      <c r="R31" s="4314"/>
      <c r="S31" s="4314"/>
    </row>
    <row r="32" spans="1:19" ht="15">
      <c r="A32" s="4315" t="s">
        <v>34</v>
      </c>
      <c r="B32" s="4242" t="s">
        <v>94</v>
      </c>
      <c r="C32" s="2695">
        <v>141</v>
      </c>
      <c r="D32" s="4271">
        <v>85</v>
      </c>
      <c r="E32" s="4243">
        <f>+D32/C32</f>
        <v>0.6028368794326241</v>
      </c>
      <c r="F32" s="4270">
        <v>2</v>
      </c>
      <c r="G32" s="4271">
        <f>+D32-F32</f>
        <v>83</v>
      </c>
      <c r="H32" s="3637">
        <v>0</v>
      </c>
      <c r="I32" s="4263"/>
      <c r="J32" s="4263"/>
      <c r="K32" s="4264">
        <v>14</v>
      </c>
      <c r="L32" s="4263"/>
      <c r="M32" s="4263">
        <v>55</v>
      </c>
      <c r="N32" s="4263"/>
      <c r="O32" s="4263">
        <v>14</v>
      </c>
      <c r="P32" s="4265"/>
      <c r="Q32" s="4244"/>
      <c r="R32" s="4314"/>
      <c r="S32" s="4314"/>
    </row>
    <row r="33" spans="1:19" ht="15">
      <c r="A33" s="4315" t="s">
        <v>34</v>
      </c>
      <c r="B33" s="4242" t="s">
        <v>1556</v>
      </c>
      <c r="C33" s="2695">
        <v>468</v>
      </c>
      <c r="D33" s="4271">
        <v>319</v>
      </c>
      <c r="E33" s="4243">
        <v>0.6816</v>
      </c>
      <c r="F33" s="4270">
        <v>6</v>
      </c>
      <c r="G33" s="4271">
        <v>313</v>
      </c>
      <c r="H33" s="3637">
        <v>42</v>
      </c>
      <c r="I33" s="4263"/>
      <c r="J33" s="4263"/>
      <c r="K33" s="4264">
        <v>50</v>
      </c>
      <c r="L33" s="4263"/>
      <c r="M33" s="4263"/>
      <c r="N33" s="4263"/>
      <c r="O33" s="4263">
        <v>89</v>
      </c>
      <c r="P33" s="4265">
        <v>132</v>
      </c>
      <c r="Q33" s="4244"/>
      <c r="R33" s="4314"/>
      <c r="S33" s="4314"/>
    </row>
    <row r="34" spans="1:19" ht="15">
      <c r="A34" s="4315" t="s">
        <v>179</v>
      </c>
      <c r="B34" s="4242" t="s">
        <v>1557</v>
      </c>
      <c r="C34" s="2695">
        <v>99</v>
      </c>
      <c r="D34" s="4271">
        <v>99</v>
      </c>
      <c r="E34" s="4243">
        <v>0.7272727272727273</v>
      </c>
      <c r="F34" s="4270">
        <v>0</v>
      </c>
      <c r="G34" s="4271">
        <v>72</v>
      </c>
      <c r="H34" s="3637"/>
      <c r="I34" s="4263">
        <v>2</v>
      </c>
      <c r="J34" s="4263"/>
      <c r="K34" s="4264">
        <v>42</v>
      </c>
      <c r="L34" s="4263">
        <v>3</v>
      </c>
      <c r="M34" s="4263">
        <v>16</v>
      </c>
      <c r="N34" s="4263"/>
      <c r="O34" s="4263">
        <v>3</v>
      </c>
      <c r="P34" s="4265">
        <v>6</v>
      </c>
      <c r="Q34" s="4244"/>
      <c r="R34" s="4314"/>
      <c r="S34" s="4314"/>
    </row>
    <row r="35" spans="1:19" ht="25.5">
      <c r="A35" s="4315" t="s">
        <v>60</v>
      </c>
      <c r="B35" s="4242" t="s">
        <v>1558</v>
      </c>
      <c r="C35" s="2695"/>
      <c r="D35" s="4271"/>
      <c r="E35" s="4243"/>
      <c r="F35" s="4270"/>
      <c r="G35" s="4271">
        <v>44</v>
      </c>
      <c r="H35" s="3637">
        <v>8</v>
      </c>
      <c r="I35" s="4263"/>
      <c r="J35" s="4263"/>
      <c r="K35" s="4264"/>
      <c r="L35" s="4263">
        <v>8</v>
      </c>
      <c r="M35" s="4263">
        <v>4</v>
      </c>
      <c r="N35" s="4263"/>
      <c r="O35" s="4263">
        <v>24</v>
      </c>
      <c r="P35" s="4265">
        <v>0</v>
      </c>
      <c r="Q35" s="4244"/>
      <c r="R35" s="4314"/>
      <c r="S35" s="4314"/>
    </row>
    <row r="36" spans="1:19" ht="25.5">
      <c r="A36" s="4315" t="s">
        <v>181</v>
      </c>
      <c r="B36" s="4242" t="s">
        <v>1559</v>
      </c>
      <c r="C36" s="2695">
        <v>233</v>
      </c>
      <c r="D36" s="4271"/>
      <c r="E36" s="4243">
        <v>0.8884120171673819</v>
      </c>
      <c r="F36" s="4270"/>
      <c r="G36" s="4271">
        <v>207</v>
      </c>
      <c r="H36" s="3637">
        <v>29</v>
      </c>
      <c r="I36" s="4263"/>
      <c r="J36" s="4263"/>
      <c r="K36" s="4264">
        <v>49</v>
      </c>
      <c r="L36" s="4263">
        <v>54</v>
      </c>
      <c r="M36" s="4263"/>
      <c r="N36" s="4263"/>
      <c r="O36" s="4263">
        <v>75</v>
      </c>
      <c r="P36" s="4265"/>
      <c r="Q36" s="4244"/>
      <c r="R36" s="4314"/>
      <c r="S36" s="4314"/>
    </row>
    <row r="37" spans="1:19" ht="25.5">
      <c r="A37" s="4315" t="s">
        <v>37</v>
      </c>
      <c r="B37" s="4242" t="s">
        <v>183</v>
      </c>
      <c r="C37" s="2695">
        <v>96</v>
      </c>
      <c r="D37" s="4271">
        <v>65</v>
      </c>
      <c r="E37" s="4243"/>
      <c r="F37" s="4270">
        <v>3</v>
      </c>
      <c r="G37" s="4271">
        <v>62</v>
      </c>
      <c r="H37" s="3637">
        <v>7</v>
      </c>
      <c r="I37" s="4263">
        <v>1</v>
      </c>
      <c r="J37" s="4263"/>
      <c r="K37" s="4264">
        <v>17</v>
      </c>
      <c r="L37" s="4263">
        <v>8</v>
      </c>
      <c r="M37" s="4263">
        <v>7</v>
      </c>
      <c r="N37" s="4263">
        <v>1</v>
      </c>
      <c r="O37" s="4263">
        <v>21</v>
      </c>
      <c r="P37" s="4265"/>
      <c r="Q37" s="4244"/>
      <c r="R37" s="4314"/>
      <c r="S37" s="4314"/>
    </row>
    <row r="38" spans="1:19" ht="15">
      <c r="A38" s="4315" t="s">
        <v>37</v>
      </c>
      <c r="B38" s="4242" t="s">
        <v>324</v>
      </c>
      <c r="C38" s="2695">
        <v>256</v>
      </c>
      <c r="D38" s="4271">
        <v>189</v>
      </c>
      <c r="E38" s="4243">
        <f>+D38/C38</f>
        <v>0.73828125</v>
      </c>
      <c r="F38" s="4270">
        <v>4</v>
      </c>
      <c r="G38" s="4271">
        <v>185</v>
      </c>
      <c r="H38" s="3637">
        <v>19</v>
      </c>
      <c r="I38" s="4263">
        <v>4</v>
      </c>
      <c r="J38" s="4263"/>
      <c r="K38" s="4264">
        <v>77</v>
      </c>
      <c r="L38" s="4263">
        <v>36</v>
      </c>
      <c r="M38" s="4263">
        <v>3</v>
      </c>
      <c r="N38" s="4263">
        <v>4</v>
      </c>
      <c r="O38" s="4263">
        <v>42</v>
      </c>
      <c r="P38" s="4265"/>
      <c r="Q38" s="4244"/>
      <c r="R38" s="4314"/>
      <c r="S38" s="4314"/>
    </row>
    <row r="39" spans="1:19" ht="15">
      <c r="A39" s="4315" t="s">
        <v>37</v>
      </c>
      <c r="B39" s="4242" t="s">
        <v>40</v>
      </c>
      <c r="C39" s="2695">
        <v>34</v>
      </c>
      <c r="D39" s="4271">
        <v>30</v>
      </c>
      <c r="E39" s="4243">
        <f>D39/C39</f>
        <v>0.8823529411764706</v>
      </c>
      <c r="F39" s="4270">
        <v>0</v>
      </c>
      <c r="G39" s="4271">
        <v>30</v>
      </c>
      <c r="H39" s="3637">
        <v>7</v>
      </c>
      <c r="I39" s="4263">
        <v>1</v>
      </c>
      <c r="J39" s="4263"/>
      <c r="K39" s="4264">
        <v>4</v>
      </c>
      <c r="L39" s="4263">
        <v>6</v>
      </c>
      <c r="M39" s="4263"/>
      <c r="N39" s="4263">
        <v>1</v>
      </c>
      <c r="O39" s="4263">
        <v>11</v>
      </c>
      <c r="P39" s="4265"/>
      <c r="Q39" s="4244"/>
      <c r="R39" s="4314"/>
      <c r="S39" s="4314"/>
    </row>
    <row r="40" spans="1:19" ht="15">
      <c r="A40" s="4315" t="s">
        <v>37</v>
      </c>
      <c r="B40" s="4242" t="s">
        <v>39</v>
      </c>
      <c r="C40" s="2695">
        <v>69</v>
      </c>
      <c r="D40" s="4271">
        <v>54</v>
      </c>
      <c r="E40" s="4243">
        <f>D40/C40</f>
        <v>0.782608695652174</v>
      </c>
      <c r="F40" s="4270">
        <v>3</v>
      </c>
      <c r="G40" s="4271">
        <v>49</v>
      </c>
      <c r="H40" s="3637"/>
      <c r="I40" s="4263"/>
      <c r="J40" s="4263"/>
      <c r="K40" s="4264">
        <v>2</v>
      </c>
      <c r="L40" s="4263">
        <v>18</v>
      </c>
      <c r="M40" s="4263">
        <v>5</v>
      </c>
      <c r="N40" s="4263">
        <v>11</v>
      </c>
      <c r="O40" s="4263">
        <v>4</v>
      </c>
      <c r="P40" s="4265">
        <v>9</v>
      </c>
      <c r="Q40" s="4244"/>
      <c r="R40" s="4314"/>
      <c r="S40" s="4314"/>
    </row>
    <row r="41" spans="1:19" ht="15.75" thickBot="1">
      <c r="A41" s="4355" t="s">
        <v>37</v>
      </c>
      <c r="B41" s="4256" t="s">
        <v>1560</v>
      </c>
      <c r="C41" s="2604"/>
      <c r="D41" s="4278"/>
      <c r="E41" s="4257"/>
      <c r="F41" s="4277"/>
      <c r="G41" s="4278">
        <v>276</v>
      </c>
      <c r="H41" s="3638">
        <v>50</v>
      </c>
      <c r="I41" s="4267">
        <v>5</v>
      </c>
      <c r="J41" s="4267">
        <v>2</v>
      </c>
      <c r="K41" s="4268">
        <v>94</v>
      </c>
      <c r="L41" s="4267">
        <v>52</v>
      </c>
      <c r="M41" s="4267">
        <v>13</v>
      </c>
      <c r="N41" s="4267">
        <v>39</v>
      </c>
      <c r="O41" s="4267">
        <v>21</v>
      </c>
      <c r="P41" s="4269">
        <v>0</v>
      </c>
      <c r="Q41" s="4244"/>
      <c r="R41" s="4314"/>
      <c r="S41" s="4314"/>
    </row>
    <row r="42" spans="1:19" ht="15.75" thickBot="1">
      <c r="A42" s="4318"/>
      <c r="B42" s="4319"/>
      <c r="C42" s="4320"/>
      <c r="D42" s="4320"/>
      <c r="E42" s="4250"/>
      <c r="F42" s="4320"/>
      <c r="G42" s="4320"/>
      <c r="H42" s="4321"/>
      <c r="I42" s="4321"/>
      <c r="J42" s="4321"/>
      <c r="K42" s="4322"/>
      <c r="L42" s="4321"/>
      <c r="M42" s="4321"/>
      <c r="N42" s="4321"/>
      <c r="O42" s="4321"/>
      <c r="P42" s="4321"/>
      <c r="Q42" s="4323"/>
      <c r="R42" s="4324"/>
      <c r="S42" s="4324"/>
    </row>
    <row r="43" spans="1:19" ht="15.75" thickBot="1">
      <c r="A43" s="4470" t="s">
        <v>185</v>
      </c>
      <c r="B43" s="3363" t="s">
        <v>1561</v>
      </c>
      <c r="C43" s="3392"/>
      <c r="D43" s="3393"/>
      <c r="E43" s="3364"/>
      <c r="F43" s="3392"/>
      <c r="G43" s="3393">
        <v>2545</v>
      </c>
      <c r="H43" s="3394">
        <v>449</v>
      </c>
      <c r="I43" s="3395">
        <v>78</v>
      </c>
      <c r="J43" s="3395">
        <v>81.5</v>
      </c>
      <c r="K43" s="3396">
        <v>851</v>
      </c>
      <c r="L43" s="3395">
        <v>536</v>
      </c>
      <c r="M43" s="3395"/>
      <c r="N43" s="3395">
        <v>429</v>
      </c>
      <c r="O43" s="3395">
        <v>81.5</v>
      </c>
      <c r="P43" s="3397">
        <v>39</v>
      </c>
      <c r="Q43" s="4244"/>
      <c r="R43" s="4314"/>
      <c r="S43" s="4314"/>
    </row>
    <row r="44" spans="1:19" ht="15.75" thickBot="1">
      <c r="A44" s="4318"/>
      <c r="B44" s="4319"/>
      <c r="C44" s="4320"/>
      <c r="D44" s="4320"/>
      <c r="E44" s="4250"/>
      <c r="F44" s="4320"/>
      <c r="G44" s="4320"/>
      <c r="H44" s="4321"/>
      <c r="I44" s="4321"/>
      <c r="J44" s="4321"/>
      <c r="K44" s="4322"/>
      <c r="L44" s="4321"/>
      <c r="M44" s="4321"/>
      <c r="N44" s="4321"/>
      <c r="O44" s="4321"/>
      <c r="P44" s="4321"/>
      <c r="Q44" s="4323"/>
      <c r="R44" s="4324"/>
      <c r="S44" s="4324"/>
    </row>
    <row r="45" spans="1:19" ht="15.75" thickBot="1">
      <c r="A45" s="4318" t="s">
        <v>41</v>
      </c>
      <c r="B45" s="4334"/>
      <c r="C45" s="4320"/>
      <c r="D45" s="4320"/>
      <c r="E45" s="4250"/>
      <c r="F45" s="4320"/>
      <c r="G45" s="4335" t="s">
        <v>42</v>
      </c>
      <c r="H45" s="4336" t="s">
        <v>11</v>
      </c>
      <c r="I45" s="4337" t="s">
        <v>12</v>
      </c>
      <c r="J45" s="4337" t="s">
        <v>13</v>
      </c>
      <c r="K45" s="4338" t="s">
        <v>14</v>
      </c>
      <c r="L45" s="4337" t="s">
        <v>15</v>
      </c>
      <c r="M45" s="4337" t="s">
        <v>16</v>
      </c>
      <c r="N45" s="4339" t="s">
        <v>17</v>
      </c>
      <c r="O45" s="4337" t="s">
        <v>18</v>
      </c>
      <c r="P45" s="4340" t="s">
        <v>19</v>
      </c>
      <c r="Q45" s="4341"/>
      <c r="R45" s="4324"/>
      <c r="S45" s="4324"/>
    </row>
    <row r="46" spans="1:19" ht="15.75" thickBot="1">
      <c r="A46" s="4318"/>
      <c r="B46" s="4319" t="s">
        <v>212</v>
      </c>
      <c r="C46" s="4320"/>
      <c r="D46" s="4320"/>
      <c r="E46" s="4250"/>
      <c r="F46" s="4320"/>
      <c r="G46" s="4356">
        <f aca="true" t="shared" si="0" ref="G46:P46">SUM(G5:G42)</f>
        <v>9400</v>
      </c>
      <c r="H46" s="4356">
        <f t="shared" si="0"/>
        <v>821</v>
      </c>
      <c r="I46" s="4356">
        <f t="shared" si="0"/>
        <v>91.5</v>
      </c>
      <c r="J46" s="4356">
        <f t="shared" si="0"/>
        <v>123</v>
      </c>
      <c r="K46" s="4461">
        <f t="shared" si="0"/>
        <v>1281.5</v>
      </c>
      <c r="L46" s="4356">
        <f t="shared" si="0"/>
        <v>1627</v>
      </c>
      <c r="M46" s="4356">
        <f t="shared" si="0"/>
        <v>2484</v>
      </c>
      <c r="N46" s="4356">
        <f t="shared" si="0"/>
        <v>588.5</v>
      </c>
      <c r="O46" s="4356">
        <f t="shared" si="0"/>
        <v>1967.5</v>
      </c>
      <c r="P46" s="4356">
        <f t="shared" si="0"/>
        <v>408</v>
      </c>
      <c r="Q46" s="4323"/>
      <c r="R46" s="4324"/>
      <c r="S46" s="4324"/>
    </row>
    <row r="47" spans="1:19" ht="15.75" thickBot="1">
      <c r="A47" s="4318"/>
      <c r="B47" s="4319"/>
      <c r="C47" s="4320"/>
      <c r="D47" s="4320"/>
      <c r="E47" s="4250"/>
      <c r="F47" s="4320"/>
      <c r="G47" s="4320"/>
      <c r="H47" s="4291">
        <f aca="true" t="shared" si="1" ref="H47:P47">H46/$G46</f>
        <v>0.0873404255319149</v>
      </c>
      <c r="I47" s="4292">
        <f t="shared" si="1"/>
        <v>0.00973404255319149</v>
      </c>
      <c r="J47" s="4292">
        <f t="shared" si="1"/>
        <v>0.013085106382978724</v>
      </c>
      <c r="K47" s="4300">
        <f t="shared" si="1"/>
        <v>0.13632978723404254</v>
      </c>
      <c r="L47" s="4292">
        <f t="shared" si="1"/>
        <v>0.17308510638297872</v>
      </c>
      <c r="M47" s="4292">
        <f t="shared" si="1"/>
        <v>0.2642553191489362</v>
      </c>
      <c r="N47" s="4292">
        <f t="shared" si="1"/>
        <v>0.06260638297872341</v>
      </c>
      <c r="O47" s="4292">
        <f t="shared" si="1"/>
        <v>0.20930851063829786</v>
      </c>
      <c r="P47" s="4293">
        <f t="shared" si="1"/>
        <v>0.04340425531914894</v>
      </c>
      <c r="Q47" s="4323"/>
      <c r="R47" s="4347"/>
      <c r="S47" s="4324"/>
    </row>
    <row r="48" spans="1:19" ht="15.75" thickBot="1">
      <c r="A48" s="4318"/>
      <c r="B48" s="4319"/>
      <c r="C48" s="4320"/>
      <c r="D48" s="4320"/>
      <c r="E48" s="4250"/>
      <c r="F48" s="4320"/>
      <c r="G48" s="4320"/>
      <c r="H48" s="4321"/>
      <c r="I48" s="4321"/>
      <c r="J48" s="4321"/>
      <c r="K48" s="4322"/>
      <c r="L48" s="4321"/>
      <c r="M48" s="4321"/>
      <c r="N48" s="4321"/>
      <c r="O48" s="4321"/>
      <c r="P48" s="4321"/>
      <c r="Q48" s="4323"/>
      <c r="R48" s="4324"/>
      <c r="S48" s="4324"/>
    </row>
    <row r="49" spans="1:19" ht="15.75" thickBot="1">
      <c r="A49" s="4318"/>
      <c r="B49" s="4319" t="s">
        <v>213</v>
      </c>
      <c r="C49" s="4320"/>
      <c r="D49" s="4320"/>
      <c r="E49" s="4250"/>
      <c r="F49" s="4320"/>
      <c r="G49" s="4356">
        <f aca="true" t="shared" si="2" ref="G49:P49">G43+G46</f>
        <v>11945</v>
      </c>
      <c r="H49" s="4356">
        <f t="shared" si="2"/>
        <v>1270</v>
      </c>
      <c r="I49" s="4356">
        <f t="shared" si="2"/>
        <v>169.5</v>
      </c>
      <c r="J49" s="4356">
        <f t="shared" si="2"/>
        <v>204.5</v>
      </c>
      <c r="K49" s="4461">
        <f t="shared" si="2"/>
        <v>2132.5</v>
      </c>
      <c r="L49" s="4356">
        <f t="shared" si="2"/>
        <v>2163</v>
      </c>
      <c r="M49" s="4356">
        <f t="shared" si="2"/>
        <v>2484</v>
      </c>
      <c r="N49" s="4356">
        <f t="shared" si="2"/>
        <v>1017.5</v>
      </c>
      <c r="O49" s="4356">
        <f t="shared" si="2"/>
        <v>2049</v>
      </c>
      <c r="P49" s="4356">
        <f t="shared" si="2"/>
        <v>447</v>
      </c>
      <c r="Q49" s="4323"/>
      <c r="R49" s="4391"/>
      <c r="S49" s="4324"/>
    </row>
    <row r="50" spans="1:19" ht="15.75" thickBot="1">
      <c r="A50" s="4318"/>
      <c r="B50" s="4319"/>
      <c r="C50" s="4320"/>
      <c r="D50" s="4320"/>
      <c r="E50" s="4250"/>
      <c r="F50" s="4320"/>
      <c r="G50" s="4320"/>
      <c r="H50" s="4471">
        <f>H49/$G49</f>
        <v>0.10632063624947677</v>
      </c>
      <c r="I50" s="4472">
        <f aca="true" t="shared" si="3" ref="I50:P50">I49/$G49</f>
        <v>0.014190037672666387</v>
      </c>
      <c r="J50" s="4472">
        <f t="shared" si="3"/>
        <v>0.017120133947258268</v>
      </c>
      <c r="K50" s="4473">
        <f t="shared" si="3"/>
        <v>0.17852658015906236</v>
      </c>
      <c r="L50" s="4472">
        <f t="shared" si="3"/>
        <v>0.18107994976977815</v>
      </c>
      <c r="M50" s="4472">
        <f t="shared" si="3"/>
        <v>0.20795311845960654</v>
      </c>
      <c r="N50" s="4472">
        <f t="shared" si="3"/>
        <v>0.08518208455420678</v>
      </c>
      <c r="O50" s="4472">
        <f t="shared" si="3"/>
        <v>0.1715362076182503</v>
      </c>
      <c r="P50" s="4474">
        <f t="shared" si="3"/>
        <v>0.037421515278359144</v>
      </c>
      <c r="Q50" s="4323"/>
      <c r="R50" s="4347"/>
      <c r="S50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31" sqref="A20:R31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09" t="s">
        <v>96</v>
      </c>
      <c r="B1" s="4609"/>
      <c r="C1" s="4609"/>
      <c r="D1" s="4609"/>
      <c r="E1" s="4609"/>
      <c r="F1" s="4609"/>
      <c r="G1" s="4609"/>
      <c r="H1" s="4609"/>
      <c r="I1" s="4609"/>
      <c r="J1" s="4609"/>
      <c r="K1" s="4609"/>
      <c r="L1" s="4609"/>
      <c r="M1" s="4609"/>
      <c r="N1" s="4609"/>
      <c r="O1" s="4609"/>
      <c r="P1" s="4609"/>
      <c r="Q1" s="471"/>
      <c r="R1" s="471"/>
      <c r="S1" s="471"/>
    </row>
    <row r="2" spans="1:19" ht="27" thickBot="1">
      <c r="A2" s="474"/>
      <c r="B2" s="482"/>
      <c r="C2" s="473"/>
      <c r="D2" s="473"/>
      <c r="E2" s="473"/>
      <c r="F2" s="473"/>
      <c r="G2" s="473"/>
      <c r="H2" s="475"/>
      <c r="I2" s="475"/>
      <c r="J2" s="475"/>
      <c r="K2" s="476"/>
      <c r="L2" s="475"/>
      <c r="M2" s="475"/>
      <c r="N2" s="475"/>
      <c r="O2" s="475"/>
      <c r="P2" s="475"/>
      <c r="Q2" s="473"/>
      <c r="R2" s="471"/>
      <c r="S2" s="471"/>
    </row>
    <row r="3" spans="1:19" ht="46.5" customHeight="1" thickBot="1" thickTop="1">
      <c r="A3" s="4610" t="s">
        <v>2</v>
      </c>
      <c r="B3" s="4613" t="s">
        <v>3</v>
      </c>
      <c r="C3" s="4615" t="s">
        <v>4</v>
      </c>
      <c r="D3" s="4615" t="s">
        <v>5</v>
      </c>
      <c r="E3" s="4617" t="s">
        <v>6</v>
      </c>
      <c r="F3" s="4615" t="s">
        <v>7</v>
      </c>
      <c r="G3" s="4619" t="s">
        <v>8</v>
      </c>
      <c r="H3" s="4601" t="s">
        <v>9</v>
      </c>
      <c r="I3" s="4602"/>
      <c r="J3" s="4602"/>
      <c r="K3" s="4602"/>
      <c r="L3" s="4602"/>
      <c r="M3" s="4602"/>
      <c r="N3" s="4602"/>
      <c r="O3" s="4602"/>
      <c r="P3" s="4603"/>
      <c r="Q3" s="473"/>
      <c r="R3" s="472"/>
      <c r="S3" s="4224" t="s">
        <v>10</v>
      </c>
    </row>
    <row r="4" spans="1:19" ht="15.75" thickBot="1">
      <c r="A4" s="4612"/>
      <c r="B4" s="4614"/>
      <c r="C4" s="4616"/>
      <c r="D4" s="4616"/>
      <c r="E4" s="4618"/>
      <c r="F4" s="4616"/>
      <c r="G4" s="4620"/>
      <c r="H4" s="477" t="s">
        <v>11</v>
      </c>
      <c r="I4" s="478" t="s">
        <v>12</v>
      </c>
      <c r="J4" s="478" t="s">
        <v>13</v>
      </c>
      <c r="K4" s="479" t="s">
        <v>14</v>
      </c>
      <c r="L4" s="478" t="s">
        <v>15</v>
      </c>
      <c r="M4" s="478" t="s">
        <v>16</v>
      </c>
      <c r="N4" s="481" t="s">
        <v>17</v>
      </c>
      <c r="O4" s="478" t="s">
        <v>18</v>
      </c>
      <c r="P4" s="480" t="s">
        <v>19</v>
      </c>
      <c r="Q4" s="473"/>
      <c r="R4" s="470"/>
      <c r="S4" s="470"/>
    </row>
    <row r="5" spans="1:19" ht="15">
      <c r="A5" s="495" t="s">
        <v>20</v>
      </c>
      <c r="B5" s="496" t="s">
        <v>97</v>
      </c>
      <c r="C5" s="518">
        <v>116</v>
      </c>
      <c r="D5" s="519">
        <v>70</v>
      </c>
      <c r="E5" s="497">
        <v>0.603448275862069</v>
      </c>
      <c r="F5" s="518">
        <v>1</v>
      </c>
      <c r="G5" s="519">
        <v>69</v>
      </c>
      <c r="H5" s="501">
        <v>2</v>
      </c>
      <c r="I5" s="502"/>
      <c r="J5" s="502"/>
      <c r="K5" s="503">
        <v>17</v>
      </c>
      <c r="L5" s="502">
        <v>3</v>
      </c>
      <c r="M5" s="502">
        <v>30</v>
      </c>
      <c r="N5" s="502">
        <v>4</v>
      </c>
      <c r="O5" s="502">
        <v>13</v>
      </c>
      <c r="P5" s="504"/>
      <c r="Q5" s="488"/>
      <c r="R5" s="484"/>
      <c r="S5" s="484"/>
    </row>
    <row r="6" spans="1:19" ht="15">
      <c r="A6" s="485" t="s">
        <v>26</v>
      </c>
      <c r="B6" s="486" t="s">
        <v>27</v>
      </c>
      <c r="C6" s="513">
        <v>512</v>
      </c>
      <c r="D6" s="514"/>
      <c r="E6" s="487"/>
      <c r="F6" s="513"/>
      <c r="G6" s="514">
        <v>433</v>
      </c>
      <c r="H6" s="505"/>
      <c r="I6" s="506"/>
      <c r="J6" s="506"/>
      <c r="K6" s="507">
        <v>140</v>
      </c>
      <c r="L6" s="506">
        <v>119</v>
      </c>
      <c r="M6" s="506"/>
      <c r="N6" s="506">
        <v>174</v>
      </c>
      <c r="O6" s="506"/>
      <c r="P6" s="508"/>
      <c r="Q6" s="488"/>
      <c r="R6" s="484"/>
      <c r="S6" s="484"/>
    </row>
    <row r="7" spans="1:19" ht="15">
      <c r="A7" s="485" t="s">
        <v>28</v>
      </c>
      <c r="B7" s="486" t="s">
        <v>29</v>
      </c>
      <c r="C7" s="513">
        <v>3833</v>
      </c>
      <c r="D7" s="514">
        <v>1586</v>
      </c>
      <c r="E7" s="487">
        <v>0.4137751108792069</v>
      </c>
      <c r="F7" s="513">
        <v>46</v>
      </c>
      <c r="G7" s="514">
        <v>1540</v>
      </c>
      <c r="H7" s="505">
        <v>150</v>
      </c>
      <c r="I7" s="506"/>
      <c r="J7" s="506"/>
      <c r="K7" s="507">
        <v>87</v>
      </c>
      <c r="L7" s="506">
        <v>59</v>
      </c>
      <c r="M7" s="506">
        <v>896</v>
      </c>
      <c r="N7" s="506">
        <v>126</v>
      </c>
      <c r="O7" s="506">
        <v>183</v>
      </c>
      <c r="P7" s="508">
        <v>39</v>
      </c>
      <c r="Q7" s="488"/>
      <c r="R7" s="484"/>
      <c r="S7" s="484"/>
    </row>
    <row r="8" spans="1:19" ht="15">
      <c r="A8" s="485" t="s">
        <v>28</v>
      </c>
      <c r="B8" s="486" t="s">
        <v>30</v>
      </c>
      <c r="C8" s="513"/>
      <c r="D8" s="514"/>
      <c r="E8" s="487"/>
      <c r="F8" s="513"/>
      <c r="G8" s="514"/>
      <c r="H8" s="505"/>
      <c r="I8" s="506"/>
      <c r="J8" s="506"/>
      <c r="K8" s="507"/>
      <c r="L8" s="506"/>
      <c r="M8" s="506"/>
      <c r="N8" s="506"/>
      <c r="O8" s="506"/>
      <c r="P8" s="508"/>
      <c r="Q8" s="488"/>
      <c r="R8" s="484"/>
      <c r="S8" s="484"/>
    </row>
    <row r="9" spans="1:19" ht="15">
      <c r="A9" s="485" t="s">
        <v>31</v>
      </c>
      <c r="B9" s="486" t="s">
        <v>32</v>
      </c>
      <c r="C9" s="513"/>
      <c r="D9" s="514"/>
      <c r="E9" s="487"/>
      <c r="F9" s="513"/>
      <c r="G9" s="514">
        <v>188</v>
      </c>
      <c r="H9" s="505"/>
      <c r="I9" s="506">
        <v>1</v>
      </c>
      <c r="J9" s="506">
        <v>50</v>
      </c>
      <c r="K9" s="507">
        <v>6</v>
      </c>
      <c r="L9" s="506">
        <v>113</v>
      </c>
      <c r="M9" s="506"/>
      <c r="N9" s="506"/>
      <c r="O9" s="506">
        <v>18</v>
      </c>
      <c r="P9" s="508">
        <v>0</v>
      </c>
      <c r="Q9" s="488"/>
      <c r="R9" s="484"/>
      <c r="S9" s="484"/>
    </row>
    <row r="10" spans="1:19" ht="15">
      <c r="A10" s="485" t="s">
        <v>31</v>
      </c>
      <c r="B10" s="486" t="s">
        <v>33</v>
      </c>
      <c r="C10" s="513"/>
      <c r="D10" s="514"/>
      <c r="E10" s="487"/>
      <c r="F10" s="513"/>
      <c r="G10" s="514">
        <v>148</v>
      </c>
      <c r="H10" s="505">
        <v>44</v>
      </c>
      <c r="I10" s="506">
        <v>1</v>
      </c>
      <c r="J10" s="506"/>
      <c r="K10" s="507">
        <v>32</v>
      </c>
      <c r="L10" s="506">
        <v>59</v>
      </c>
      <c r="M10" s="506"/>
      <c r="N10" s="506"/>
      <c r="O10" s="506">
        <v>12</v>
      </c>
      <c r="P10" s="508">
        <v>0</v>
      </c>
      <c r="Q10" s="488"/>
      <c r="R10" s="484"/>
      <c r="S10" s="484"/>
    </row>
    <row r="11" spans="1:19" ht="15">
      <c r="A11" s="485" t="s">
        <v>34</v>
      </c>
      <c r="B11" s="486" t="s">
        <v>98</v>
      </c>
      <c r="C11" s="513">
        <v>37</v>
      </c>
      <c r="D11" s="514">
        <v>32</v>
      </c>
      <c r="E11" s="487">
        <v>0.8648648648648649</v>
      </c>
      <c r="F11" s="513"/>
      <c r="G11" s="514">
        <v>32</v>
      </c>
      <c r="H11" s="505">
        <v>7</v>
      </c>
      <c r="I11" s="506"/>
      <c r="J11" s="506"/>
      <c r="K11" s="507">
        <v>5</v>
      </c>
      <c r="L11" s="506">
        <v>14</v>
      </c>
      <c r="M11" s="506"/>
      <c r="N11" s="506"/>
      <c r="O11" s="506">
        <v>6</v>
      </c>
      <c r="P11" s="508"/>
      <c r="Q11" s="488"/>
      <c r="R11" s="484"/>
      <c r="S11" s="484"/>
    </row>
    <row r="12" spans="1:19" ht="15">
      <c r="A12" s="485" t="s">
        <v>37</v>
      </c>
      <c r="B12" s="486" t="s">
        <v>38</v>
      </c>
      <c r="C12" s="513">
        <v>236</v>
      </c>
      <c r="D12" s="514">
        <v>196</v>
      </c>
      <c r="E12" s="487">
        <v>0.8305084745762712</v>
      </c>
      <c r="F12" s="513">
        <v>5</v>
      </c>
      <c r="G12" s="514">
        <v>191</v>
      </c>
      <c r="H12" s="505">
        <v>10</v>
      </c>
      <c r="I12" s="506">
        <v>1</v>
      </c>
      <c r="J12" s="506">
        <v>1</v>
      </c>
      <c r="K12" s="507">
        <v>80</v>
      </c>
      <c r="L12" s="506">
        <v>62</v>
      </c>
      <c r="M12" s="506">
        <v>1</v>
      </c>
      <c r="N12" s="506">
        <v>4</v>
      </c>
      <c r="O12" s="506">
        <v>32</v>
      </c>
      <c r="P12" s="508"/>
      <c r="Q12" s="488"/>
      <c r="R12" s="484"/>
      <c r="S12" s="484"/>
    </row>
    <row r="13" spans="1:19" ht="26.25" thickBot="1">
      <c r="A13" s="500" t="s">
        <v>37</v>
      </c>
      <c r="B13" s="498" t="s">
        <v>62</v>
      </c>
      <c r="C13" s="520">
        <v>75</v>
      </c>
      <c r="D13" s="521">
        <v>58</v>
      </c>
      <c r="E13" s="499">
        <v>0.7733333333333333</v>
      </c>
      <c r="F13" s="520">
        <v>2</v>
      </c>
      <c r="G13" s="521">
        <v>56</v>
      </c>
      <c r="H13" s="509">
        <v>3</v>
      </c>
      <c r="I13" s="510"/>
      <c r="J13" s="510">
        <v>2</v>
      </c>
      <c r="K13" s="511">
        <v>15</v>
      </c>
      <c r="L13" s="510">
        <v>8</v>
      </c>
      <c r="M13" s="510">
        <v>2</v>
      </c>
      <c r="N13" s="510">
        <v>4</v>
      </c>
      <c r="O13" s="510">
        <v>18</v>
      </c>
      <c r="P13" s="512">
        <v>4</v>
      </c>
      <c r="Q13" s="488"/>
      <c r="R13" s="484"/>
      <c r="S13" s="484"/>
    </row>
    <row r="14" spans="1:19" ht="15">
      <c r="A14" s="489"/>
      <c r="B14" s="490"/>
      <c r="C14" s="515"/>
      <c r="D14" s="515"/>
      <c r="E14" s="493"/>
      <c r="F14" s="515"/>
      <c r="G14" s="515"/>
      <c r="H14" s="516"/>
      <c r="I14" s="516"/>
      <c r="J14" s="516"/>
      <c r="K14" s="517"/>
      <c r="L14" s="516"/>
      <c r="M14" s="516"/>
      <c r="N14" s="516"/>
      <c r="O14" s="516"/>
      <c r="P14" s="516"/>
      <c r="Q14" s="492"/>
      <c r="R14" s="484"/>
      <c r="S14" s="484"/>
    </row>
    <row r="15" spans="1:19" ht="15">
      <c r="A15" s="489"/>
      <c r="B15" s="490"/>
      <c r="C15" s="515"/>
      <c r="D15" s="515"/>
      <c r="E15" s="493"/>
      <c r="F15" s="515"/>
      <c r="G15" s="515"/>
      <c r="H15" s="516"/>
      <c r="I15" s="516"/>
      <c r="J15" s="516"/>
      <c r="K15" s="517"/>
      <c r="L15" s="516"/>
      <c r="M15" s="516"/>
      <c r="N15" s="516"/>
      <c r="O15" s="516"/>
      <c r="P15" s="516"/>
      <c r="Q15" s="492"/>
      <c r="R15" s="484"/>
      <c r="S15" s="484"/>
    </row>
    <row r="16" spans="1:19" ht="15.75" thickBot="1">
      <c r="A16" s="489"/>
      <c r="B16" s="490"/>
      <c r="C16" s="515"/>
      <c r="D16" s="515"/>
      <c r="E16" s="493"/>
      <c r="F16" s="515"/>
      <c r="G16" s="515"/>
      <c r="H16" s="516"/>
      <c r="I16" s="516"/>
      <c r="J16" s="516"/>
      <c r="K16" s="517"/>
      <c r="L16" s="516"/>
      <c r="M16" s="516"/>
      <c r="N16" s="516"/>
      <c r="O16" s="516"/>
      <c r="P16" s="516"/>
      <c r="Q16" s="492"/>
      <c r="R16" s="484"/>
      <c r="S16" s="484"/>
    </row>
    <row r="17" spans="1:19" ht="15.75" thickBot="1">
      <c r="A17" s="489" t="s">
        <v>41</v>
      </c>
      <c r="B17" s="494"/>
      <c r="C17" s="515"/>
      <c r="D17" s="515"/>
      <c r="E17" s="493"/>
      <c r="F17" s="515"/>
      <c r="G17" s="526" t="s">
        <v>42</v>
      </c>
      <c r="H17" s="531" t="s">
        <v>11</v>
      </c>
      <c r="I17" s="532" t="s">
        <v>12</v>
      </c>
      <c r="J17" s="532" t="s">
        <v>13</v>
      </c>
      <c r="K17" s="533" t="s">
        <v>14</v>
      </c>
      <c r="L17" s="532" t="s">
        <v>15</v>
      </c>
      <c r="M17" s="532" t="s">
        <v>16</v>
      </c>
      <c r="N17" s="534" t="s">
        <v>17</v>
      </c>
      <c r="O17" s="532" t="s">
        <v>18</v>
      </c>
      <c r="P17" s="535" t="s">
        <v>19</v>
      </c>
      <c r="Q17" s="491"/>
      <c r="R17" s="483"/>
      <c r="S17" s="483"/>
    </row>
    <row r="18" spans="1:19" ht="15.75" thickBot="1">
      <c r="A18" s="489"/>
      <c r="B18" s="490"/>
      <c r="C18" s="515"/>
      <c r="D18" s="515"/>
      <c r="E18" s="493"/>
      <c r="F18" s="515"/>
      <c r="G18" s="522">
        <v>2657</v>
      </c>
      <c r="H18" s="523">
        <v>216</v>
      </c>
      <c r="I18" s="524">
        <v>3</v>
      </c>
      <c r="J18" s="524">
        <v>53</v>
      </c>
      <c r="K18" s="536">
        <v>382</v>
      </c>
      <c r="L18" s="524">
        <v>437</v>
      </c>
      <c r="M18" s="524">
        <v>929</v>
      </c>
      <c r="N18" s="524">
        <v>312</v>
      </c>
      <c r="O18" s="524">
        <v>282</v>
      </c>
      <c r="P18" s="525">
        <v>43</v>
      </c>
      <c r="Q18" s="492"/>
      <c r="R18" s="483"/>
      <c r="S18" s="483"/>
    </row>
    <row r="19" spans="1:19" ht="15.75" thickBot="1">
      <c r="A19" s="489"/>
      <c r="B19" s="490"/>
      <c r="C19" s="515"/>
      <c r="D19" s="515"/>
      <c r="E19" s="493"/>
      <c r="F19" s="515"/>
      <c r="G19" s="515"/>
      <c r="H19" s="528">
        <v>0.08129469326307866</v>
      </c>
      <c r="I19" s="529">
        <v>0.0011290929619872036</v>
      </c>
      <c r="J19" s="529">
        <v>0.019947308995107264</v>
      </c>
      <c r="K19" s="537">
        <v>0.14377117049303725</v>
      </c>
      <c r="L19" s="529">
        <v>0.16447120812946933</v>
      </c>
      <c r="M19" s="529">
        <v>0.34964245389537074</v>
      </c>
      <c r="N19" s="529">
        <v>0.11742566804666918</v>
      </c>
      <c r="O19" s="529">
        <v>0.10613473842679715</v>
      </c>
      <c r="P19" s="530">
        <v>0.01618366578848325</v>
      </c>
      <c r="Q19" s="492"/>
      <c r="R19" s="527"/>
      <c r="S19" s="483"/>
    </row>
    <row r="20" ht="15">
      <c r="S20" s="35"/>
    </row>
    <row r="21" ht="15">
      <c r="S21" s="11"/>
    </row>
    <row r="22" ht="15">
      <c r="S22" s="11"/>
    </row>
    <row r="23" ht="15">
      <c r="S23" s="35"/>
    </row>
    <row r="24" ht="15">
      <c r="S24" s="28"/>
    </row>
    <row r="25" ht="15">
      <c r="S25" s="28"/>
    </row>
    <row r="26" ht="15">
      <c r="S26" s="102"/>
    </row>
  </sheetData>
  <mergeCells count="9">
    <mergeCell ref="E3:E4"/>
    <mergeCell ref="F3:F4"/>
    <mergeCell ref="A1:P1"/>
    <mergeCell ref="A3:A4"/>
    <mergeCell ref="B3:B4"/>
    <mergeCell ref="C3:C4"/>
    <mergeCell ref="D3:D4"/>
    <mergeCell ref="H3:P3"/>
    <mergeCell ref="G3:G4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1562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8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47"/>
      <c r="C4" s="4674"/>
      <c r="D4" s="4666"/>
      <c r="E4" s="4628"/>
      <c r="F4" s="4666"/>
      <c r="G4" s="4667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25.5">
      <c r="A5" s="4313" t="s">
        <v>20</v>
      </c>
      <c r="B5" s="4254" t="s">
        <v>1563</v>
      </c>
      <c r="C5" s="4275">
        <v>85</v>
      </c>
      <c r="D5" s="4276">
        <v>75</v>
      </c>
      <c r="E5" s="4255">
        <f>D5/C5</f>
        <v>0.8823529411764706</v>
      </c>
      <c r="F5" s="4275">
        <v>8</v>
      </c>
      <c r="G5" s="4276">
        <v>67</v>
      </c>
      <c r="H5" s="3647">
        <v>11</v>
      </c>
      <c r="I5" s="4259"/>
      <c r="J5" s="4259"/>
      <c r="K5" s="4260">
        <v>11</v>
      </c>
      <c r="L5" s="4259">
        <v>15</v>
      </c>
      <c r="M5" s="4259">
        <v>6</v>
      </c>
      <c r="N5" s="4259">
        <v>2</v>
      </c>
      <c r="O5" s="4259">
        <v>17</v>
      </c>
      <c r="P5" s="4261">
        <v>5</v>
      </c>
      <c r="Q5" s="4244"/>
      <c r="R5" s="4314"/>
      <c r="S5" s="4314"/>
    </row>
    <row r="6" spans="1:19" ht="15">
      <c r="A6" s="4315" t="s">
        <v>20</v>
      </c>
      <c r="B6" s="4242" t="s">
        <v>1564</v>
      </c>
      <c r="C6" s="4270">
        <v>195</v>
      </c>
      <c r="D6" s="4271">
        <v>95</v>
      </c>
      <c r="E6" s="4243">
        <f>D6/C6</f>
        <v>0.48717948717948717</v>
      </c>
      <c r="F6" s="4270">
        <f>D6-G6</f>
        <v>13</v>
      </c>
      <c r="G6" s="4271">
        <v>82</v>
      </c>
      <c r="H6" s="3637"/>
      <c r="I6" s="4263"/>
      <c r="J6" s="4263"/>
      <c r="K6" s="4264"/>
      <c r="L6" s="4263">
        <v>13</v>
      </c>
      <c r="M6" s="4263">
        <v>69</v>
      </c>
      <c r="N6" s="4263"/>
      <c r="O6" s="4263"/>
      <c r="P6" s="4265"/>
      <c r="Q6" s="4244"/>
      <c r="R6" s="4314"/>
      <c r="S6" s="4314"/>
    </row>
    <row r="7" spans="1:19" ht="15">
      <c r="A7" s="4315" t="s">
        <v>20</v>
      </c>
      <c r="B7" s="4242" t="s">
        <v>1565</v>
      </c>
      <c r="C7" s="4270">
        <v>61</v>
      </c>
      <c r="D7" s="4271">
        <v>47</v>
      </c>
      <c r="E7" s="4243">
        <f>D7/C7</f>
        <v>0.7704918032786885</v>
      </c>
      <c r="F7" s="4270">
        <f>D7-G7</f>
        <v>5</v>
      </c>
      <c r="G7" s="4271">
        <v>42</v>
      </c>
      <c r="H7" s="3637"/>
      <c r="I7" s="4263"/>
      <c r="J7" s="4263"/>
      <c r="K7" s="4264"/>
      <c r="L7" s="4263">
        <v>15</v>
      </c>
      <c r="M7" s="4263">
        <v>27</v>
      </c>
      <c r="N7" s="4263"/>
      <c r="O7" s="4263"/>
      <c r="P7" s="4265"/>
      <c r="Q7" s="4244"/>
      <c r="R7" s="4314"/>
      <c r="S7" s="4314"/>
    </row>
    <row r="8" spans="1:19" ht="15">
      <c r="A8" s="4315" t="s">
        <v>746</v>
      </c>
      <c r="B8" s="4242" t="s">
        <v>1566</v>
      </c>
      <c r="C8" s="4270">
        <v>2312</v>
      </c>
      <c r="D8" s="4271">
        <v>1858</v>
      </c>
      <c r="E8" s="4243">
        <f>D8/C8</f>
        <v>0.8036332179930796</v>
      </c>
      <c r="F8" s="4270">
        <f>D8-G8</f>
        <v>65</v>
      </c>
      <c r="G8" s="4271">
        <v>1793</v>
      </c>
      <c r="H8" s="3637">
        <v>401</v>
      </c>
      <c r="I8" s="4263">
        <v>108.9</v>
      </c>
      <c r="J8" s="4263">
        <v>254.1</v>
      </c>
      <c r="K8" s="4264">
        <v>588</v>
      </c>
      <c r="L8" s="4263"/>
      <c r="M8" s="4263">
        <v>441</v>
      </c>
      <c r="N8" s="4263"/>
      <c r="O8" s="4263"/>
      <c r="P8" s="4265"/>
      <c r="Q8" s="4244"/>
      <c r="R8" s="4314"/>
      <c r="S8" s="4314"/>
    </row>
    <row r="9" spans="1:19" ht="15">
      <c r="A9" s="4315" t="s">
        <v>65</v>
      </c>
      <c r="B9" s="4242" t="s">
        <v>1567</v>
      </c>
      <c r="C9" s="4270">
        <v>76</v>
      </c>
      <c r="D9" s="4271">
        <v>63</v>
      </c>
      <c r="E9" s="4243">
        <v>0.8289473684210527</v>
      </c>
      <c r="F9" s="4270">
        <v>1</v>
      </c>
      <c r="G9" s="4271">
        <v>59</v>
      </c>
      <c r="H9" s="3637">
        <v>9</v>
      </c>
      <c r="I9" s="4263">
        <v>1</v>
      </c>
      <c r="J9" s="4263">
        <v>1</v>
      </c>
      <c r="K9" s="4264">
        <v>8</v>
      </c>
      <c r="L9" s="4263">
        <v>2</v>
      </c>
      <c r="M9" s="4263">
        <v>4</v>
      </c>
      <c r="N9" s="4263">
        <v>11</v>
      </c>
      <c r="O9" s="4263">
        <v>23</v>
      </c>
      <c r="P9" s="4265"/>
      <c r="Q9" s="4244"/>
      <c r="R9" s="4314"/>
      <c r="S9" s="4314"/>
    </row>
    <row r="10" spans="1:19" ht="15">
      <c r="A10" s="4315" t="s">
        <v>65</v>
      </c>
      <c r="B10" s="4242" t="s">
        <v>1568</v>
      </c>
      <c r="C10" s="4270">
        <v>65</v>
      </c>
      <c r="D10" s="4271">
        <v>41</v>
      </c>
      <c r="E10" s="4243">
        <v>0.6307692307692307</v>
      </c>
      <c r="F10" s="4270">
        <v>1</v>
      </c>
      <c r="G10" s="4271">
        <v>39</v>
      </c>
      <c r="H10" s="3637"/>
      <c r="I10" s="4263">
        <v>1</v>
      </c>
      <c r="J10" s="4263">
        <v>2</v>
      </c>
      <c r="K10" s="4264">
        <v>17</v>
      </c>
      <c r="L10" s="4263">
        <v>6</v>
      </c>
      <c r="M10" s="4263">
        <v>1</v>
      </c>
      <c r="N10" s="4263">
        <v>11</v>
      </c>
      <c r="O10" s="4263">
        <v>1</v>
      </c>
      <c r="P10" s="4265"/>
      <c r="Q10" s="4244"/>
      <c r="R10" s="4314"/>
      <c r="S10" s="4314"/>
    </row>
    <row r="11" spans="1:19" ht="25.5">
      <c r="A11" s="4315" t="s">
        <v>23</v>
      </c>
      <c r="B11" s="4242" t="s">
        <v>1569</v>
      </c>
      <c r="C11" s="4270">
        <v>124</v>
      </c>
      <c r="D11" s="4271">
        <v>92</v>
      </c>
      <c r="E11" s="4243">
        <f>D11/C11</f>
        <v>0.7419354838709677</v>
      </c>
      <c r="F11" s="4270">
        <v>3</v>
      </c>
      <c r="G11" s="4271">
        <v>89</v>
      </c>
      <c r="H11" s="3637">
        <v>19</v>
      </c>
      <c r="I11" s="4263">
        <v>19</v>
      </c>
      <c r="J11" s="4263">
        <v>8.5</v>
      </c>
      <c r="K11" s="4264">
        <v>15</v>
      </c>
      <c r="L11" s="4263">
        <v>19</v>
      </c>
      <c r="M11" s="4263"/>
      <c r="N11" s="4263"/>
      <c r="O11" s="4263">
        <v>8.5</v>
      </c>
      <c r="P11" s="4265"/>
      <c r="Q11" s="4244"/>
      <c r="R11" s="4314"/>
      <c r="S11" s="4314"/>
    </row>
    <row r="12" spans="1:19" ht="15">
      <c r="A12" s="4315" t="s">
        <v>55</v>
      </c>
      <c r="B12" s="4242" t="s">
        <v>1570</v>
      </c>
      <c r="C12" s="4270">
        <v>603</v>
      </c>
      <c r="D12" s="4271">
        <v>540</v>
      </c>
      <c r="E12" s="4243">
        <f>D12/C12</f>
        <v>0.8955223880597015</v>
      </c>
      <c r="F12" s="4270">
        <v>44</v>
      </c>
      <c r="G12" s="4271">
        <v>495</v>
      </c>
      <c r="H12" s="3637"/>
      <c r="I12" s="4263"/>
      <c r="J12" s="4263"/>
      <c r="K12" s="4264">
        <v>297</v>
      </c>
      <c r="L12" s="4263">
        <v>198</v>
      </c>
      <c r="M12" s="4263"/>
      <c r="N12" s="4263"/>
      <c r="O12" s="4263"/>
      <c r="P12" s="4265"/>
      <c r="Q12" s="4244"/>
      <c r="R12" s="4314"/>
      <c r="S12" s="4314"/>
    </row>
    <row r="13" spans="1:19" ht="25.5">
      <c r="A13" s="4315" t="s">
        <v>55</v>
      </c>
      <c r="B13" s="4242" t="s">
        <v>1571</v>
      </c>
      <c r="C13" s="4270">
        <v>252</v>
      </c>
      <c r="D13" s="4271">
        <v>188</v>
      </c>
      <c r="E13" s="4243">
        <f>D13/C13</f>
        <v>0.746031746031746</v>
      </c>
      <c r="F13" s="4270">
        <v>12</v>
      </c>
      <c r="G13" s="4271">
        <v>176</v>
      </c>
      <c r="H13" s="3637">
        <v>14</v>
      </c>
      <c r="I13" s="4263"/>
      <c r="J13" s="4263">
        <v>4</v>
      </c>
      <c r="K13" s="4264">
        <v>20</v>
      </c>
      <c r="L13" s="4263">
        <v>67</v>
      </c>
      <c r="M13" s="4263">
        <v>20</v>
      </c>
      <c r="N13" s="4263">
        <v>20</v>
      </c>
      <c r="O13" s="4263">
        <v>31</v>
      </c>
      <c r="P13" s="4265"/>
      <c r="Q13" s="4244"/>
      <c r="R13" s="4314"/>
      <c r="S13" s="4314"/>
    </row>
    <row r="14" spans="1:19" ht="15">
      <c r="A14" s="4315" t="s">
        <v>26</v>
      </c>
      <c r="B14" s="4242" t="s">
        <v>1572</v>
      </c>
      <c r="C14" s="4270">
        <v>99</v>
      </c>
      <c r="D14" s="4271"/>
      <c r="E14" s="4243"/>
      <c r="F14" s="4270"/>
      <c r="G14" s="4271">
        <v>80</v>
      </c>
      <c r="H14" s="3637"/>
      <c r="I14" s="4263"/>
      <c r="J14" s="4263"/>
      <c r="K14" s="4264">
        <v>30</v>
      </c>
      <c r="L14" s="4263">
        <v>50</v>
      </c>
      <c r="M14" s="4263"/>
      <c r="N14" s="4263"/>
      <c r="O14" s="4263"/>
      <c r="P14" s="4265"/>
      <c r="Q14" s="4244"/>
      <c r="R14" s="4314"/>
      <c r="S14" s="4314"/>
    </row>
    <row r="15" spans="1:19" ht="15">
      <c r="A15" s="4315" t="s">
        <v>26</v>
      </c>
      <c r="B15" s="4242" t="s">
        <v>157</v>
      </c>
      <c r="C15" s="4270">
        <v>754</v>
      </c>
      <c r="D15" s="4271"/>
      <c r="E15" s="4243"/>
      <c r="F15" s="4270"/>
      <c r="G15" s="4271">
        <v>658</v>
      </c>
      <c r="H15" s="3637">
        <v>77</v>
      </c>
      <c r="I15" s="4263"/>
      <c r="J15" s="4263"/>
      <c r="K15" s="4264">
        <v>170</v>
      </c>
      <c r="L15" s="4263">
        <v>196</v>
      </c>
      <c r="M15" s="4263"/>
      <c r="N15" s="4263">
        <v>215</v>
      </c>
      <c r="O15" s="4263"/>
      <c r="P15" s="4265"/>
      <c r="Q15" s="4244"/>
      <c r="R15" s="4314"/>
      <c r="S15" s="4314"/>
    </row>
    <row r="16" spans="1:19" ht="15">
      <c r="A16" s="4315" t="s">
        <v>28</v>
      </c>
      <c r="B16" s="4242" t="s">
        <v>29</v>
      </c>
      <c r="C16" s="4270">
        <v>5420</v>
      </c>
      <c r="D16" s="4271">
        <v>2698</v>
      </c>
      <c r="E16" s="4243">
        <v>0.4977859778597786</v>
      </c>
      <c r="F16" s="4270">
        <v>110</v>
      </c>
      <c r="G16" s="4271">
        <v>2588</v>
      </c>
      <c r="H16" s="3637">
        <v>222</v>
      </c>
      <c r="I16" s="4263"/>
      <c r="J16" s="4263"/>
      <c r="K16" s="4264">
        <v>163</v>
      </c>
      <c r="L16" s="4263">
        <v>187</v>
      </c>
      <c r="M16" s="4263">
        <v>1065</v>
      </c>
      <c r="N16" s="4263">
        <v>53</v>
      </c>
      <c r="O16" s="4263">
        <v>782</v>
      </c>
      <c r="P16" s="4265">
        <v>116</v>
      </c>
      <c r="Q16" s="4244"/>
      <c r="R16" s="4314"/>
      <c r="S16" s="4314"/>
    </row>
    <row r="17" spans="1:19" ht="15">
      <c r="A17" s="4315" t="s">
        <v>28</v>
      </c>
      <c r="B17" s="4242" t="s">
        <v>30</v>
      </c>
      <c r="C17" s="4270"/>
      <c r="D17" s="4271"/>
      <c r="E17" s="4243"/>
      <c r="F17" s="4270"/>
      <c r="G17" s="4271"/>
      <c r="H17" s="3637"/>
      <c r="I17" s="4263"/>
      <c r="J17" s="4263"/>
      <c r="K17" s="4264"/>
      <c r="L17" s="4263"/>
      <c r="M17" s="4263"/>
      <c r="N17" s="4263"/>
      <c r="O17" s="4263"/>
      <c r="P17" s="4265"/>
      <c r="Q17" s="4244"/>
      <c r="R17" s="4314"/>
      <c r="S17" s="4314"/>
    </row>
    <row r="18" spans="1:19" ht="15">
      <c r="A18" s="4315" t="s">
        <v>82</v>
      </c>
      <c r="B18" s="4242" t="s">
        <v>1573</v>
      </c>
      <c r="C18" s="4270">
        <v>1722</v>
      </c>
      <c r="D18" s="4271">
        <v>644</v>
      </c>
      <c r="E18" s="4243">
        <f>D18/C18</f>
        <v>0.37398373983739835</v>
      </c>
      <c r="F18" s="4270">
        <v>44</v>
      </c>
      <c r="G18" s="4271">
        <v>600</v>
      </c>
      <c r="H18" s="3637">
        <v>126</v>
      </c>
      <c r="I18" s="4263"/>
      <c r="J18" s="4263"/>
      <c r="K18" s="4264"/>
      <c r="L18" s="4263"/>
      <c r="M18" s="4263">
        <v>152</v>
      </c>
      <c r="N18" s="4263"/>
      <c r="O18" s="4263">
        <v>322</v>
      </c>
      <c r="P18" s="4265"/>
      <c r="Q18" s="4244"/>
      <c r="R18" s="4314"/>
      <c r="S18" s="4314"/>
    </row>
    <row r="19" spans="1:19" ht="15">
      <c r="A19" s="4315" t="s">
        <v>82</v>
      </c>
      <c r="B19" s="4242" t="s">
        <v>1574</v>
      </c>
      <c r="C19" s="4270"/>
      <c r="D19" s="4271"/>
      <c r="E19" s="4243"/>
      <c r="F19" s="4270"/>
      <c r="G19" s="4271">
        <v>24</v>
      </c>
      <c r="H19" s="3637"/>
      <c r="I19" s="4263">
        <v>0.3299999999999983</v>
      </c>
      <c r="J19" s="4263"/>
      <c r="K19" s="4264"/>
      <c r="L19" s="4263"/>
      <c r="M19" s="4263">
        <v>11</v>
      </c>
      <c r="N19" s="4263"/>
      <c r="O19" s="4263">
        <v>12</v>
      </c>
      <c r="P19" s="4265">
        <v>0.6699999999999875</v>
      </c>
      <c r="Q19" s="4244"/>
      <c r="R19" s="4314"/>
      <c r="S19" s="4314"/>
    </row>
    <row r="20" spans="1:19" ht="15">
      <c r="A20" s="4315" t="s">
        <v>82</v>
      </c>
      <c r="B20" s="4242" t="s">
        <v>1575</v>
      </c>
      <c r="C20" s="4270"/>
      <c r="D20" s="4271"/>
      <c r="E20" s="4243"/>
      <c r="F20" s="4270"/>
      <c r="G20" s="4271">
        <v>135</v>
      </c>
      <c r="H20" s="3637"/>
      <c r="I20" s="4263"/>
      <c r="J20" s="4263"/>
      <c r="K20" s="4264">
        <v>80</v>
      </c>
      <c r="L20" s="4263"/>
      <c r="M20" s="4263"/>
      <c r="N20" s="4263"/>
      <c r="O20" s="4263">
        <v>55</v>
      </c>
      <c r="P20" s="4265">
        <v>0</v>
      </c>
      <c r="Q20" s="4244"/>
      <c r="R20" s="4314"/>
      <c r="S20" s="4314"/>
    </row>
    <row r="21" spans="1:19" ht="25.5">
      <c r="A21" s="4315" t="s">
        <v>82</v>
      </c>
      <c r="B21" s="4242" t="s">
        <v>1576</v>
      </c>
      <c r="C21" s="4270"/>
      <c r="D21" s="4271"/>
      <c r="E21" s="4243"/>
      <c r="F21" s="4270"/>
      <c r="G21" s="4271">
        <v>41</v>
      </c>
      <c r="H21" s="3637"/>
      <c r="I21" s="4263"/>
      <c r="J21" s="4263"/>
      <c r="K21" s="4264">
        <v>20.5</v>
      </c>
      <c r="L21" s="4263"/>
      <c r="M21" s="4263"/>
      <c r="N21" s="4263"/>
      <c r="O21" s="4263">
        <v>20.5</v>
      </c>
      <c r="P21" s="4265">
        <v>0</v>
      </c>
      <c r="Q21" s="4244"/>
      <c r="R21" s="4314"/>
      <c r="S21" s="4314"/>
    </row>
    <row r="22" spans="1:19" ht="15">
      <c r="A22" s="4315" t="s">
        <v>31</v>
      </c>
      <c r="B22" s="4242" t="s">
        <v>32</v>
      </c>
      <c r="C22" s="4270"/>
      <c r="D22" s="4271"/>
      <c r="E22" s="4243"/>
      <c r="F22" s="4270"/>
      <c r="G22" s="4271">
        <v>403</v>
      </c>
      <c r="H22" s="3637"/>
      <c r="I22" s="4263"/>
      <c r="J22" s="4263">
        <v>243</v>
      </c>
      <c r="K22" s="4264">
        <v>3</v>
      </c>
      <c r="L22" s="4263">
        <v>97</v>
      </c>
      <c r="M22" s="4263"/>
      <c r="N22" s="4263"/>
      <c r="O22" s="4263">
        <v>55</v>
      </c>
      <c r="P22" s="4265">
        <v>5</v>
      </c>
      <c r="Q22" s="4244"/>
      <c r="R22" s="4314"/>
      <c r="S22" s="4314"/>
    </row>
    <row r="23" spans="1:19" ht="15">
      <c r="A23" s="4315" t="s">
        <v>31</v>
      </c>
      <c r="B23" s="4242" t="s">
        <v>33</v>
      </c>
      <c r="C23" s="4270"/>
      <c r="D23" s="4271"/>
      <c r="E23" s="4243"/>
      <c r="F23" s="4270"/>
      <c r="G23" s="4271">
        <v>183</v>
      </c>
      <c r="H23" s="3637">
        <v>27</v>
      </c>
      <c r="I23" s="4263">
        <v>6</v>
      </c>
      <c r="J23" s="4263"/>
      <c r="K23" s="4264">
        <v>23</v>
      </c>
      <c r="L23" s="4263">
        <v>96</v>
      </c>
      <c r="M23" s="4263"/>
      <c r="N23" s="4263"/>
      <c r="O23" s="4263">
        <v>31</v>
      </c>
      <c r="P23" s="4265">
        <v>0</v>
      </c>
      <c r="Q23" s="4244"/>
      <c r="R23" s="4314"/>
      <c r="S23" s="4314"/>
    </row>
    <row r="24" spans="1:19" ht="15">
      <c r="A24" s="4315" t="s">
        <v>34</v>
      </c>
      <c r="B24" s="4242" t="s">
        <v>1577</v>
      </c>
      <c r="C24" s="4270">
        <v>63</v>
      </c>
      <c r="D24" s="4271">
        <v>60</v>
      </c>
      <c r="E24" s="4243">
        <f>D24/C24</f>
        <v>0.9523809523809523</v>
      </c>
      <c r="F24" s="4270">
        <v>0</v>
      </c>
      <c r="G24" s="4271">
        <v>60</v>
      </c>
      <c r="H24" s="3637"/>
      <c r="I24" s="4263"/>
      <c r="J24" s="4263"/>
      <c r="K24" s="4264"/>
      <c r="L24" s="4263">
        <v>26</v>
      </c>
      <c r="M24" s="4263"/>
      <c r="N24" s="4263"/>
      <c r="O24" s="4263">
        <v>32</v>
      </c>
      <c r="P24" s="4265">
        <v>2</v>
      </c>
      <c r="Q24" s="4244"/>
      <c r="R24" s="4314"/>
      <c r="S24" s="4314"/>
    </row>
    <row r="25" spans="1:19" ht="15">
      <c r="A25" s="4315" t="s">
        <v>34</v>
      </c>
      <c r="B25" s="4242" t="s">
        <v>94</v>
      </c>
      <c r="C25" s="4270">
        <v>70</v>
      </c>
      <c r="D25" s="4271">
        <v>48</v>
      </c>
      <c r="E25" s="4243">
        <f>+D25/C25</f>
        <v>0.6857142857142857</v>
      </c>
      <c r="F25" s="4270">
        <v>0</v>
      </c>
      <c r="G25" s="4271">
        <f>+D25-F25</f>
        <v>48</v>
      </c>
      <c r="H25" s="3637"/>
      <c r="I25" s="4263"/>
      <c r="J25" s="4263"/>
      <c r="K25" s="4264">
        <v>6</v>
      </c>
      <c r="L25" s="4263"/>
      <c r="M25" s="4263">
        <v>32</v>
      </c>
      <c r="N25" s="4263"/>
      <c r="O25" s="4263">
        <v>10</v>
      </c>
      <c r="P25" s="4265"/>
      <c r="Q25" s="4244"/>
      <c r="R25" s="4314"/>
      <c r="S25" s="4314"/>
    </row>
    <row r="26" spans="1:19" ht="15">
      <c r="A26" s="4315" t="s">
        <v>34</v>
      </c>
      <c r="B26" s="4242" t="s">
        <v>1578</v>
      </c>
      <c r="C26" s="4270">
        <v>231</v>
      </c>
      <c r="D26" s="4271">
        <v>181</v>
      </c>
      <c r="E26" s="4243">
        <v>0.7835</v>
      </c>
      <c r="F26" s="4270">
        <v>3</v>
      </c>
      <c r="G26" s="4271">
        <v>178</v>
      </c>
      <c r="H26" s="3637"/>
      <c r="I26" s="4263"/>
      <c r="J26" s="4263"/>
      <c r="K26" s="4264">
        <v>42</v>
      </c>
      <c r="L26" s="4263"/>
      <c r="M26" s="4263"/>
      <c r="N26" s="4263"/>
      <c r="O26" s="4263">
        <v>62</v>
      </c>
      <c r="P26" s="4265">
        <v>74</v>
      </c>
      <c r="Q26" s="4244"/>
      <c r="R26" s="4314"/>
      <c r="S26" s="4314"/>
    </row>
    <row r="27" spans="1:19" ht="15">
      <c r="A27" s="4315" t="s">
        <v>34</v>
      </c>
      <c r="B27" s="4242" t="s">
        <v>1579</v>
      </c>
      <c r="C27" s="4270"/>
      <c r="D27" s="4271"/>
      <c r="E27" s="4243"/>
      <c r="F27" s="4270"/>
      <c r="G27" s="4271">
        <v>114</v>
      </c>
      <c r="H27" s="3637"/>
      <c r="I27" s="4263"/>
      <c r="J27" s="4263"/>
      <c r="K27" s="4264"/>
      <c r="L27" s="4263">
        <v>49</v>
      </c>
      <c r="M27" s="4263"/>
      <c r="N27" s="4263"/>
      <c r="O27" s="4263">
        <v>65</v>
      </c>
      <c r="P27" s="4265">
        <v>0</v>
      </c>
      <c r="Q27" s="4244"/>
      <c r="R27" s="4314"/>
      <c r="S27" s="4314"/>
    </row>
    <row r="28" spans="1:19" ht="15">
      <c r="A28" s="4315" t="s">
        <v>179</v>
      </c>
      <c r="B28" s="4242" t="s">
        <v>1580</v>
      </c>
      <c r="C28" s="4270">
        <v>18</v>
      </c>
      <c r="D28" s="4271">
        <v>18</v>
      </c>
      <c r="E28" s="4243">
        <v>0.8888888888888888</v>
      </c>
      <c r="F28" s="4270">
        <v>0</v>
      </c>
      <c r="G28" s="4271">
        <v>16</v>
      </c>
      <c r="H28" s="3637"/>
      <c r="I28" s="4263"/>
      <c r="J28" s="4263"/>
      <c r="K28" s="4264"/>
      <c r="L28" s="4263">
        <v>2</v>
      </c>
      <c r="M28" s="4263">
        <v>12</v>
      </c>
      <c r="N28" s="4263"/>
      <c r="O28" s="4263"/>
      <c r="P28" s="4265">
        <v>2</v>
      </c>
      <c r="Q28" s="4244"/>
      <c r="R28" s="4314"/>
      <c r="S28" s="4314"/>
    </row>
    <row r="29" spans="1:19" ht="25.5">
      <c r="A29" s="4315" t="s">
        <v>181</v>
      </c>
      <c r="B29" s="4242" t="s">
        <v>1581</v>
      </c>
      <c r="C29" s="4270">
        <v>159</v>
      </c>
      <c r="D29" s="4271">
        <v>146</v>
      </c>
      <c r="E29" s="4243">
        <f>D29/C29</f>
        <v>0.9182389937106918</v>
      </c>
      <c r="F29" s="4270">
        <v>3</v>
      </c>
      <c r="G29" s="4271">
        <v>143</v>
      </c>
      <c r="H29" s="3637">
        <v>33</v>
      </c>
      <c r="I29" s="4263"/>
      <c r="J29" s="4263"/>
      <c r="K29" s="4264">
        <v>17</v>
      </c>
      <c r="L29" s="4263">
        <v>52</v>
      </c>
      <c r="M29" s="4263"/>
      <c r="N29" s="4263"/>
      <c r="O29" s="4263">
        <v>41</v>
      </c>
      <c r="P29" s="4265"/>
      <c r="Q29" s="4244"/>
      <c r="R29" s="4314"/>
      <c r="S29" s="4314"/>
    </row>
    <row r="30" spans="1:19" ht="15">
      <c r="A30" s="4315" t="s">
        <v>37</v>
      </c>
      <c r="B30" s="4242" t="s">
        <v>324</v>
      </c>
      <c r="C30" s="4270">
        <v>238</v>
      </c>
      <c r="D30" s="4271">
        <v>182</v>
      </c>
      <c r="E30" s="4243">
        <f>+D30/C30</f>
        <v>0.7647058823529411</v>
      </c>
      <c r="F30" s="4270">
        <v>6</v>
      </c>
      <c r="G30" s="4271">
        <v>176</v>
      </c>
      <c r="H30" s="3637">
        <v>9</v>
      </c>
      <c r="I30" s="4263">
        <v>2</v>
      </c>
      <c r="J30" s="4263">
        <v>2</v>
      </c>
      <c r="K30" s="4264">
        <v>76</v>
      </c>
      <c r="L30" s="4263">
        <v>30</v>
      </c>
      <c r="M30" s="4263">
        <v>5</v>
      </c>
      <c r="N30" s="4263"/>
      <c r="O30" s="4263">
        <v>52</v>
      </c>
      <c r="P30" s="4265"/>
      <c r="Q30" s="4244"/>
      <c r="R30" s="4314"/>
      <c r="S30" s="4314"/>
    </row>
    <row r="31" spans="1:19" ht="25.5">
      <c r="A31" s="4315" t="s">
        <v>37</v>
      </c>
      <c r="B31" s="4242" t="s">
        <v>183</v>
      </c>
      <c r="C31" s="4270">
        <v>74</v>
      </c>
      <c r="D31" s="4271">
        <v>52</v>
      </c>
      <c r="E31" s="4243"/>
      <c r="F31" s="4270">
        <v>3</v>
      </c>
      <c r="G31" s="4271">
        <v>49</v>
      </c>
      <c r="H31" s="3637">
        <v>4</v>
      </c>
      <c r="I31" s="4263"/>
      <c r="J31" s="4263"/>
      <c r="K31" s="4264">
        <v>3</v>
      </c>
      <c r="L31" s="4263">
        <v>6</v>
      </c>
      <c r="M31" s="4263">
        <v>6</v>
      </c>
      <c r="N31" s="4263">
        <v>1</v>
      </c>
      <c r="O31" s="4263">
        <v>29</v>
      </c>
      <c r="P31" s="4265"/>
      <c r="Q31" s="4244"/>
      <c r="R31" s="4314"/>
      <c r="S31" s="4314"/>
    </row>
    <row r="32" spans="1:19" ht="25.5">
      <c r="A32" s="4316" t="s">
        <v>37</v>
      </c>
      <c r="B32" s="4242" t="s">
        <v>62</v>
      </c>
      <c r="C32" s="4477">
        <v>100</v>
      </c>
      <c r="D32" s="4478">
        <v>85</v>
      </c>
      <c r="E32" s="4479">
        <f>D32/C32</f>
        <v>0.85</v>
      </c>
      <c r="F32" s="4477">
        <v>5</v>
      </c>
      <c r="G32" s="4478">
        <v>80</v>
      </c>
      <c r="H32" s="3637">
        <v>6</v>
      </c>
      <c r="I32" s="4263"/>
      <c r="J32" s="4263">
        <v>2</v>
      </c>
      <c r="K32" s="4264">
        <v>6</v>
      </c>
      <c r="L32" s="4263">
        <v>26</v>
      </c>
      <c r="M32" s="4263">
        <v>6</v>
      </c>
      <c r="N32" s="4263">
        <v>2</v>
      </c>
      <c r="O32" s="4263">
        <v>23</v>
      </c>
      <c r="P32" s="4265">
        <v>9</v>
      </c>
      <c r="Q32" s="4244"/>
      <c r="R32" s="4314"/>
      <c r="S32" s="4314"/>
    </row>
    <row r="33" spans="1:19" ht="15.75" thickBot="1">
      <c r="A33" s="4355" t="s">
        <v>37</v>
      </c>
      <c r="B33" s="4256" t="s">
        <v>1582</v>
      </c>
      <c r="C33" s="4277"/>
      <c r="D33" s="4278"/>
      <c r="E33" s="4257"/>
      <c r="F33" s="4277"/>
      <c r="G33" s="4278">
        <v>166</v>
      </c>
      <c r="H33" s="3638">
        <v>33</v>
      </c>
      <c r="I33" s="4267">
        <v>2</v>
      </c>
      <c r="J33" s="4267">
        <v>0</v>
      </c>
      <c r="K33" s="4268">
        <v>48</v>
      </c>
      <c r="L33" s="4267">
        <v>39</v>
      </c>
      <c r="M33" s="4267">
        <v>4</v>
      </c>
      <c r="N33" s="4267">
        <v>13</v>
      </c>
      <c r="O33" s="4267">
        <v>27</v>
      </c>
      <c r="P33" s="4269">
        <v>0</v>
      </c>
      <c r="Q33" s="4244"/>
      <c r="R33" s="4314"/>
      <c r="S33" s="4314"/>
    </row>
    <row r="34" spans="1:19" ht="15.75" thickBot="1">
      <c r="A34" s="4318"/>
      <c r="B34" s="4319"/>
      <c r="C34" s="4320"/>
      <c r="D34" s="4320"/>
      <c r="E34" s="4250"/>
      <c r="F34" s="4320"/>
      <c r="G34" s="4320"/>
      <c r="H34" s="4321"/>
      <c r="I34" s="4321"/>
      <c r="J34" s="4321"/>
      <c r="K34" s="4322"/>
      <c r="L34" s="4321"/>
      <c r="M34" s="4321"/>
      <c r="N34" s="4321"/>
      <c r="O34" s="4321"/>
      <c r="P34" s="4321"/>
      <c r="Q34" s="4323"/>
      <c r="R34" s="4324"/>
      <c r="S34" s="4324"/>
    </row>
    <row r="35" spans="1:19" ht="15.75" thickBot="1">
      <c r="A35" s="4325" t="s">
        <v>535</v>
      </c>
      <c r="B35" s="3908" t="s">
        <v>1583</v>
      </c>
      <c r="C35" s="4326"/>
      <c r="D35" s="4327"/>
      <c r="E35" s="4328"/>
      <c r="F35" s="4329"/>
      <c r="G35" s="4330">
        <v>2095</v>
      </c>
      <c r="H35" s="4331">
        <v>448</v>
      </c>
      <c r="I35" s="4327">
        <v>166</v>
      </c>
      <c r="J35" s="4327">
        <v>52</v>
      </c>
      <c r="K35" s="4332">
        <v>780</v>
      </c>
      <c r="L35" s="4327">
        <v>328</v>
      </c>
      <c r="M35" s="4327"/>
      <c r="N35" s="4327">
        <v>243</v>
      </c>
      <c r="O35" s="4327">
        <v>52</v>
      </c>
      <c r="P35" s="4329">
        <v>26</v>
      </c>
      <c r="Q35" s="4407"/>
      <c r="R35" s="4407"/>
      <c r="S35" s="4407"/>
    </row>
    <row r="36" spans="1:19" ht="15">
      <c r="A36" s="4318"/>
      <c r="B36" s="4319"/>
      <c r="C36" s="4320"/>
      <c r="D36" s="4320"/>
      <c r="E36" s="4250"/>
      <c r="F36" s="4320"/>
      <c r="G36" s="4320"/>
      <c r="H36" s="4321"/>
      <c r="I36" s="4321"/>
      <c r="J36" s="4321"/>
      <c r="K36" s="4322"/>
      <c r="L36" s="4321"/>
      <c r="M36" s="4321"/>
      <c r="N36" s="4321"/>
      <c r="O36" s="4321"/>
      <c r="P36" s="4321"/>
      <c r="Q36" s="4323"/>
      <c r="R36" s="4324"/>
      <c r="S36" s="4324"/>
    </row>
    <row r="37" spans="1:19" ht="15.75" thickBot="1">
      <c r="A37" s="4318"/>
      <c r="B37" s="4319"/>
      <c r="C37" s="4320"/>
      <c r="D37" s="4320"/>
      <c r="E37" s="4250"/>
      <c r="F37" s="4320"/>
      <c r="G37" s="4320"/>
      <c r="H37" s="4321"/>
      <c r="I37" s="4321"/>
      <c r="J37" s="4321"/>
      <c r="K37" s="4322"/>
      <c r="L37" s="4321"/>
      <c r="M37" s="4321"/>
      <c r="N37" s="4321"/>
      <c r="O37" s="4321"/>
      <c r="P37" s="4321"/>
      <c r="Q37" s="4323"/>
      <c r="R37" s="4324"/>
      <c r="S37" s="4324"/>
    </row>
    <row r="38" spans="1:19" ht="15.75" thickBot="1">
      <c r="A38" s="4318" t="s">
        <v>41</v>
      </c>
      <c r="B38" s="4334"/>
      <c r="C38" s="4320"/>
      <c r="D38" s="4320"/>
      <c r="E38" s="4250"/>
      <c r="F38" s="4320"/>
      <c r="G38" s="4335" t="s">
        <v>42</v>
      </c>
      <c r="H38" s="4419" t="s">
        <v>11</v>
      </c>
      <c r="I38" s="4420" t="s">
        <v>12</v>
      </c>
      <c r="J38" s="4420" t="s">
        <v>13</v>
      </c>
      <c r="K38" s="4421" t="s">
        <v>14</v>
      </c>
      <c r="L38" s="4420" t="s">
        <v>15</v>
      </c>
      <c r="M38" s="4420" t="s">
        <v>16</v>
      </c>
      <c r="N38" s="4422" t="s">
        <v>17</v>
      </c>
      <c r="O38" s="4420" t="s">
        <v>18</v>
      </c>
      <c r="P38" s="4423" t="s">
        <v>19</v>
      </c>
      <c r="Q38" s="4341"/>
      <c r="R38" s="4324"/>
      <c r="S38" s="4324"/>
    </row>
    <row r="39" spans="1:19" ht="15.75" thickBot="1">
      <c r="A39" s="4318"/>
      <c r="B39" s="4319" t="s">
        <v>212</v>
      </c>
      <c r="C39" s="4320"/>
      <c r="D39" s="4320"/>
      <c r="E39" s="4250"/>
      <c r="F39" s="4320"/>
      <c r="G39" s="4356">
        <f aca="true" t="shared" si="0" ref="G39:P39">SUM(G5:G33)</f>
        <v>8584</v>
      </c>
      <c r="H39" s="4356">
        <f t="shared" si="0"/>
        <v>991</v>
      </c>
      <c r="I39" s="4356">
        <f t="shared" si="0"/>
        <v>140.23000000000002</v>
      </c>
      <c r="J39" s="4356">
        <f t="shared" si="0"/>
        <v>516.6</v>
      </c>
      <c r="K39" s="4461">
        <f t="shared" si="0"/>
        <v>1643.5</v>
      </c>
      <c r="L39" s="4356">
        <f t="shared" si="0"/>
        <v>1191</v>
      </c>
      <c r="M39" s="4356">
        <f t="shared" si="0"/>
        <v>1861</v>
      </c>
      <c r="N39" s="4356">
        <f t="shared" si="0"/>
        <v>328</v>
      </c>
      <c r="O39" s="4356">
        <f t="shared" si="0"/>
        <v>1699</v>
      </c>
      <c r="P39" s="4356">
        <f t="shared" si="0"/>
        <v>213.67</v>
      </c>
      <c r="Q39" s="4323"/>
      <c r="R39" s="4324"/>
      <c r="S39" s="4324"/>
    </row>
    <row r="40" spans="1:19" ht="15.75" thickBot="1">
      <c r="A40" s="4318"/>
      <c r="B40" s="4319"/>
      <c r="C40" s="4320"/>
      <c r="D40" s="4320"/>
      <c r="E40" s="4250"/>
      <c r="F40" s="4320"/>
      <c r="G40" s="4320"/>
      <c r="H40" s="4291">
        <f aca="true" t="shared" si="1" ref="H40:P40">H39/$G39</f>
        <v>0.11544734389561975</v>
      </c>
      <c r="I40" s="4292">
        <f t="shared" si="1"/>
        <v>0.016336206896551728</v>
      </c>
      <c r="J40" s="4292">
        <f t="shared" si="1"/>
        <v>0.06018173345759553</v>
      </c>
      <c r="K40" s="4300">
        <f t="shared" si="1"/>
        <v>0.19146085740913327</v>
      </c>
      <c r="L40" s="4292">
        <f t="shared" si="1"/>
        <v>0.13874650512581546</v>
      </c>
      <c r="M40" s="4292">
        <f t="shared" si="1"/>
        <v>0.2167986952469711</v>
      </c>
      <c r="N40" s="4292">
        <f t="shared" si="1"/>
        <v>0.03821062441752097</v>
      </c>
      <c r="O40" s="4292">
        <f t="shared" si="1"/>
        <v>0.19792637465051258</v>
      </c>
      <c r="P40" s="4293">
        <f t="shared" si="1"/>
        <v>0.024891658900279588</v>
      </c>
      <c r="Q40" s="4323"/>
      <c r="R40" s="4347"/>
      <c r="S40" s="4324"/>
    </row>
    <row r="41" spans="1:19" ht="15.75" thickBot="1">
      <c r="A41" s="4318"/>
      <c r="B41" s="4319"/>
      <c r="C41" s="4320"/>
      <c r="D41" s="4320"/>
      <c r="E41" s="4250"/>
      <c r="F41" s="4320"/>
      <c r="G41" s="4320"/>
      <c r="H41" s="4321"/>
      <c r="I41" s="4321"/>
      <c r="J41" s="4321"/>
      <c r="K41" s="4322"/>
      <c r="L41" s="4321"/>
      <c r="M41" s="4321"/>
      <c r="N41" s="4321"/>
      <c r="O41" s="4321"/>
      <c r="P41" s="4321"/>
      <c r="Q41" s="4323"/>
      <c r="R41" s="4324"/>
      <c r="S41" s="4324"/>
    </row>
    <row r="42" spans="1:19" ht="15.75" thickBot="1">
      <c r="A42" s="4318"/>
      <c r="B42" s="4319" t="s">
        <v>213</v>
      </c>
      <c r="C42" s="4320"/>
      <c r="D42" s="4320"/>
      <c r="E42" s="4250"/>
      <c r="F42" s="4320"/>
      <c r="G42" s="4356">
        <f aca="true" t="shared" si="2" ref="G42:P42">G35+G39</f>
        <v>10679</v>
      </c>
      <c r="H42" s="4356">
        <f t="shared" si="2"/>
        <v>1439</v>
      </c>
      <c r="I42" s="4356">
        <f t="shared" si="2"/>
        <v>306.23</v>
      </c>
      <c r="J42" s="4356">
        <f t="shared" si="2"/>
        <v>568.6</v>
      </c>
      <c r="K42" s="4461">
        <f t="shared" si="2"/>
        <v>2423.5</v>
      </c>
      <c r="L42" s="4356">
        <f t="shared" si="2"/>
        <v>1519</v>
      </c>
      <c r="M42" s="4356">
        <f t="shared" si="2"/>
        <v>1861</v>
      </c>
      <c r="N42" s="4356">
        <f t="shared" si="2"/>
        <v>571</v>
      </c>
      <c r="O42" s="4356">
        <f t="shared" si="2"/>
        <v>1751</v>
      </c>
      <c r="P42" s="4356">
        <f t="shared" si="2"/>
        <v>239.67</v>
      </c>
      <c r="Q42" s="4323"/>
      <c r="R42" s="4391"/>
      <c r="S42" s="4324"/>
    </row>
    <row r="43" spans="1:19" ht="15.75" thickBot="1">
      <c r="A43" s="4318"/>
      <c r="B43" s="4319"/>
      <c r="C43" s="4320"/>
      <c r="D43" s="4320"/>
      <c r="E43" s="4250"/>
      <c r="F43" s="4320"/>
      <c r="G43" s="4320"/>
      <c r="H43" s="4471">
        <f>H42/$G42</f>
        <v>0.13475044479820208</v>
      </c>
      <c r="I43" s="4472">
        <f aca="true" t="shared" si="3" ref="I43:P43">I42/$G42</f>
        <v>0.02867590598370634</v>
      </c>
      <c r="J43" s="4472">
        <f t="shared" si="3"/>
        <v>0.05324468583200674</v>
      </c>
      <c r="K43" s="4473">
        <f t="shared" si="3"/>
        <v>0.22694072478696506</v>
      </c>
      <c r="L43" s="4472">
        <f t="shared" si="3"/>
        <v>0.1422417829384774</v>
      </c>
      <c r="M43" s="4472">
        <f t="shared" si="3"/>
        <v>0.17426725348815433</v>
      </c>
      <c r="N43" s="4472">
        <f t="shared" si="3"/>
        <v>0.053469425976215</v>
      </c>
      <c r="O43" s="4472">
        <f t="shared" si="3"/>
        <v>0.16396666354527578</v>
      </c>
      <c r="P43" s="4474">
        <f t="shared" si="3"/>
        <v>0.02244311265099728</v>
      </c>
      <c r="Q43" s="4323"/>
      <c r="R43" s="4347"/>
      <c r="S43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 topLeftCell="A1">
      <selection activeCell="S30" sqref="A24:S30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1584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1585</v>
      </c>
      <c r="C5" s="4275">
        <v>122</v>
      </c>
      <c r="D5" s="4276">
        <v>56</v>
      </c>
      <c r="E5" s="4255">
        <f>D5/C5</f>
        <v>0.45901639344262296</v>
      </c>
      <c r="F5" s="4275">
        <f>D5-G5</f>
        <v>2</v>
      </c>
      <c r="G5" s="4276">
        <v>54</v>
      </c>
      <c r="H5" s="4258">
        <v>14</v>
      </c>
      <c r="I5" s="4259"/>
      <c r="J5" s="4259"/>
      <c r="K5" s="4260"/>
      <c r="L5" s="4259">
        <v>28</v>
      </c>
      <c r="M5" s="4259">
        <v>12</v>
      </c>
      <c r="N5" s="4259"/>
      <c r="O5" s="4259"/>
      <c r="P5" s="4261"/>
      <c r="Q5" s="4244"/>
      <c r="R5" s="4314"/>
      <c r="S5" s="4314"/>
    </row>
    <row r="6" spans="1:19" ht="15">
      <c r="A6" s="4315" t="s">
        <v>26</v>
      </c>
      <c r="B6" s="4242" t="s">
        <v>27</v>
      </c>
      <c r="C6" s="4270">
        <v>653</v>
      </c>
      <c r="D6" s="4271"/>
      <c r="E6" s="4243"/>
      <c r="F6" s="4270"/>
      <c r="G6" s="4271">
        <v>590</v>
      </c>
      <c r="H6" s="4262">
        <v>133</v>
      </c>
      <c r="I6" s="4263"/>
      <c r="J6" s="4263"/>
      <c r="K6" s="4264">
        <v>134</v>
      </c>
      <c r="L6" s="4263">
        <v>115</v>
      </c>
      <c r="M6" s="4263"/>
      <c r="N6" s="4263">
        <v>208</v>
      </c>
      <c r="O6" s="4263"/>
      <c r="P6" s="4265"/>
      <c r="Q6" s="4244"/>
      <c r="R6" s="4314"/>
      <c r="S6" s="4314"/>
    </row>
    <row r="7" spans="1:19" ht="15">
      <c r="A7" s="4315" t="s">
        <v>28</v>
      </c>
      <c r="B7" s="4242" t="s">
        <v>29</v>
      </c>
      <c r="C7" s="4270">
        <v>6052</v>
      </c>
      <c r="D7" s="4271">
        <v>2497</v>
      </c>
      <c r="E7" s="4243">
        <v>0.41259087904824854</v>
      </c>
      <c r="F7" s="4270">
        <v>122</v>
      </c>
      <c r="G7" s="4271">
        <v>2375</v>
      </c>
      <c r="H7" s="4262">
        <v>295</v>
      </c>
      <c r="I7" s="4263"/>
      <c r="J7" s="4263"/>
      <c r="K7" s="4264">
        <v>142</v>
      </c>
      <c r="L7" s="4263">
        <v>186</v>
      </c>
      <c r="M7" s="4263">
        <v>929</v>
      </c>
      <c r="N7" s="4263">
        <v>62</v>
      </c>
      <c r="O7" s="4263">
        <v>637</v>
      </c>
      <c r="P7" s="4265">
        <v>124</v>
      </c>
      <c r="Q7" s="4244"/>
      <c r="R7" s="4314"/>
      <c r="S7" s="4314"/>
    </row>
    <row r="8" spans="1:19" ht="15">
      <c r="A8" s="4315" t="s">
        <v>28</v>
      </c>
      <c r="B8" s="4242" t="s">
        <v>30</v>
      </c>
      <c r="C8" s="4270"/>
      <c r="D8" s="4271"/>
      <c r="E8" s="4243"/>
      <c r="F8" s="4270"/>
      <c r="G8" s="4271"/>
      <c r="H8" s="4262"/>
      <c r="I8" s="4263"/>
      <c r="J8" s="4263"/>
      <c r="K8" s="4264"/>
      <c r="L8" s="4263"/>
      <c r="M8" s="4263"/>
      <c r="N8" s="4263"/>
      <c r="O8" s="4263"/>
      <c r="P8" s="4265"/>
      <c r="Q8" s="4244"/>
      <c r="R8" s="4314"/>
      <c r="S8" s="4314"/>
    </row>
    <row r="9" spans="1:19" ht="15">
      <c r="A9" s="4315" t="s">
        <v>31</v>
      </c>
      <c r="B9" s="4242" t="s">
        <v>203</v>
      </c>
      <c r="C9" s="4270"/>
      <c r="D9" s="4271"/>
      <c r="E9" s="4243"/>
      <c r="F9" s="4270"/>
      <c r="G9" s="4271">
        <v>196</v>
      </c>
      <c r="H9" s="4262"/>
      <c r="I9" s="4263">
        <v>31</v>
      </c>
      <c r="J9" s="4263">
        <v>65</v>
      </c>
      <c r="K9" s="4264"/>
      <c r="L9" s="4263">
        <v>78</v>
      </c>
      <c r="M9" s="4263"/>
      <c r="N9" s="4263"/>
      <c r="O9" s="4263">
        <v>20</v>
      </c>
      <c r="P9" s="4265">
        <v>2</v>
      </c>
      <c r="Q9" s="4244"/>
      <c r="R9" s="4314"/>
      <c r="S9" s="4314"/>
    </row>
    <row r="10" spans="1:19" ht="15">
      <c r="A10" s="4315" t="s">
        <v>31</v>
      </c>
      <c r="B10" s="4242" t="s">
        <v>33</v>
      </c>
      <c r="C10" s="4270"/>
      <c r="D10" s="4271"/>
      <c r="E10" s="4243"/>
      <c r="F10" s="4270"/>
      <c r="G10" s="4271">
        <v>124</v>
      </c>
      <c r="H10" s="4262">
        <v>54</v>
      </c>
      <c r="I10" s="4263">
        <v>1</v>
      </c>
      <c r="J10" s="4263"/>
      <c r="K10" s="4264">
        <v>10</v>
      </c>
      <c r="L10" s="4263">
        <v>55</v>
      </c>
      <c r="M10" s="4263"/>
      <c r="N10" s="4263"/>
      <c r="O10" s="4263">
        <v>4</v>
      </c>
      <c r="P10" s="4265">
        <v>0</v>
      </c>
      <c r="Q10" s="4244"/>
      <c r="R10" s="4314"/>
      <c r="S10" s="4314"/>
    </row>
    <row r="11" spans="1:19" ht="15">
      <c r="A11" s="4315" t="s">
        <v>34</v>
      </c>
      <c r="B11" s="4242" t="s">
        <v>1586</v>
      </c>
      <c r="C11" s="4270">
        <v>22</v>
      </c>
      <c r="D11" s="4271">
        <v>15</v>
      </c>
      <c r="E11" s="4243">
        <f>D11/C11</f>
        <v>0.6818181818181818</v>
      </c>
      <c r="F11" s="4270">
        <v>0</v>
      </c>
      <c r="G11" s="4271">
        <v>15</v>
      </c>
      <c r="H11" s="4262">
        <v>2</v>
      </c>
      <c r="I11" s="4263"/>
      <c r="J11" s="4263"/>
      <c r="K11" s="4264">
        <v>4</v>
      </c>
      <c r="L11" s="4263"/>
      <c r="M11" s="4263">
        <v>9</v>
      </c>
      <c r="N11" s="4263"/>
      <c r="O11" s="4263"/>
      <c r="P11" s="4265"/>
      <c r="Q11" s="4244"/>
      <c r="R11" s="4314"/>
      <c r="S11" s="4314"/>
    </row>
    <row r="12" spans="1:19" ht="15">
      <c r="A12" s="4315" t="s">
        <v>34</v>
      </c>
      <c r="B12" s="4242" t="s">
        <v>1587</v>
      </c>
      <c r="C12" s="4270">
        <v>145</v>
      </c>
      <c r="D12" s="4271">
        <v>120</v>
      </c>
      <c r="E12" s="4243">
        <f>D12/C12</f>
        <v>0.8275862068965517</v>
      </c>
      <c r="F12" s="4270">
        <v>1</v>
      </c>
      <c r="G12" s="4271">
        <v>119</v>
      </c>
      <c r="H12" s="4262">
        <v>15</v>
      </c>
      <c r="I12" s="4263"/>
      <c r="J12" s="4263">
        <v>3</v>
      </c>
      <c r="K12" s="4264">
        <v>38</v>
      </c>
      <c r="L12" s="4263">
        <v>13</v>
      </c>
      <c r="M12" s="4263">
        <v>1</v>
      </c>
      <c r="N12" s="4263"/>
      <c r="O12" s="4263">
        <v>47</v>
      </c>
      <c r="P12" s="4265">
        <v>2</v>
      </c>
      <c r="Q12" s="4244"/>
      <c r="R12" s="4314"/>
      <c r="S12" s="4314"/>
    </row>
    <row r="13" spans="1:19" ht="15">
      <c r="A13" s="4315" t="s">
        <v>37</v>
      </c>
      <c r="B13" s="4242" t="s">
        <v>324</v>
      </c>
      <c r="C13" s="4270">
        <v>303</v>
      </c>
      <c r="D13" s="4271">
        <v>217</v>
      </c>
      <c r="E13" s="4243">
        <f>+D13/C13</f>
        <v>0.7161716171617162</v>
      </c>
      <c r="F13" s="4270">
        <v>5</v>
      </c>
      <c r="G13" s="4271">
        <v>212</v>
      </c>
      <c r="H13" s="4262">
        <v>47</v>
      </c>
      <c r="I13" s="4263">
        <v>4</v>
      </c>
      <c r="J13" s="4263"/>
      <c r="K13" s="4264">
        <v>53</v>
      </c>
      <c r="L13" s="4263">
        <v>20</v>
      </c>
      <c r="M13" s="4263">
        <v>6</v>
      </c>
      <c r="N13" s="4263">
        <v>6</v>
      </c>
      <c r="O13" s="4263">
        <v>76</v>
      </c>
      <c r="P13" s="4265"/>
      <c r="Q13" s="4244"/>
      <c r="R13" s="4314"/>
      <c r="S13" s="4314"/>
    </row>
    <row r="14" spans="1:19" ht="26.25" thickBot="1">
      <c r="A14" s="4317" t="s">
        <v>37</v>
      </c>
      <c r="B14" s="4256" t="s">
        <v>62</v>
      </c>
      <c r="C14" s="4277">
        <v>76</v>
      </c>
      <c r="D14" s="4278">
        <v>59</v>
      </c>
      <c r="E14" s="4257">
        <f>D14/C14</f>
        <v>0.7763157894736842</v>
      </c>
      <c r="F14" s="4277">
        <v>1</v>
      </c>
      <c r="G14" s="4278">
        <v>58</v>
      </c>
      <c r="H14" s="4266">
        <v>12</v>
      </c>
      <c r="I14" s="4267"/>
      <c r="J14" s="4267">
        <v>1</v>
      </c>
      <c r="K14" s="4268">
        <v>1</v>
      </c>
      <c r="L14" s="4267">
        <v>23</v>
      </c>
      <c r="M14" s="4267">
        <v>2</v>
      </c>
      <c r="N14" s="4267">
        <v>3</v>
      </c>
      <c r="O14" s="4267">
        <v>16</v>
      </c>
      <c r="P14" s="4269"/>
      <c r="Q14" s="4244"/>
      <c r="R14" s="4314"/>
      <c r="S14" s="4314"/>
    </row>
    <row r="15" spans="1:19" ht="15">
      <c r="A15" s="4318"/>
      <c r="B15" s="4319"/>
      <c r="C15" s="4320"/>
      <c r="D15" s="4320"/>
      <c r="E15" s="4250"/>
      <c r="F15" s="4320"/>
      <c r="G15" s="4320"/>
      <c r="H15" s="4321"/>
      <c r="I15" s="4321"/>
      <c r="J15" s="4321"/>
      <c r="K15" s="4322"/>
      <c r="L15" s="4321"/>
      <c r="M15" s="4321"/>
      <c r="N15" s="4321"/>
      <c r="O15" s="4321"/>
      <c r="P15" s="4321"/>
      <c r="Q15" s="4323"/>
      <c r="R15" s="4314"/>
      <c r="S15" s="4314"/>
    </row>
    <row r="16" spans="1:19" ht="15">
      <c r="A16" s="4318"/>
      <c r="B16" s="4319"/>
      <c r="C16" s="4320"/>
      <c r="D16" s="4320"/>
      <c r="E16" s="4250"/>
      <c r="F16" s="4320"/>
      <c r="G16" s="4320"/>
      <c r="H16" s="4321"/>
      <c r="I16" s="4321"/>
      <c r="J16" s="4321"/>
      <c r="K16" s="4322"/>
      <c r="L16" s="4321"/>
      <c r="M16" s="4321"/>
      <c r="N16" s="4321"/>
      <c r="O16" s="4321"/>
      <c r="P16" s="4321"/>
      <c r="Q16" s="4323"/>
      <c r="R16" s="4314"/>
      <c r="S16" s="4314"/>
    </row>
    <row r="17" spans="1:19" ht="15">
      <c r="A17" s="4318"/>
      <c r="B17" s="4319"/>
      <c r="C17" s="4320"/>
      <c r="D17" s="4320"/>
      <c r="E17" s="4250"/>
      <c r="F17" s="4320"/>
      <c r="G17" s="4320"/>
      <c r="H17" s="4321"/>
      <c r="I17" s="4321"/>
      <c r="J17" s="4321"/>
      <c r="K17" s="4322"/>
      <c r="L17" s="4321"/>
      <c r="M17" s="4321"/>
      <c r="N17" s="4321"/>
      <c r="O17" s="4321"/>
      <c r="P17" s="4321"/>
      <c r="Q17" s="4323"/>
      <c r="R17" s="4314"/>
      <c r="S17" s="4314"/>
    </row>
    <row r="18" spans="1:19" ht="15.75" thickBot="1">
      <c r="A18" s="4318"/>
      <c r="B18" s="4319"/>
      <c r="C18" s="4320"/>
      <c r="D18" s="4320"/>
      <c r="E18" s="4250"/>
      <c r="F18" s="4320"/>
      <c r="G18" s="4320"/>
      <c r="H18" s="4321"/>
      <c r="I18" s="4321"/>
      <c r="J18" s="4321"/>
      <c r="K18" s="4322"/>
      <c r="L18" s="4321"/>
      <c r="M18" s="4321"/>
      <c r="N18" s="4321"/>
      <c r="O18" s="4321"/>
      <c r="P18" s="4321"/>
      <c r="Q18" s="4323"/>
      <c r="R18" s="4314"/>
      <c r="S18" s="4314"/>
    </row>
    <row r="19" spans="1:19" ht="15.75" thickBot="1">
      <c r="A19" s="4318" t="s">
        <v>41</v>
      </c>
      <c r="B19" s="4334"/>
      <c r="C19" s="4320"/>
      <c r="D19" s="4320"/>
      <c r="E19" s="4250"/>
      <c r="F19" s="4320"/>
      <c r="G19" s="4335" t="s">
        <v>42</v>
      </c>
      <c r="H19" s="4419" t="s">
        <v>11</v>
      </c>
      <c r="I19" s="4420" t="s">
        <v>12</v>
      </c>
      <c r="J19" s="4420" t="s">
        <v>13</v>
      </c>
      <c r="K19" s="4421" t="s">
        <v>14</v>
      </c>
      <c r="L19" s="4420" t="s">
        <v>15</v>
      </c>
      <c r="M19" s="4420" t="s">
        <v>16</v>
      </c>
      <c r="N19" s="4422" t="s">
        <v>17</v>
      </c>
      <c r="O19" s="4420" t="s">
        <v>18</v>
      </c>
      <c r="P19" s="4423" t="s">
        <v>19</v>
      </c>
      <c r="Q19" s="4341"/>
      <c r="R19" s="4324"/>
      <c r="S19" s="4324"/>
    </row>
    <row r="20" spans="1:19" ht="15.75" thickBot="1">
      <c r="A20" s="4318"/>
      <c r="B20" s="4319"/>
      <c r="C20" s="4320"/>
      <c r="D20" s="4320"/>
      <c r="E20" s="4250"/>
      <c r="F20" s="4320"/>
      <c r="G20" s="4342">
        <f>SUM(G5:G16)</f>
        <v>3743</v>
      </c>
      <c r="H20" s="4343">
        <f aca="true" t="shared" si="0" ref="H20:P20">SUM(H5:H16)</f>
        <v>572</v>
      </c>
      <c r="I20" s="4343">
        <f t="shared" si="0"/>
        <v>36</v>
      </c>
      <c r="J20" s="4343">
        <f t="shared" si="0"/>
        <v>69</v>
      </c>
      <c r="K20" s="4480">
        <f t="shared" si="0"/>
        <v>382</v>
      </c>
      <c r="L20" s="4343">
        <f t="shared" si="0"/>
        <v>518</v>
      </c>
      <c r="M20" s="4343">
        <f t="shared" si="0"/>
        <v>959</v>
      </c>
      <c r="N20" s="4343">
        <f t="shared" si="0"/>
        <v>279</v>
      </c>
      <c r="O20" s="4343">
        <f t="shared" si="0"/>
        <v>800</v>
      </c>
      <c r="P20" s="4342">
        <f t="shared" si="0"/>
        <v>128</v>
      </c>
      <c r="Q20" s="4323"/>
      <c r="R20" s="4324"/>
      <c r="S20" s="4324"/>
    </row>
    <row r="21" spans="1:19" ht="15.75" thickBot="1">
      <c r="A21" s="4318"/>
      <c r="B21" s="4319"/>
      <c r="C21" s="4320"/>
      <c r="D21" s="4320"/>
      <c r="E21" s="4250"/>
      <c r="F21" s="4320"/>
      <c r="G21" s="4320"/>
      <c r="H21" s="4471">
        <f>H20/$G20</f>
        <v>0.15281859471012557</v>
      </c>
      <c r="I21" s="4472">
        <f aca="true" t="shared" si="1" ref="I21:P21">I20/$G20</f>
        <v>0.009617953513224685</v>
      </c>
      <c r="J21" s="4472">
        <f t="shared" si="1"/>
        <v>0.018434410900347316</v>
      </c>
      <c r="K21" s="4473">
        <f t="shared" si="1"/>
        <v>0.10205717339032862</v>
      </c>
      <c r="L21" s="4472">
        <f t="shared" si="1"/>
        <v>0.13839166444028853</v>
      </c>
      <c r="M21" s="4472">
        <f t="shared" si="1"/>
        <v>0.25621159497729096</v>
      </c>
      <c r="N21" s="4472">
        <f t="shared" si="1"/>
        <v>0.07453913972749132</v>
      </c>
      <c r="O21" s="4472">
        <f t="shared" si="1"/>
        <v>0.2137323002938819</v>
      </c>
      <c r="P21" s="4474">
        <f t="shared" si="1"/>
        <v>0.03419716804702111</v>
      </c>
      <c r="Q21" s="4323"/>
      <c r="R21" s="4347"/>
      <c r="S21" s="4324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  <row r="23" spans="1:19" ht="15">
      <c r="A23" s="50"/>
      <c r="B23" s="56"/>
      <c r="C23" s="91"/>
      <c r="D23" s="91"/>
      <c r="E23" s="55"/>
      <c r="F23" s="91"/>
      <c r="G23" s="91"/>
      <c r="H23" s="92"/>
      <c r="I23" s="92"/>
      <c r="J23" s="92"/>
      <c r="K23" s="93"/>
      <c r="L23" s="92"/>
      <c r="M23" s="92"/>
      <c r="N23" s="92"/>
      <c r="O23" s="92"/>
      <c r="P23" s="92"/>
      <c r="Q23" s="54"/>
      <c r="R23" s="35"/>
      <c r="S23" s="35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S31" sqref="F25:S31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1588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1589</v>
      </c>
      <c r="C5" s="4275">
        <v>115</v>
      </c>
      <c r="D5" s="4276">
        <v>67</v>
      </c>
      <c r="E5" s="4255">
        <f>D5/C5</f>
        <v>0.5826086956521739</v>
      </c>
      <c r="F5" s="4275">
        <f>D5-G5</f>
        <v>5</v>
      </c>
      <c r="G5" s="4276">
        <v>62</v>
      </c>
      <c r="H5" s="4258"/>
      <c r="I5" s="4259"/>
      <c r="J5" s="4259"/>
      <c r="K5" s="4260">
        <v>6</v>
      </c>
      <c r="L5" s="4259">
        <v>7</v>
      </c>
      <c r="M5" s="4259">
        <v>35</v>
      </c>
      <c r="N5" s="4259"/>
      <c r="O5" s="4259">
        <v>14</v>
      </c>
      <c r="P5" s="4261"/>
      <c r="Q5" s="4244"/>
      <c r="R5" s="4314"/>
      <c r="S5" s="4314"/>
    </row>
    <row r="6" spans="1:19" ht="15">
      <c r="A6" s="4315" t="s">
        <v>23</v>
      </c>
      <c r="B6" s="4242" t="s">
        <v>1590</v>
      </c>
      <c r="C6" s="4270">
        <v>72</v>
      </c>
      <c r="D6" s="4271">
        <v>69</v>
      </c>
      <c r="E6" s="4243">
        <f>D6/C6</f>
        <v>0.9583333333333334</v>
      </c>
      <c r="F6" s="4270">
        <v>2</v>
      </c>
      <c r="G6" s="4271">
        <v>67</v>
      </c>
      <c r="H6" s="4262">
        <v>3</v>
      </c>
      <c r="I6" s="4263">
        <v>0</v>
      </c>
      <c r="J6" s="4263">
        <v>1</v>
      </c>
      <c r="K6" s="4264">
        <v>29</v>
      </c>
      <c r="L6" s="4263">
        <v>33</v>
      </c>
      <c r="M6" s="4263"/>
      <c r="N6" s="4263"/>
      <c r="O6" s="4263">
        <v>1</v>
      </c>
      <c r="P6" s="4265"/>
      <c r="Q6" s="4244"/>
      <c r="R6" s="4314"/>
      <c r="S6" s="4314"/>
    </row>
    <row r="7" spans="1:19" ht="15">
      <c r="A7" s="4315" t="s">
        <v>26</v>
      </c>
      <c r="B7" s="4242" t="s">
        <v>27</v>
      </c>
      <c r="C7" s="4270">
        <v>619</v>
      </c>
      <c r="D7" s="4271"/>
      <c r="E7" s="4243"/>
      <c r="F7" s="4270"/>
      <c r="G7" s="4271">
        <v>516</v>
      </c>
      <c r="H7" s="4262">
        <v>68</v>
      </c>
      <c r="I7" s="4263"/>
      <c r="J7" s="4263"/>
      <c r="K7" s="4264">
        <v>178</v>
      </c>
      <c r="L7" s="4263">
        <v>110</v>
      </c>
      <c r="M7" s="4263"/>
      <c r="N7" s="4263">
        <v>160</v>
      </c>
      <c r="O7" s="4263"/>
      <c r="P7" s="4265"/>
      <c r="Q7" s="4244"/>
      <c r="R7" s="4314"/>
      <c r="S7" s="4314"/>
    </row>
    <row r="8" spans="1:19" ht="15">
      <c r="A8" s="4315" t="s">
        <v>28</v>
      </c>
      <c r="B8" s="4242" t="s">
        <v>29</v>
      </c>
      <c r="C8" s="4270">
        <v>4975</v>
      </c>
      <c r="D8" s="4271">
        <v>1820</v>
      </c>
      <c r="E8" s="4243">
        <v>0.3658291457286432</v>
      </c>
      <c r="F8" s="4270">
        <v>108</v>
      </c>
      <c r="G8" s="4271">
        <v>1712</v>
      </c>
      <c r="H8" s="4262">
        <v>162</v>
      </c>
      <c r="I8" s="4263"/>
      <c r="J8" s="4263"/>
      <c r="K8" s="4264">
        <v>114</v>
      </c>
      <c r="L8" s="4263">
        <v>261</v>
      </c>
      <c r="M8" s="4263">
        <v>786</v>
      </c>
      <c r="N8" s="4263">
        <v>61</v>
      </c>
      <c r="O8" s="4263">
        <v>293</v>
      </c>
      <c r="P8" s="4265">
        <v>35</v>
      </c>
      <c r="Q8" s="4244"/>
      <c r="R8" s="4314"/>
      <c r="S8" s="4314"/>
    </row>
    <row r="9" spans="1:19" ht="15">
      <c r="A9" s="4315" t="s">
        <v>28</v>
      </c>
      <c r="B9" s="4242" t="s">
        <v>30</v>
      </c>
      <c r="C9" s="4270"/>
      <c r="D9" s="4271"/>
      <c r="E9" s="4243"/>
      <c r="F9" s="4270"/>
      <c r="G9" s="4271"/>
      <c r="H9" s="4262"/>
      <c r="I9" s="4263"/>
      <c r="J9" s="4263"/>
      <c r="K9" s="4264"/>
      <c r="L9" s="4263"/>
      <c r="M9" s="4263"/>
      <c r="N9" s="4263"/>
      <c r="O9" s="4263"/>
      <c r="P9" s="4265"/>
      <c r="Q9" s="4244"/>
      <c r="R9" s="4314"/>
      <c r="S9" s="4314"/>
    </row>
    <row r="10" spans="1:19" ht="15">
      <c r="A10" s="4315" t="s">
        <v>31</v>
      </c>
      <c r="B10" s="4242" t="s">
        <v>167</v>
      </c>
      <c r="C10" s="4270">
        <v>632</v>
      </c>
      <c r="D10" s="4271">
        <v>507</v>
      </c>
      <c r="E10" s="4243">
        <f>D10/C10</f>
        <v>0.8022151898734177</v>
      </c>
      <c r="F10" s="4270">
        <v>29</v>
      </c>
      <c r="G10" s="4271">
        <v>478</v>
      </c>
      <c r="H10" s="4262"/>
      <c r="I10" s="4263">
        <v>2</v>
      </c>
      <c r="J10" s="4263">
        <v>230</v>
      </c>
      <c r="K10" s="4264">
        <v>32</v>
      </c>
      <c r="L10" s="4263">
        <v>137</v>
      </c>
      <c r="M10" s="4263"/>
      <c r="N10" s="4263"/>
      <c r="O10" s="4263">
        <v>48</v>
      </c>
      <c r="P10" s="4265">
        <v>29</v>
      </c>
      <c r="Q10" s="4244"/>
      <c r="R10" s="4314"/>
      <c r="S10" s="4314"/>
    </row>
    <row r="11" spans="1:19" ht="15">
      <c r="A11" s="4315" t="s">
        <v>31</v>
      </c>
      <c r="B11" s="4242" t="s">
        <v>203</v>
      </c>
      <c r="C11" s="4376"/>
      <c r="D11" s="4376"/>
      <c r="E11" s="4377"/>
      <c r="F11" s="4376"/>
      <c r="G11" s="4378">
        <v>286</v>
      </c>
      <c r="H11" s="4379"/>
      <c r="I11" s="4380">
        <v>2</v>
      </c>
      <c r="J11" s="4380">
        <v>128</v>
      </c>
      <c r="K11" s="4381">
        <v>31</v>
      </c>
      <c r="L11" s="4380">
        <v>84</v>
      </c>
      <c r="M11" s="4380"/>
      <c r="N11" s="4380"/>
      <c r="O11" s="4380">
        <v>33</v>
      </c>
      <c r="P11" s="4382">
        <v>8</v>
      </c>
      <c r="Q11" s="4333"/>
      <c r="R11" s="4333"/>
      <c r="S11" s="4333"/>
    </row>
    <row r="12" spans="1:19" ht="15">
      <c r="A12" s="4315" t="s">
        <v>31</v>
      </c>
      <c r="B12" s="4242" t="s">
        <v>348</v>
      </c>
      <c r="C12" s="4376"/>
      <c r="D12" s="4376"/>
      <c r="E12" s="4377"/>
      <c r="F12" s="4376"/>
      <c r="G12" s="4378">
        <v>140</v>
      </c>
      <c r="H12" s="4379">
        <v>4</v>
      </c>
      <c r="I12" s="4380">
        <v>1</v>
      </c>
      <c r="J12" s="4380"/>
      <c r="K12" s="4381">
        <v>4</v>
      </c>
      <c r="L12" s="4380">
        <v>42</v>
      </c>
      <c r="M12" s="4380"/>
      <c r="N12" s="4380"/>
      <c r="O12" s="4380">
        <v>89</v>
      </c>
      <c r="P12" s="4382">
        <v>0</v>
      </c>
      <c r="Q12" s="4333"/>
      <c r="R12" s="4333"/>
      <c r="S12" s="4333"/>
    </row>
    <row r="13" spans="1:19" ht="15">
      <c r="A13" s="4315" t="s">
        <v>34</v>
      </c>
      <c r="B13" s="4242" t="s">
        <v>1591</v>
      </c>
      <c r="C13" s="4270">
        <v>183</v>
      </c>
      <c r="D13" s="4271">
        <v>135</v>
      </c>
      <c r="E13" s="4243">
        <f>D13/C13</f>
        <v>0.7377049180327869</v>
      </c>
      <c r="F13" s="4270"/>
      <c r="G13" s="4271">
        <v>135</v>
      </c>
      <c r="H13" s="4262">
        <v>1</v>
      </c>
      <c r="I13" s="4263"/>
      <c r="J13" s="4263">
        <v>3</v>
      </c>
      <c r="K13" s="4264">
        <v>12</v>
      </c>
      <c r="L13" s="4263">
        <v>84</v>
      </c>
      <c r="M13" s="4263"/>
      <c r="N13" s="4263"/>
      <c r="O13" s="4263">
        <v>31</v>
      </c>
      <c r="P13" s="4265">
        <v>4</v>
      </c>
      <c r="Q13" s="4244"/>
      <c r="R13" s="4314"/>
      <c r="S13" s="4314"/>
    </row>
    <row r="14" spans="1:19" ht="15">
      <c r="A14" s="4315" t="s">
        <v>34</v>
      </c>
      <c r="B14" s="4242" t="s">
        <v>1592</v>
      </c>
      <c r="C14" s="4270">
        <v>64</v>
      </c>
      <c r="D14" s="4271">
        <v>57</v>
      </c>
      <c r="E14" s="4243">
        <f>D14/C14</f>
        <v>0.890625</v>
      </c>
      <c r="F14" s="4270">
        <v>1</v>
      </c>
      <c r="G14" s="4271">
        <v>56</v>
      </c>
      <c r="H14" s="4262">
        <v>2</v>
      </c>
      <c r="I14" s="4263"/>
      <c r="J14" s="4263">
        <v>1</v>
      </c>
      <c r="K14" s="4264">
        <v>12</v>
      </c>
      <c r="L14" s="4263">
        <v>13</v>
      </c>
      <c r="M14" s="4263"/>
      <c r="N14" s="4263"/>
      <c r="O14" s="4263">
        <v>27</v>
      </c>
      <c r="P14" s="4265">
        <v>1</v>
      </c>
      <c r="Q14" s="4244"/>
      <c r="R14" s="4314"/>
      <c r="S14" s="4314"/>
    </row>
    <row r="15" spans="1:19" ht="15">
      <c r="A15" s="4315" t="s">
        <v>34</v>
      </c>
      <c r="B15" s="4242" t="s">
        <v>1593</v>
      </c>
      <c r="C15" s="4270">
        <v>39</v>
      </c>
      <c r="D15" s="4271">
        <v>35</v>
      </c>
      <c r="E15" s="4243">
        <f>D15/C15</f>
        <v>0.8974358974358975</v>
      </c>
      <c r="F15" s="4270">
        <v>1</v>
      </c>
      <c r="G15" s="4271">
        <v>34</v>
      </c>
      <c r="H15" s="4262">
        <v>2</v>
      </c>
      <c r="I15" s="4263"/>
      <c r="J15" s="4263">
        <v>1</v>
      </c>
      <c r="K15" s="4264">
        <v>21</v>
      </c>
      <c r="L15" s="4263">
        <v>7</v>
      </c>
      <c r="M15" s="4263">
        <v>3</v>
      </c>
      <c r="N15" s="4263"/>
      <c r="O15" s="4263"/>
      <c r="P15" s="4265"/>
      <c r="Q15" s="4244"/>
      <c r="R15" s="4314"/>
      <c r="S15" s="4314"/>
    </row>
    <row r="16" spans="1:19" ht="15">
      <c r="A16" s="4315" t="s">
        <v>34</v>
      </c>
      <c r="B16" s="4242" t="s">
        <v>94</v>
      </c>
      <c r="C16" s="4270">
        <v>88</v>
      </c>
      <c r="D16" s="4271">
        <v>53</v>
      </c>
      <c r="E16" s="4243">
        <f>+D16/C16</f>
        <v>0.6022727272727273</v>
      </c>
      <c r="F16" s="4270">
        <v>1</v>
      </c>
      <c r="G16" s="4271">
        <f>+D16-F16</f>
        <v>52</v>
      </c>
      <c r="H16" s="4262"/>
      <c r="I16" s="4263"/>
      <c r="J16" s="4263"/>
      <c r="K16" s="4264">
        <v>18</v>
      </c>
      <c r="L16" s="4263"/>
      <c r="M16" s="4263">
        <v>26</v>
      </c>
      <c r="N16" s="4263"/>
      <c r="O16" s="4263">
        <v>8</v>
      </c>
      <c r="P16" s="4265"/>
      <c r="Q16" s="4244"/>
      <c r="R16" s="4314"/>
      <c r="S16" s="4314"/>
    </row>
    <row r="17" spans="1:19" ht="15">
      <c r="A17" s="4316" t="s">
        <v>37</v>
      </c>
      <c r="B17" s="4242" t="s">
        <v>324</v>
      </c>
      <c r="C17" s="4270">
        <v>238</v>
      </c>
      <c r="D17" s="4271">
        <v>171</v>
      </c>
      <c r="E17" s="4243">
        <f>+D17/C17</f>
        <v>0.7184873949579832</v>
      </c>
      <c r="F17" s="4270">
        <v>8</v>
      </c>
      <c r="G17" s="4271">
        <v>163</v>
      </c>
      <c r="H17" s="4262">
        <v>17</v>
      </c>
      <c r="I17" s="4263">
        <v>3</v>
      </c>
      <c r="J17" s="4263">
        <v>2</v>
      </c>
      <c r="K17" s="4264">
        <v>51</v>
      </c>
      <c r="L17" s="4263">
        <v>45</v>
      </c>
      <c r="M17" s="4263">
        <v>7</v>
      </c>
      <c r="N17" s="4263">
        <v>4</v>
      </c>
      <c r="O17" s="4263">
        <v>34</v>
      </c>
      <c r="P17" s="4265"/>
      <c r="Q17" s="4244"/>
      <c r="R17" s="4314"/>
      <c r="S17" s="4314"/>
    </row>
    <row r="18" spans="1:19" ht="26.25" thickBot="1">
      <c r="A18" s="4317" t="s">
        <v>37</v>
      </c>
      <c r="B18" s="4256" t="s">
        <v>62</v>
      </c>
      <c r="C18" s="4277">
        <v>67</v>
      </c>
      <c r="D18" s="4278">
        <v>57</v>
      </c>
      <c r="E18" s="4257">
        <f>D18/C18</f>
        <v>0.8507462686567164</v>
      </c>
      <c r="F18" s="4277">
        <v>2</v>
      </c>
      <c r="G18" s="4278">
        <v>55</v>
      </c>
      <c r="H18" s="4266">
        <v>4</v>
      </c>
      <c r="I18" s="4267">
        <v>1</v>
      </c>
      <c r="J18" s="4267"/>
      <c r="K18" s="4268">
        <v>6</v>
      </c>
      <c r="L18" s="4267">
        <v>20</v>
      </c>
      <c r="M18" s="4267">
        <v>3</v>
      </c>
      <c r="N18" s="4267">
        <v>3</v>
      </c>
      <c r="O18" s="4267">
        <v>9</v>
      </c>
      <c r="P18" s="4269">
        <v>9</v>
      </c>
      <c r="Q18" s="4244"/>
      <c r="R18" s="4314"/>
      <c r="S18" s="4314"/>
    </row>
    <row r="19" spans="1:19" ht="15">
      <c r="A19" s="4318"/>
      <c r="B19" s="4319"/>
      <c r="C19" s="4320"/>
      <c r="D19" s="4320"/>
      <c r="E19" s="4250"/>
      <c r="F19" s="4320"/>
      <c r="G19" s="4320"/>
      <c r="H19" s="4321"/>
      <c r="I19" s="4321"/>
      <c r="J19" s="4321"/>
      <c r="K19" s="4322"/>
      <c r="L19" s="4321"/>
      <c r="M19" s="4321"/>
      <c r="N19" s="4321"/>
      <c r="O19" s="4321"/>
      <c r="P19" s="4321"/>
      <c r="Q19" s="4323"/>
      <c r="R19" s="4314"/>
      <c r="S19" s="4314"/>
    </row>
    <row r="20" spans="1:19" ht="15">
      <c r="A20" s="4318"/>
      <c r="B20" s="4319"/>
      <c r="C20" s="4320"/>
      <c r="D20" s="4320"/>
      <c r="E20" s="4250"/>
      <c r="F20" s="4320"/>
      <c r="G20" s="4320"/>
      <c r="H20" s="4321"/>
      <c r="I20" s="4321"/>
      <c r="J20" s="4321"/>
      <c r="K20" s="4322"/>
      <c r="L20" s="4321"/>
      <c r="M20" s="4321"/>
      <c r="N20" s="4321"/>
      <c r="O20" s="4321"/>
      <c r="P20" s="4321"/>
      <c r="Q20" s="4323"/>
      <c r="R20" s="4314"/>
      <c r="S20" s="4314"/>
    </row>
    <row r="21" spans="1:19" ht="15.75" thickBot="1">
      <c r="A21" s="4318"/>
      <c r="B21" s="4319"/>
      <c r="C21" s="4320"/>
      <c r="D21" s="4320"/>
      <c r="E21" s="4250"/>
      <c r="F21" s="4320"/>
      <c r="G21" s="4320"/>
      <c r="H21" s="4321"/>
      <c r="I21" s="4321"/>
      <c r="J21" s="4321"/>
      <c r="K21" s="4322"/>
      <c r="L21" s="4321"/>
      <c r="M21" s="4321"/>
      <c r="N21" s="4321"/>
      <c r="O21" s="4321"/>
      <c r="P21" s="4321"/>
      <c r="Q21" s="4323"/>
      <c r="R21" s="4314"/>
      <c r="S21" s="4314"/>
    </row>
    <row r="22" spans="1:19" ht="15.75" thickBot="1">
      <c r="A22" s="4318" t="s">
        <v>41</v>
      </c>
      <c r="B22" s="4334"/>
      <c r="C22" s="4320"/>
      <c r="D22" s="4320"/>
      <c r="E22" s="4250"/>
      <c r="F22" s="4320"/>
      <c r="G22" s="4335" t="s">
        <v>42</v>
      </c>
      <c r="H22" s="4419" t="s">
        <v>11</v>
      </c>
      <c r="I22" s="4420" t="s">
        <v>12</v>
      </c>
      <c r="J22" s="4420" t="s">
        <v>13</v>
      </c>
      <c r="K22" s="4421" t="s">
        <v>14</v>
      </c>
      <c r="L22" s="4420" t="s">
        <v>15</v>
      </c>
      <c r="M22" s="4420" t="s">
        <v>16</v>
      </c>
      <c r="N22" s="4422" t="s">
        <v>17</v>
      </c>
      <c r="O22" s="4420" t="s">
        <v>18</v>
      </c>
      <c r="P22" s="4423" t="s">
        <v>19</v>
      </c>
      <c r="Q22" s="4341"/>
      <c r="R22" s="4324"/>
      <c r="S22" s="4324"/>
    </row>
    <row r="23" spans="1:19" ht="15.75" thickBot="1">
      <c r="A23" s="4318"/>
      <c r="B23" s="4319"/>
      <c r="C23" s="4320"/>
      <c r="D23" s="4320"/>
      <c r="E23" s="4250"/>
      <c r="F23" s="4320"/>
      <c r="G23" s="4342">
        <f>SUM(G5:G19)</f>
        <v>3756</v>
      </c>
      <c r="H23" s="4343">
        <f>SUM(H5:H19)</f>
        <v>263</v>
      </c>
      <c r="I23" s="4343">
        <f aca="true" t="shared" si="0" ref="I23:P23">SUM(I5:I19)</f>
        <v>9</v>
      </c>
      <c r="J23" s="4343">
        <f t="shared" si="0"/>
        <v>366</v>
      </c>
      <c r="K23" s="4480">
        <f t="shared" si="0"/>
        <v>514</v>
      </c>
      <c r="L23" s="4343">
        <f t="shared" si="0"/>
        <v>843</v>
      </c>
      <c r="M23" s="4343">
        <f t="shared" si="0"/>
        <v>860</v>
      </c>
      <c r="N23" s="4343">
        <f t="shared" si="0"/>
        <v>228</v>
      </c>
      <c r="O23" s="4343">
        <f t="shared" si="0"/>
        <v>587</v>
      </c>
      <c r="P23" s="4342">
        <f t="shared" si="0"/>
        <v>86</v>
      </c>
      <c r="Q23" s="4323"/>
      <c r="R23" s="4324"/>
      <c r="S23" s="4324"/>
    </row>
    <row r="24" spans="1:19" ht="15.75" thickBot="1">
      <c r="A24" s="4318"/>
      <c r="B24" s="4319"/>
      <c r="C24" s="4320"/>
      <c r="D24" s="4320"/>
      <c r="E24" s="4250"/>
      <c r="F24" s="4320"/>
      <c r="G24" s="4320"/>
      <c r="H24" s="4471">
        <f>H23/$G23</f>
        <v>0.07002129925452609</v>
      </c>
      <c r="I24" s="4472">
        <f aca="true" t="shared" si="1" ref="I24:P24">I23/$G23</f>
        <v>0.0023961661341853034</v>
      </c>
      <c r="J24" s="4472">
        <f t="shared" si="1"/>
        <v>0.09744408945686901</v>
      </c>
      <c r="K24" s="4473">
        <f t="shared" si="1"/>
        <v>0.13684771033013846</v>
      </c>
      <c r="L24" s="4472">
        <f t="shared" si="1"/>
        <v>0.2244408945686901</v>
      </c>
      <c r="M24" s="4472">
        <f t="shared" si="1"/>
        <v>0.22896698615548455</v>
      </c>
      <c r="N24" s="4472">
        <f t="shared" si="1"/>
        <v>0.06070287539936102</v>
      </c>
      <c r="O24" s="4472">
        <f t="shared" si="1"/>
        <v>0.156283280085197</v>
      </c>
      <c r="P24" s="4474">
        <f t="shared" si="1"/>
        <v>0.022896698615548456</v>
      </c>
      <c r="Q24" s="4323"/>
      <c r="R24" s="4347"/>
      <c r="S24" s="4324"/>
    </row>
    <row r="25" spans="1:5" ht="15">
      <c r="A25" s="50"/>
      <c r="B25" s="51"/>
      <c r="C25" s="91"/>
      <c r="D25" s="91"/>
      <c r="E25" s="55"/>
    </row>
    <row r="26" spans="1:5" ht="15">
      <c r="A26" s="50"/>
      <c r="B26" s="51"/>
      <c r="C26" s="91"/>
      <c r="D26" s="91"/>
      <c r="E26" s="55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 topLeftCell="A1">
      <selection activeCell="R31" sqref="A23:R31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>
      <c r="A1" s="4643" t="s">
        <v>1594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57"/>
      <c r="C4" s="4651"/>
      <c r="D4" s="4651"/>
      <c r="E4" s="4618"/>
      <c r="F4" s="4651"/>
      <c r="G4" s="4653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15">
      <c r="A5" s="4313" t="s">
        <v>20</v>
      </c>
      <c r="B5" s="4254" t="s">
        <v>1595</v>
      </c>
      <c r="C5" s="4275">
        <v>111</v>
      </c>
      <c r="D5" s="4276">
        <v>82</v>
      </c>
      <c r="E5" s="4255">
        <f>D5/C5</f>
        <v>0.7387387387387387</v>
      </c>
      <c r="F5" s="4275">
        <f>D5-G5</f>
        <v>2</v>
      </c>
      <c r="G5" s="4276">
        <v>80</v>
      </c>
      <c r="H5" s="4258">
        <v>1</v>
      </c>
      <c r="I5" s="4259"/>
      <c r="J5" s="4259"/>
      <c r="K5" s="4260"/>
      <c r="L5" s="4259">
        <v>51</v>
      </c>
      <c r="M5" s="4259">
        <v>28</v>
      </c>
      <c r="N5" s="4259"/>
      <c r="O5" s="4259"/>
      <c r="P5" s="4261"/>
      <c r="Q5" s="4244"/>
      <c r="R5" s="4314"/>
      <c r="S5" s="4314"/>
    </row>
    <row r="6" spans="1:19" ht="15">
      <c r="A6" s="4315" t="s">
        <v>23</v>
      </c>
      <c r="B6" s="4242" t="s">
        <v>1596</v>
      </c>
      <c r="C6" s="4270">
        <v>84</v>
      </c>
      <c r="D6" s="4271">
        <v>68</v>
      </c>
      <c r="E6" s="4243">
        <f>D6/C6</f>
        <v>0.8095238095238095</v>
      </c>
      <c r="F6" s="4270">
        <v>4</v>
      </c>
      <c r="G6" s="4271">
        <v>64</v>
      </c>
      <c r="H6" s="4262">
        <v>18</v>
      </c>
      <c r="I6" s="4263">
        <v>6</v>
      </c>
      <c r="J6" s="4263">
        <v>8.5</v>
      </c>
      <c r="K6" s="4264">
        <v>11</v>
      </c>
      <c r="L6" s="4263">
        <v>12</v>
      </c>
      <c r="M6" s="4263"/>
      <c r="N6" s="4263"/>
      <c r="O6" s="4263">
        <v>8.5</v>
      </c>
      <c r="P6" s="4265"/>
      <c r="Q6" s="4244"/>
      <c r="R6" s="4314"/>
      <c r="S6" s="4314"/>
    </row>
    <row r="7" spans="1:19" ht="15">
      <c r="A7" s="4315" t="s">
        <v>26</v>
      </c>
      <c r="B7" s="4242" t="s">
        <v>27</v>
      </c>
      <c r="C7" s="4270">
        <v>248</v>
      </c>
      <c r="D7" s="4271"/>
      <c r="E7" s="4243"/>
      <c r="F7" s="4270"/>
      <c r="G7" s="4271">
        <v>221</v>
      </c>
      <c r="H7" s="4262">
        <v>48</v>
      </c>
      <c r="I7" s="4263"/>
      <c r="J7" s="4263"/>
      <c r="K7" s="4264">
        <v>61</v>
      </c>
      <c r="L7" s="4263">
        <v>66</v>
      </c>
      <c r="M7" s="4263"/>
      <c r="N7" s="4263">
        <v>46</v>
      </c>
      <c r="O7" s="4263"/>
      <c r="P7" s="4265"/>
      <c r="Q7" s="4244"/>
      <c r="R7" s="4314"/>
      <c r="S7" s="4314"/>
    </row>
    <row r="8" spans="1:19" ht="15">
      <c r="A8" s="4315" t="s">
        <v>28</v>
      </c>
      <c r="B8" s="4242" t="s">
        <v>29</v>
      </c>
      <c r="C8" s="4270">
        <v>2107</v>
      </c>
      <c r="D8" s="4271">
        <v>950</v>
      </c>
      <c r="E8" s="4243">
        <v>0.4508780256288562</v>
      </c>
      <c r="F8" s="4270">
        <v>21</v>
      </c>
      <c r="G8" s="4271">
        <v>929</v>
      </c>
      <c r="H8" s="4262">
        <v>141</v>
      </c>
      <c r="I8" s="4263"/>
      <c r="J8" s="4263"/>
      <c r="K8" s="4264">
        <v>17</v>
      </c>
      <c r="L8" s="4263">
        <v>83</v>
      </c>
      <c r="M8" s="4263">
        <v>292</v>
      </c>
      <c r="N8" s="4263">
        <v>39</v>
      </c>
      <c r="O8" s="4263">
        <v>332</v>
      </c>
      <c r="P8" s="4265">
        <v>25</v>
      </c>
      <c r="Q8" s="4244"/>
      <c r="R8" s="4314"/>
      <c r="S8" s="4314"/>
    </row>
    <row r="9" spans="1:19" ht="15">
      <c r="A9" s="4315" t="s">
        <v>28</v>
      </c>
      <c r="B9" s="4242" t="s">
        <v>30</v>
      </c>
      <c r="C9" s="4270"/>
      <c r="D9" s="4271"/>
      <c r="E9" s="4243"/>
      <c r="F9" s="4270"/>
      <c r="G9" s="4271"/>
      <c r="H9" s="4262"/>
      <c r="I9" s="4263"/>
      <c r="J9" s="4263"/>
      <c r="K9" s="4264"/>
      <c r="L9" s="4263"/>
      <c r="M9" s="4263"/>
      <c r="N9" s="4263"/>
      <c r="O9" s="4263"/>
      <c r="P9" s="4265"/>
      <c r="Q9" s="4244"/>
      <c r="R9" s="4314"/>
      <c r="S9" s="4314"/>
    </row>
    <row r="10" spans="1:19" ht="15">
      <c r="A10" s="4315" t="s">
        <v>82</v>
      </c>
      <c r="B10" s="4242" t="s">
        <v>1597</v>
      </c>
      <c r="C10" s="4270"/>
      <c r="D10" s="4271"/>
      <c r="E10" s="4243"/>
      <c r="F10" s="4270"/>
      <c r="G10" s="4271">
        <v>247</v>
      </c>
      <c r="H10" s="4262">
        <v>59</v>
      </c>
      <c r="I10" s="4263"/>
      <c r="J10" s="4263"/>
      <c r="K10" s="4264"/>
      <c r="L10" s="4263">
        <v>59</v>
      </c>
      <c r="M10" s="4263">
        <v>67</v>
      </c>
      <c r="N10" s="4263"/>
      <c r="O10" s="4263">
        <v>62</v>
      </c>
      <c r="P10" s="4265">
        <v>0</v>
      </c>
      <c r="Q10" s="4244"/>
      <c r="R10" s="4314"/>
      <c r="S10" s="4314"/>
    </row>
    <row r="11" spans="1:19" ht="15">
      <c r="A11" s="4315" t="s">
        <v>31</v>
      </c>
      <c r="B11" s="4242" t="s">
        <v>203</v>
      </c>
      <c r="C11" s="4270"/>
      <c r="D11" s="4271"/>
      <c r="E11" s="4243"/>
      <c r="F11" s="4270"/>
      <c r="G11" s="4271">
        <v>142</v>
      </c>
      <c r="H11" s="4262"/>
      <c r="I11" s="4263"/>
      <c r="J11" s="4263">
        <v>56</v>
      </c>
      <c r="K11" s="4264"/>
      <c r="L11" s="4263">
        <v>54</v>
      </c>
      <c r="M11" s="4263"/>
      <c r="N11" s="4263"/>
      <c r="O11" s="4263">
        <v>25</v>
      </c>
      <c r="P11" s="4265">
        <v>7</v>
      </c>
      <c r="Q11" s="4244"/>
      <c r="R11" s="4314"/>
      <c r="S11" s="4314"/>
    </row>
    <row r="12" spans="1:19" ht="15">
      <c r="A12" s="4315" t="s">
        <v>31</v>
      </c>
      <c r="B12" s="4242" t="s">
        <v>33</v>
      </c>
      <c r="C12" s="4270"/>
      <c r="D12" s="4271"/>
      <c r="E12" s="4243"/>
      <c r="F12" s="4270"/>
      <c r="G12" s="4271">
        <v>109</v>
      </c>
      <c r="H12" s="4262">
        <v>2</v>
      </c>
      <c r="I12" s="4263">
        <v>1</v>
      </c>
      <c r="J12" s="4263">
        <v>40</v>
      </c>
      <c r="K12" s="4264">
        <v>4</v>
      </c>
      <c r="L12" s="4263">
        <v>51</v>
      </c>
      <c r="M12" s="4263"/>
      <c r="N12" s="4263"/>
      <c r="O12" s="4263">
        <v>11</v>
      </c>
      <c r="P12" s="4265">
        <v>0</v>
      </c>
      <c r="Q12" s="4244"/>
      <c r="R12" s="4314"/>
      <c r="S12" s="4314"/>
    </row>
    <row r="13" spans="1:19" ht="15">
      <c r="A13" s="4315" t="s">
        <v>34</v>
      </c>
      <c r="B13" s="4242" t="s">
        <v>1598</v>
      </c>
      <c r="C13" s="4270">
        <v>33</v>
      </c>
      <c r="D13" s="4271">
        <v>28</v>
      </c>
      <c r="E13" s="4243">
        <f>D13/C13</f>
        <v>0.8484848484848485</v>
      </c>
      <c r="F13" s="4270">
        <v>0</v>
      </c>
      <c r="G13" s="4271">
        <v>28</v>
      </c>
      <c r="H13" s="4262"/>
      <c r="I13" s="4263"/>
      <c r="J13" s="4263"/>
      <c r="K13" s="4264"/>
      <c r="L13" s="4263">
        <v>16</v>
      </c>
      <c r="M13" s="4263"/>
      <c r="N13" s="4263"/>
      <c r="O13" s="4263">
        <v>12</v>
      </c>
      <c r="P13" s="4265"/>
      <c r="Q13" s="4244"/>
      <c r="R13" s="4314"/>
      <c r="S13" s="4314"/>
    </row>
    <row r="14" spans="1:19" ht="15">
      <c r="A14" s="4315" t="s">
        <v>37</v>
      </c>
      <c r="B14" s="4242" t="s">
        <v>324</v>
      </c>
      <c r="C14" s="4270">
        <v>106</v>
      </c>
      <c r="D14" s="4271">
        <v>96</v>
      </c>
      <c r="E14" s="4243">
        <f>+D14/C14</f>
        <v>0.9056603773584906</v>
      </c>
      <c r="F14" s="4270">
        <v>2</v>
      </c>
      <c r="G14" s="4271">
        <v>94</v>
      </c>
      <c r="H14" s="4262">
        <v>2</v>
      </c>
      <c r="I14" s="4263"/>
      <c r="J14" s="4263">
        <v>1</v>
      </c>
      <c r="K14" s="4264">
        <v>13</v>
      </c>
      <c r="L14" s="4263">
        <v>54</v>
      </c>
      <c r="M14" s="4263">
        <v>2</v>
      </c>
      <c r="N14" s="4263">
        <v>4</v>
      </c>
      <c r="O14" s="4263">
        <v>18</v>
      </c>
      <c r="P14" s="4265"/>
      <c r="Q14" s="4244"/>
      <c r="R14" s="4314"/>
      <c r="S14" s="4314"/>
    </row>
    <row r="15" spans="1:19" ht="26.25" thickBot="1">
      <c r="A15" s="4355" t="s">
        <v>37</v>
      </c>
      <c r="B15" s="4256" t="s">
        <v>62</v>
      </c>
      <c r="C15" s="4277">
        <v>35</v>
      </c>
      <c r="D15" s="4278">
        <v>33</v>
      </c>
      <c r="E15" s="4257">
        <f>D15/C15</f>
        <v>0.9428571428571428</v>
      </c>
      <c r="F15" s="4277">
        <v>2</v>
      </c>
      <c r="G15" s="4278">
        <v>31</v>
      </c>
      <c r="H15" s="4266">
        <v>8</v>
      </c>
      <c r="I15" s="4267"/>
      <c r="J15" s="4267"/>
      <c r="K15" s="4268">
        <v>4</v>
      </c>
      <c r="L15" s="4267">
        <v>5</v>
      </c>
      <c r="M15" s="4267">
        <v>1</v>
      </c>
      <c r="N15" s="4267">
        <v>6</v>
      </c>
      <c r="O15" s="4267">
        <v>7</v>
      </c>
      <c r="P15" s="4269"/>
      <c r="Q15" s="4244"/>
      <c r="R15" s="4314"/>
      <c r="S15" s="4314"/>
    </row>
    <row r="16" spans="1:19" ht="15">
      <c r="A16" s="4318"/>
      <c r="B16" s="4319"/>
      <c r="C16" s="4320"/>
      <c r="D16" s="4320"/>
      <c r="E16" s="4250"/>
      <c r="F16" s="4320"/>
      <c r="G16" s="4320"/>
      <c r="H16" s="4321"/>
      <c r="I16" s="4321"/>
      <c r="J16" s="4321"/>
      <c r="K16" s="4322"/>
      <c r="L16" s="4321"/>
      <c r="M16" s="4321"/>
      <c r="N16" s="4321"/>
      <c r="O16" s="4321"/>
      <c r="P16" s="4321"/>
      <c r="Q16" s="4323"/>
      <c r="R16" s="4314"/>
      <c r="S16" s="4314"/>
    </row>
    <row r="17" spans="1:19" ht="15.75" thickBot="1">
      <c r="A17" s="4318"/>
      <c r="B17" s="4319"/>
      <c r="C17" s="4320"/>
      <c r="D17" s="4320"/>
      <c r="E17" s="4250"/>
      <c r="F17" s="4320"/>
      <c r="G17" s="4320"/>
      <c r="H17" s="4321"/>
      <c r="I17" s="4321"/>
      <c r="J17" s="4321"/>
      <c r="K17" s="4322"/>
      <c r="L17" s="4321"/>
      <c r="M17" s="4321"/>
      <c r="N17" s="4321"/>
      <c r="O17" s="4321"/>
      <c r="P17" s="4321"/>
      <c r="Q17" s="4323"/>
      <c r="R17" s="4314"/>
      <c r="S17" s="4314"/>
    </row>
    <row r="18" spans="1:19" ht="15.75" thickBot="1">
      <c r="A18" s="4318" t="s">
        <v>41</v>
      </c>
      <c r="B18" s="4334"/>
      <c r="C18" s="4320"/>
      <c r="D18" s="4320"/>
      <c r="E18" s="4250"/>
      <c r="F18" s="4320"/>
      <c r="G18" s="4335" t="s">
        <v>42</v>
      </c>
      <c r="H18" s="4419" t="s">
        <v>11</v>
      </c>
      <c r="I18" s="4420" t="s">
        <v>12</v>
      </c>
      <c r="J18" s="4420" t="s">
        <v>13</v>
      </c>
      <c r="K18" s="4421" t="s">
        <v>14</v>
      </c>
      <c r="L18" s="4420" t="s">
        <v>15</v>
      </c>
      <c r="M18" s="4420" t="s">
        <v>16</v>
      </c>
      <c r="N18" s="4422" t="s">
        <v>17</v>
      </c>
      <c r="O18" s="4420" t="s">
        <v>18</v>
      </c>
      <c r="P18" s="4423" t="s">
        <v>19</v>
      </c>
      <c r="Q18" s="4341"/>
      <c r="R18" s="4324"/>
      <c r="S18" s="4324"/>
    </row>
    <row r="19" spans="1:19" ht="15.75" thickBot="1">
      <c r="A19" s="4318"/>
      <c r="B19" s="4319"/>
      <c r="C19" s="4320"/>
      <c r="D19" s="4320"/>
      <c r="E19" s="4250"/>
      <c r="F19" s="4320"/>
      <c r="G19" s="4342">
        <f aca="true" t="shared" si="0" ref="G19:P19">SUM(G5:G16)</f>
        <v>1945</v>
      </c>
      <c r="H19" s="4343">
        <f t="shared" si="0"/>
        <v>279</v>
      </c>
      <c r="I19" s="4343">
        <f t="shared" si="0"/>
        <v>7</v>
      </c>
      <c r="J19" s="4343">
        <f t="shared" si="0"/>
        <v>105.5</v>
      </c>
      <c r="K19" s="4480">
        <f t="shared" si="0"/>
        <v>110</v>
      </c>
      <c r="L19" s="4343">
        <f t="shared" si="0"/>
        <v>451</v>
      </c>
      <c r="M19" s="4343">
        <f t="shared" si="0"/>
        <v>390</v>
      </c>
      <c r="N19" s="4343">
        <f t="shared" si="0"/>
        <v>95</v>
      </c>
      <c r="O19" s="4343">
        <f t="shared" si="0"/>
        <v>475.5</v>
      </c>
      <c r="P19" s="4342">
        <f t="shared" si="0"/>
        <v>32</v>
      </c>
      <c r="Q19" s="4323"/>
      <c r="R19" s="4324"/>
      <c r="S19" s="4324"/>
    </row>
    <row r="20" spans="1:19" ht="15.75" thickBot="1">
      <c r="A20" s="4318"/>
      <c r="B20" s="4319"/>
      <c r="C20" s="4320"/>
      <c r="D20" s="4320"/>
      <c r="E20" s="4250"/>
      <c r="F20" s="4320"/>
      <c r="G20" s="4320"/>
      <c r="H20" s="4471">
        <f>H19/$G19</f>
        <v>0.14344473007712083</v>
      </c>
      <c r="I20" s="4472">
        <f aca="true" t="shared" si="1" ref="I20:P20">I19/$G19</f>
        <v>0.0035989717223650387</v>
      </c>
      <c r="J20" s="4472">
        <f t="shared" si="1"/>
        <v>0.05424164524421594</v>
      </c>
      <c r="K20" s="4473">
        <f t="shared" si="1"/>
        <v>0.056555269922879174</v>
      </c>
      <c r="L20" s="4472">
        <f t="shared" si="1"/>
        <v>0.23187660668380464</v>
      </c>
      <c r="M20" s="4472">
        <f t="shared" si="1"/>
        <v>0.20051413881748073</v>
      </c>
      <c r="N20" s="4472">
        <f t="shared" si="1"/>
        <v>0.04884318766066838</v>
      </c>
      <c r="O20" s="4472">
        <f t="shared" si="1"/>
        <v>0.24447300771208227</v>
      </c>
      <c r="P20" s="4474">
        <f t="shared" si="1"/>
        <v>0.016452442159383032</v>
      </c>
      <c r="Q20" s="4323"/>
      <c r="R20" s="4347"/>
      <c r="S20" s="4324"/>
    </row>
    <row r="21" spans="1:19" ht="15">
      <c r="A21" s="11"/>
      <c r="B21" s="11"/>
      <c r="C21" s="94"/>
      <c r="D21" s="94"/>
      <c r="E21" s="11"/>
      <c r="F21" s="94"/>
      <c r="G21" s="94"/>
      <c r="H21" s="95"/>
      <c r="I21" s="95"/>
      <c r="J21" s="95"/>
      <c r="K21" s="96"/>
      <c r="L21" s="95"/>
      <c r="M21" s="95"/>
      <c r="N21" s="95"/>
      <c r="O21" s="95"/>
      <c r="P21" s="95"/>
      <c r="Q21" s="11"/>
      <c r="R21" s="11"/>
      <c r="S21" s="11"/>
    </row>
    <row r="22" spans="1:19" ht="15">
      <c r="A22" s="11"/>
      <c r="B22" s="11"/>
      <c r="C22" s="94"/>
      <c r="D22" s="94"/>
      <c r="E22" s="11"/>
      <c r="F22" s="94"/>
      <c r="G22" s="94"/>
      <c r="H22" s="95"/>
      <c r="I22" s="95"/>
      <c r="J22" s="95"/>
      <c r="K22" s="96"/>
      <c r="L22" s="95"/>
      <c r="M22" s="95"/>
      <c r="N22" s="95"/>
      <c r="O22" s="95"/>
      <c r="P22" s="95"/>
      <c r="Q22" s="11"/>
      <c r="R22" s="11"/>
      <c r="S22" s="11"/>
    </row>
    <row r="23" ht="15">
      <c r="S23" s="35"/>
    </row>
    <row r="24" ht="15">
      <c r="S24" s="28"/>
    </row>
    <row r="25" ht="15">
      <c r="S25" s="28"/>
    </row>
    <row r="26" ht="15">
      <c r="S26" s="102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1599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4" t="s">
        <v>3</v>
      </c>
      <c r="C3" s="4650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82" t="s">
        <v>9</v>
      </c>
      <c r="I3" s="4683"/>
      <c r="J3" s="4683"/>
      <c r="K3" s="4683"/>
      <c r="L3" s="4683"/>
      <c r="M3" s="4683"/>
      <c r="N3" s="4683"/>
      <c r="O3" s="4683"/>
      <c r="P3" s="4684"/>
      <c r="Q3" s="4304"/>
      <c r="R3" s="4223"/>
      <c r="S3" s="4224" t="s">
        <v>10</v>
      </c>
    </row>
    <row r="4" spans="1:17" ht="15.75" thickBot="1">
      <c r="A4" s="4645"/>
      <c r="B4" s="4645"/>
      <c r="C4" s="4651"/>
      <c r="D4" s="4651"/>
      <c r="E4" s="4618"/>
      <c r="F4" s="4651"/>
      <c r="G4" s="4653"/>
      <c r="H4" s="4481" t="s">
        <v>11</v>
      </c>
      <c r="I4" s="4482" t="s">
        <v>12</v>
      </c>
      <c r="J4" s="4482" t="s">
        <v>13</v>
      </c>
      <c r="K4" s="4483" t="s">
        <v>14</v>
      </c>
      <c r="L4" s="4482" t="s">
        <v>15</v>
      </c>
      <c r="M4" s="4482" t="s">
        <v>16</v>
      </c>
      <c r="N4" s="4484" t="s">
        <v>17</v>
      </c>
      <c r="O4" s="4482" t="s">
        <v>18</v>
      </c>
      <c r="P4" s="4485" t="s">
        <v>19</v>
      </c>
      <c r="Q4" s="4304"/>
    </row>
    <row r="5" spans="1:19" ht="15">
      <c r="A5" s="4313" t="s">
        <v>23</v>
      </c>
      <c r="B5" s="4254" t="s">
        <v>1600</v>
      </c>
      <c r="C5" s="4275">
        <v>222</v>
      </c>
      <c r="D5" s="4276">
        <v>175</v>
      </c>
      <c r="E5" s="4255">
        <f>D5/C5</f>
        <v>0.7882882882882883</v>
      </c>
      <c r="F5" s="4275">
        <v>8</v>
      </c>
      <c r="G5" s="4276">
        <v>167</v>
      </c>
      <c r="H5" s="4258">
        <v>37</v>
      </c>
      <c r="I5" s="4259">
        <v>10</v>
      </c>
      <c r="J5" s="4259">
        <v>18.5</v>
      </c>
      <c r="K5" s="4260">
        <v>26</v>
      </c>
      <c r="L5" s="4259">
        <v>57</v>
      </c>
      <c r="M5" s="4259"/>
      <c r="N5" s="4259"/>
      <c r="O5" s="4259">
        <v>18.5</v>
      </c>
      <c r="P5" s="4261"/>
      <c r="Q5" s="4244"/>
      <c r="R5" s="4314"/>
      <c r="S5" s="4314"/>
    </row>
    <row r="6" spans="1:19" ht="25.5">
      <c r="A6" s="4315" t="s">
        <v>23</v>
      </c>
      <c r="B6" s="4242" t="s">
        <v>1601</v>
      </c>
      <c r="C6" s="4270">
        <v>100</v>
      </c>
      <c r="D6" s="4271">
        <v>74</v>
      </c>
      <c r="E6" s="4243">
        <f>D6/C6</f>
        <v>0.74</v>
      </c>
      <c r="F6" s="4270">
        <v>3</v>
      </c>
      <c r="G6" s="4271">
        <v>71</v>
      </c>
      <c r="H6" s="4262">
        <v>23</v>
      </c>
      <c r="I6" s="4263">
        <v>3</v>
      </c>
      <c r="J6" s="4263">
        <v>4</v>
      </c>
      <c r="K6" s="4264">
        <v>7</v>
      </c>
      <c r="L6" s="4263">
        <v>30</v>
      </c>
      <c r="M6" s="4263"/>
      <c r="N6" s="4263"/>
      <c r="O6" s="4263">
        <v>4</v>
      </c>
      <c r="P6" s="4265"/>
      <c r="Q6" s="4244"/>
      <c r="R6" s="4314"/>
      <c r="S6" s="4314"/>
    </row>
    <row r="7" spans="1:19" ht="15">
      <c r="A7" s="4315" t="s">
        <v>23</v>
      </c>
      <c r="B7" s="4242" t="s">
        <v>1602</v>
      </c>
      <c r="C7" s="4270">
        <v>207</v>
      </c>
      <c r="D7" s="4271">
        <v>130</v>
      </c>
      <c r="E7" s="4243">
        <f>D7/C7</f>
        <v>0.6280193236714976</v>
      </c>
      <c r="F7" s="4270">
        <v>5</v>
      </c>
      <c r="G7" s="4271">
        <v>125</v>
      </c>
      <c r="H7" s="4262">
        <v>34</v>
      </c>
      <c r="I7" s="4263">
        <v>12</v>
      </c>
      <c r="J7" s="4263">
        <v>24</v>
      </c>
      <c r="K7" s="4264">
        <v>18</v>
      </c>
      <c r="L7" s="4263">
        <v>13</v>
      </c>
      <c r="M7" s="4263"/>
      <c r="N7" s="4263"/>
      <c r="O7" s="4263">
        <v>24</v>
      </c>
      <c r="P7" s="4265"/>
      <c r="Q7" s="4244"/>
      <c r="R7" s="4314"/>
      <c r="S7" s="4314"/>
    </row>
    <row r="8" spans="1:19" ht="15">
      <c r="A8" s="4315" t="s">
        <v>23</v>
      </c>
      <c r="B8" s="4242" t="s">
        <v>1603</v>
      </c>
      <c r="C8" s="4270"/>
      <c r="D8" s="4271"/>
      <c r="E8" s="4243"/>
      <c r="F8" s="4270"/>
      <c r="G8" s="4271"/>
      <c r="H8" s="4262"/>
      <c r="I8" s="4263"/>
      <c r="J8" s="4263"/>
      <c r="K8" s="4264"/>
      <c r="L8" s="4263"/>
      <c r="M8" s="4263"/>
      <c r="N8" s="4263"/>
      <c r="O8" s="4263"/>
      <c r="P8" s="4265"/>
      <c r="Q8" s="4244"/>
      <c r="R8" s="4314"/>
      <c r="S8" s="4314"/>
    </row>
    <row r="9" spans="1:19" ht="15">
      <c r="A9" s="4315" t="s">
        <v>23</v>
      </c>
      <c r="B9" s="4242" t="s">
        <v>1604</v>
      </c>
      <c r="C9" s="4270">
        <v>516</v>
      </c>
      <c r="D9" s="4271">
        <v>414</v>
      </c>
      <c r="E9" s="4243">
        <f>D9/C9</f>
        <v>0.8023255813953488</v>
      </c>
      <c r="F9" s="4270">
        <v>3</v>
      </c>
      <c r="G9" s="4271">
        <v>411</v>
      </c>
      <c r="H9" s="4262">
        <v>29</v>
      </c>
      <c r="I9" s="4263">
        <v>18</v>
      </c>
      <c r="J9" s="4263">
        <v>58</v>
      </c>
      <c r="K9" s="4264">
        <v>206</v>
      </c>
      <c r="L9" s="4263">
        <v>42</v>
      </c>
      <c r="M9" s="4263"/>
      <c r="N9" s="4263"/>
      <c r="O9" s="4263">
        <v>58</v>
      </c>
      <c r="P9" s="4265"/>
      <c r="Q9" s="4244"/>
      <c r="R9" s="4314"/>
      <c r="S9" s="4314"/>
    </row>
    <row r="10" spans="1:19" ht="15">
      <c r="A10" s="4315" t="s">
        <v>23</v>
      </c>
      <c r="B10" s="4242" t="s">
        <v>1605</v>
      </c>
      <c r="C10" s="4270">
        <v>189</v>
      </c>
      <c r="D10" s="4271">
        <v>161</v>
      </c>
      <c r="E10" s="4243">
        <f>D10/C10</f>
        <v>0.8518518518518519</v>
      </c>
      <c r="F10" s="4270">
        <v>4</v>
      </c>
      <c r="G10" s="4271">
        <v>157</v>
      </c>
      <c r="H10" s="4262">
        <v>76</v>
      </c>
      <c r="I10" s="4263">
        <v>4</v>
      </c>
      <c r="J10" s="4263">
        <v>27</v>
      </c>
      <c r="K10" s="4264">
        <v>9</v>
      </c>
      <c r="L10" s="4263">
        <v>14</v>
      </c>
      <c r="M10" s="4263"/>
      <c r="N10" s="4263"/>
      <c r="O10" s="4263">
        <v>27</v>
      </c>
      <c r="P10" s="4265"/>
      <c r="Q10" s="4244"/>
      <c r="R10" s="4314"/>
      <c r="S10" s="4314"/>
    </row>
    <row r="11" spans="1:19" ht="25.5">
      <c r="A11" s="4315" t="s">
        <v>23</v>
      </c>
      <c r="B11" s="4242" t="s">
        <v>1606</v>
      </c>
      <c r="C11" s="4270">
        <v>147</v>
      </c>
      <c r="D11" s="4271">
        <v>97</v>
      </c>
      <c r="E11" s="4243">
        <f>D11/C11</f>
        <v>0.6598639455782312</v>
      </c>
      <c r="F11" s="4270">
        <f>D11-G11</f>
        <v>1</v>
      </c>
      <c r="G11" s="4271">
        <v>96</v>
      </c>
      <c r="H11" s="4262">
        <v>30</v>
      </c>
      <c r="I11" s="4263">
        <v>4</v>
      </c>
      <c r="J11" s="4263">
        <v>6.5</v>
      </c>
      <c r="K11" s="4264"/>
      <c r="L11" s="4263">
        <v>49</v>
      </c>
      <c r="M11" s="4263"/>
      <c r="N11" s="4263"/>
      <c r="O11" s="4263">
        <v>6.5</v>
      </c>
      <c r="P11" s="4265"/>
      <c r="Q11" s="4244"/>
      <c r="R11" s="4314"/>
      <c r="S11" s="4314"/>
    </row>
    <row r="12" spans="1:19" ht="15">
      <c r="A12" s="4315" t="s">
        <v>23</v>
      </c>
      <c r="B12" s="4242" t="s">
        <v>1607</v>
      </c>
      <c r="C12" s="4270">
        <v>2120</v>
      </c>
      <c r="D12" s="4271">
        <v>504</v>
      </c>
      <c r="E12" s="4243">
        <f>D12/C12</f>
        <v>0.23773584905660378</v>
      </c>
      <c r="F12" s="4270">
        <v>15</v>
      </c>
      <c r="G12" s="4271">
        <v>488</v>
      </c>
      <c r="H12" s="4262">
        <v>151.5</v>
      </c>
      <c r="I12" s="4263"/>
      <c r="J12" s="4263">
        <v>10</v>
      </c>
      <c r="K12" s="4264">
        <v>93</v>
      </c>
      <c r="L12" s="4263">
        <v>151.5</v>
      </c>
      <c r="M12" s="4263"/>
      <c r="N12" s="4263"/>
      <c r="O12" s="4263">
        <v>82</v>
      </c>
      <c r="P12" s="4265"/>
      <c r="Q12" s="4244"/>
      <c r="R12" s="4314"/>
      <c r="S12" s="4314"/>
    </row>
    <row r="13" spans="1:19" ht="25.5">
      <c r="A13" s="4315" t="s">
        <v>55</v>
      </c>
      <c r="B13" s="4242" t="s">
        <v>1608</v>
      </c>
      <c r="C13" s="4270"/>
      <c r="D13" s="4271"/>
      <c r="E13" s="4243"/>
      <c r="F13" s="4270"/>
      <c r="G13" s="4271">
        <v>93</v>
      </c>
      <c r="H13" s="4262">
        <v>29</v>
      </c>
      <c r="I13" s="4263"/>
      <c r="J13" s="4263"/>
      <c r="K13" s="4264">
        <v>37</v>
      </c>
      <c r="L13" s="4263">
        <v>27</v>
      </c>
      <c r="M13" s="4263"/>
      <c r="N13" s="4263"/>
      <c r="O13" s="4263"/>
      <c r="P13" s="4265">
        <v>0</v>
      </c>
      <c r="Q13" s="4244"/>
      <c r="R13" s="4314"/>
      <c r="S13" s="4314"/>
    </row>
    <row r="14" spans="1:19" ht="15">
      <c r="A14" s="4315" t="s">
        <v>26</v>
      </c>
      <c r="B14" s="4242" t="s">
        <v>27</v>
      </c>
      <c r="C14" s="4270">
        <v>1611</v>
      </c>
      <c r="D14" s="4271"/>
      <c r="E14" s="4243"/>
      <c r="F14" s="4270"/>
      <c r="G14" s="4271">
        <v>1340</v>
      </c>
      <c r="H14" s="4262"/>
      <c r="I14" s="4263"/>
      <c r="J14" s="4263"/>
      <c r="K14" s="4264">
        <v>409</v>
      </c>
      <c r="L14" s="4263">
        <v>371</v>
      </c>
      <c r="M14" s="4263"/>
      <c r="N14" s="4263">
        <v>439</v>
      </c>
      <c r="O14" s="4263"/>
      <c r="P14" s="4265">
        <v>121</v>
      </c>
      <c r="Q14" s="4244"/>
      <c r="R14" s="4314"/>
      <c r="S14" s="4314"/>
    </row>
    <row r="15" spans="1:19" ht="15">
      <c r="A15" s="4315" t="s">
        <v>28</v>
      </c>
      <c r="B15" s="4242" t="s">
        <v>29</v>
      </c>
      <c r="C15" s="4270">
        <v>19601</v>
      </c>
      <c r="D15" s="4271">
        <v>6356</v>
      </c>
      <c r="E15" s="4243">
        <v>0.3242691699403092</v>
      </c>
      <c r="F15" s="4270">
        <v>314</v>
      </c>
      <c r="G15" s="4271">
        <v>6042</v>
      </c>
      <c r="H15" s="4262">
        <v>808</v>
      </c>
      <c r="I15" s="4263"/>
      <c r="J15" s="4263">
        <v>87</v>
      </c>
      <c r="K15" s="4264">
        <v>680</v>
      </c>
      <c r="L15" s="4263">
        <v>772</v>
      </c>
      <c r="M15" s="4263">
        <v>2420</v>
      </c>
      <c r="N15" s="4263">
        <v>312</v>
      </c>
      <c r="O15" s="4263">
        <v>667</v>
      </c>
      <c r="P15" s="4265">
        <v>296</v>
      </c>
      <c r="Q15" s="4244"/>
      <c r="R15" s="4314"/>
      <c r="S15" s="4314"/>
    </row>
    <row r="16" spans="1:19" ht="15">
      <c r="A16" s="4315" t="s">
        <v>28</v>
      </c>
      <c r="B16" s="4242" t="s">
        <v>30</v>
      </c>
      <c r="C16" s="4270"/>
      <c r="D16" s="4271"/>
      <c r="E16" s="4243"/>
      <c r="F16" s="4270"/>
      <c r="G16" s="4271"/>
      <c r="H16" s="4262"/>
      <c r="I16" s="4263"/>
      <c r="J16" s="4263"/>
      <c r="K16" s="4264"/>
      <c r="L16" s="4263"/>
      <c r="M16" s="4263"/>
      <c r="N16" s="4263"/>
      <c r="O16" s="4263"/>
      <c r="P16" s="4265"/>
      <c r="Q16" s="4244"/>
      <c r="R16" s="4314"/>
      <c r="S16" s="4314"/>
    </row>
    <row r="17" spans="1:19" ht="25.5">
      <c r="A17" s="4315" t="s">
        <v>84</v>
      </c>
      <c r="B17" s="4242" t="s">
        <v>1609</v>
      </c>
      <c r="C17" s="4270"/>
      <c r="D17" s="4271"/>
      <c r="E17" s="4243"/>
      <c r="F17" s="4270"/>
      <c r="G17" s="4271">
        <v>27</v>
      </c>
      <c r="H17" s="4262"/>
      <c r="I17" s="4263"/>
      <c r="J17" s="4263"/>
      <c r="K17" s="4264"/>
      <c r="L17" s="4263"/>
      <c r="M17" s="4263"/>
      <c r="N17" s="4263"/>
      <c r="O17" s="4263">
        <v>27</v>
      </c>
      <c r="P17" s="4265">
        <v>0</v>
      </c>
      <c r="Q17" s="4244"/>
      <c r="R17" s="4314"/>
      <c r="S17" s="4314"/>
    </row>
    <row r="18" spans="1:19" ht="15">
      <c r="A18" s="4315" t="s">
        <v>84</v>
      </c>
      <c r="B18" s="4242" t="s">
        <v>1610</v>
      </c>
      <c r="C18" s="4270"/>
      <c r="D18" s="4271"/>
      <c r="E18" s="4243"/>
      <c r="F18" s="4270"/>
      <c r="G18" s="4271">
        <v>469</v>
      </c>
      <c r="H18" s="4262">
        <v>179</v>
      </c>
      <c r="I18" s="4263"/>
      <c r="J18" s="4263"/>
      <c r="K18" s="4264">
        <v>83</v>
      </c>
      <c r="L18" s="4263"/>
      <c r="M18" s="4263">
        <v>87</v>
      </c>
      <c r="N18" s="4263"/>
      <c r="O18" s="4263">
        <v>120</v>
      </c>
      <c r="P18" s="4265">
        <v>0</v>
      </c>
      <c r="Q18" s="4244"/>
      <c r="R18" s="4314"/>
      <c r="S18" s="4314"/>
    </row>
    <row r="19" spans="1:19" ht="15">
      <c r="A19" s="4315" t="s">
        <v>82</v>
      </c>
      <c r="B19" s="4242" t="s">
        <v>1611</v>
      </c>
      <c r="C19" s="4270">
        <v>5312</v>
      </c>
      <c r="D19" s="4271">
        <v>907</v>
      </c>
      <c r="E19" s="4243">
        <f>D19/C19</f>
        <v>0.17074548192771086</v>
      </c>
      <c r="F19" s="4270">
        <f>D19-G19</f>
        <v>25</v>
      </c>
      <c r="G19" s="4271">
        <v>882</v>
      </c>
      <c r="H19" s="4262"/>
      <c r="I19" s="4263"/>
      <c r="J19" s="4263"/>
      <c r="K19" s="4264">
        <v>153</v>
      </c>
      <c r="L19" s="4263"/>
      <c r="M19" s="4263">
        <v>217</v>
      </c>
      <c r="N19" s="4263">
        <v>68</v>
      </c>
      <c r="O19" s="4263">
        <v>376</v>
      </c>
      <c r="P19" s="4265">
        <v>68</v>
      </c>
      <c r="Q19" s="4244"/>
      <c r="R19" s="4314"/>
      <c r="S19" s="4314"/>
    </row>
    <row r="20" spans="1:19" ht="15">
      <c r="A20" s="4315" t="s">
        <v>84</v>
      </c>
      <c r="B20" s="4242" t="s">
        <v>1612</v>
      </c>
      <c r="C20" s="4270">
        <v>216</v>
      </c>
      <c r="D20" s="4271">
        <v>56</v>
      </c>
      <c r="E20" s="4243">
        <f>D20/C20</f>
        <v>0.25925925925925924</v>
      </c>
      <c r="F20" s="4270">
        <v>1</v>
      </c>
      <c r="G20" s="4271">
        <v>55</v>
      </c>
      <c r="H20" s="4262">
        <v>28</v>
      </c>
      <c r="I20" s="4263"/>
      <c r="J20" s="4263"/>
      <c r="K20" s="4264">
        <v>14</v>
      </c>
      <c r="L20" s="4263"/>
      <c r="M20" s="4263">
        <v>13</v>
      </c>
      <c r="N20" s="4263"/>
      <c r="O20" s="4263"/>
      <c r="P20" s="4265"/>
      <c r="Q20" s="4244"/>
      <c r="R20" s="4314"/>
      <c r="S20" s="4314"/>
    </row>
    <row r="21" spans="1:19" ht="15">
      <c r="A21" s="4315" t="s">
        <v>31</v>
      </c>
      <c r="B21" s="4242" t="s">
        <v>1613</v>
      </c>
      <c r="C21" s="4270">
        <v>850</v>
      </c>
      <c r="D21" s="4271">
        <v>687</v>
      </c>
      <c r="E21" s="4243"/>
      <c r="F21" s="4270">
        <v>33</v>
      </c>
      <c r="G21" s="4271">
        <v>654</v>
      </c>
      <c r="H21" s="4262"/>
      <c r="I21" s="4263"/>
      <c r="J21" s="4263">
        <v>298</v>
      </c>
      <c r="K21" s="4264"/>
      <c r="L21" s="4263">
        <v>243</v>
      </c>
      <c r="M21" s="4263"/>
      <c r="N21" s="4263"/>
      <c r="O21" s="4263">
        <v>91</v>
      </c>
      <c r="P21" s="4265">
        <v>22</v>
      </c>
      <c r="Q21" s="4244"/>
      <c r="R21" s="4314"/>
      <c r="S21" s="4314"/>
    </row>
    <row r="22" spans="1:19" ht="15">
      <c r="A22" s="4315" t="s">
        <v>31</v>
      </c>
      <c r="B22" s="4242" t="s">
        <v>203</v>
      </c>
      <c r="C22" s="4270"/>
      <c r="D22" s="4271"/>
      <c r="E22" s="4243"/>
      <c r="F22" s="4270"/>
      <c r="G22" s="4271">
        <v>1893</v>
      </c>
      <c r="H22" s="4262"/>
      <c r="I22" s="4263">
        <v>8</v>
      </c>
      <c r="J22" s="4263">
        <v>588</v>
      </c>
      <c r="K22" s="4264">
        <v>15</v>
      </c>
      <c r="L22" s="4263">
        <v>1040</v>
      </c>
      <c r="M22" s="4263"/>
      <c r="N22" s="4263"/>
      <c r="O22" s="4263">
        <v>201</v>
      </c>
      <c r="P22" s="4265">
        <v>41</v>
      </c>
      <c r="Q22" s="4244"/>
      <c r="R22" s="4314"/>
      <c r="S22" s="4314"/>
    </row>
    <row r="23" spans="1:19" ht="15">
      <c r="A23" s="4315" t="s">
        <v>31</v>
      </c>
      <c r="B23" s="4242" t="s">
        <v>33</v>
      </c>
      <c r="C23" s="4270"/>
      <c r="D23" s="4271"/>
      <c r="E23" s="4243"/>
      <c r="F23" s="4270"/>
      <c r="G23" s="4271">
        <v>391</v>
      </c>
      <c r="H23" s="4262"/>
      <c r="I23" s="4263">
        <v>167</v>
      </c>
      <c r="J23" s="4263">
        <v>53</v>
      </c>
      <c r="K23" s="4264">
        <v>31</v>
      </c>
      <c r="L23" s="4263">
        <v>125</v>
      </c>
      <c r="M23" s="4263"/>
      <c r="N23" s="4263"/>
      <c r="O23" s="4263">
        <v>15</v>
      </c>
      <c r="P23" s="4265">
        <v>0</v>
      </c>
      <c r="Q23" s="4244"/>
      <c r="R23" s="4314"/>
      <c r="S23" s="4314"/>
    </row>
    <row r="24" spans="1:19" ht="25.5">
      <c r="A24" s="4315" t="s">
        <v>31</v>
      </c>
      <c r="B24" s="4242" t="s">
        <v>1614</v>
      </c>
      <c r="C24" s="4270"/>
      <c r="D24" s="4271"/>
      <c r="E24" s="4243"/>
      <c r="F24" s="4270"/>
      <c r="G24" s="4271">
        <v>106</v>
      </c>
      <c r="H24" s="4262"/>
      <c r="I24" s="4263"/>
      <c r="J24" s="4263">
        <v>65</v>
      </c>
      <c r="K24" s="4264"/>
      <c r="L24" s="4263">
        <v>41</v>
      </c>
      <c r="M24" s="4263"/>
      <c r="N24" s="4263"/>
      <c r="O24" s="4263"/>
      <c r="P24" s="4265">
        <v>0</v>
      </c>
      <c r="Q24" s="4244"/>
      <c r="R24" s="4314"/>
      <c r="S24" s="4314"/>
    </row>
    <row r="25" spans="1:19" ht="25.5">
      <c r="A25" s="4315" t="s">
        <v>34</v>
      </c>
      <c r="B25" s="4242" t="s">
        <v>1615</v>
      </c>
      <c r="C25" s="4270">
        <v>56</v>
      </c>
      <c r="D25" s="4271">
        <v>40</v>
      </c>
      <c r="E25" s="4243">
        <f>D25/C25</f>
        <v>0.7142857142857143</v>
      </c>
      <c r="F25" s="4270">
        <v>1</v>
      </c>
      <c r="G25" s="4271">
        <v>39</v>
      </c>
      <c r="H25" s="4262">
        <v>4</v>
      </c>
      <c r="I25" s="4263">
        <v>2</v>
      </c>
      <c r="J25" s="4263"/>
      <c r="K25" s="4264">
        <v>6</v>
      </c>
      <c r="L25" s="4263">
        <v>13</v>
      </c>
      <c r="M25" s="4263">
        <v>2</v>
      </c>
      <c r="N25" s="4263"/>
      <c r="O25" s="4263">
        <v>10</v>
      </c>
      <c r="P25" s="4265">
        <v>2</v>
      </c>
      <c r="Q25" s="4244"/>
      <c r="R25" s="4314"/>
      <c r="S25" s="4314"/>
    </row>
    <row r="26" spans="1:19" ht="15">
      <c r="A26" s="4315" t="s">
        <v>34</v>
      </c>
      <c r="B26" s="4242" t="s">
        <v>94</v>
      </c>
      <c r="C26" s="4270">
        <v>234</v>
      </c>
      <c r="D26" s="4271">
        <v>113</v>
      </c>
      <c r="E26" s="4243">
        <f>+D26/C26</f>
        <v>0.4829059829059829</v>
      </c>
      <c r="F26" s="4270">
        <v>15</v>
      </c>
      <c r="G26" s="4271">
        <f>+D26-F26</f>
        <v>98</v>
      </c>
      <c r="H26" s="4262">
        <v>1</v>
      </c>
      <c r="I26" s="4263"/>
      <c r="J26" s="4263"/>
      <c r="K26" s="4264">
        <v>15</v>
      </c>
      <c r="L26" s="4263"/>
      <c r="M26" s="4263">
        <v>59</v>
      </c>
      <c r="N26" s="4263"/>
      <c r="O26" s="4263">
        <v>23</v>
      </c>
      <c r="P26" s="4265"/>
      <c r="Q26" s="4244"/>
      <c r="R26" s="4314"/>
      <c r="S26" s="4314"/>
    </row>
    <row r="27" spans="1:19" ht="15">
      <c r="A27" s="4315" t="s">
        <v>34</v>
      </c>
      <c r="B27" s="4242" t="s">
        <v>1616</v>
      </c>
      <c r="C27" s="4270">
        <v>1453</v>
      </c>
      <c r="D27" s="4271">
        <v>857</v>
      </c>
      <c r="E27" s="4243">
        <f>D27/C27</f>
        <v>0.5898141775636614</v>
      </c>
      <c r="F27" s="4270">
        <v>26</v>
      </c>
      <c r="G27" s="4271">
        <v>831</v>
      </c>
      <c r="H27" s="4262">
        <v>13</v>
      </c>
      <c r="I27" s="4263">
        <v>2</v>
      </c>
      <c r="J27" s="4263">
        <v>7</v>
      </c>
      <c r="K27" s="4264">
        <v>55</v>
      </c>
      <c r="L27" s="4263">
        <v>384</v>
      </c>
      <c r="M27" s="4263">
        <v>9</v>
      </c>
      <c r="N27" s="4263"/>
      <c r="O27" s="4263">
        <v>309</v>
      </c>
      <c r="P27" s="4265">
        <v>52</v>
      </c>
      <c r="Q27" s="4244"/>
      <c r="R27" s="4314"/>
      <c r="S27" s="4314"/>
    </row>
    <row r="28" spans="1:19" ht="25.5">
      <c r="A28" s="4315" t="s">
        <v>34</v>
      </c>
      <c r="B28" s="4242" t="s">
        <v>1617</v>
      </c>
      <c r="C28" s="4270">
        <v>64</v>
      </c>
      <c r="D28" s="4271">
        <v>64</v>
      </c>
      <c r="E28" s="4243">
        <f>D28/C28</f>
        <v>1</v>
      </c>
      <c r="F28" s="4270">
        <v>9</v>
      </c>
      <c r="G28" s="4271">
        <v>55</v>
      </c>
      <c r="H28" s="4262">
        <v>3</v>
      </c>
      <c r="I28" s="4263">
        <v>1</v>
      </c>
      <c r="J28" s="4263">
        <v>1</v>
      </c>
      <c r="K28" s="4264">
        <v>26</v>
      </c>
      <c r="L28" s="4263">
        <v>8</v>
      </c>
      <c r="M28" s="4263">
        <v>9</v>
      </c>
      <c r="N28" s="4263"/>
      <c r="O28" s="4263">
        <v>4</v>
      </c>
      <c r="P28" s="4265">
        <v>3</v>
      </c>
      <c r="Q28" s="4244"/>
      <c r="R28" s="4314"/>
      <c r="S28" s="4314"/>
    </row>
    <row r="29" spans="1:19" ht="15">
      <c r="A29" s="4315" t="s">
        <v>37</v>
      </c>
      <c r="B29" s="4242" t="s">
        <v>324</v>
      </c>
      <c r="C29" s="4270">
        <v>319</v>
      </c>
      <c r="D29" s="4271">
        <v>237</v>
      </c>
      <c r="E29" s="4243">
        <f>+D29/C29</f>
        <v>0.7429467084639498</v>
      </c>
      <c r="F29" s="4270">
        <v>7</v>
      </c>
      <c r="G29" s="4271">
        <v>230</v>
      </c>
      <c r="H29" s="4262">
        <v>30</v>
      </c>
      <c r="I29" s="4263">
        <v>6</v>
      </c>
      <c r="J29" s="4263"/>
      <c r="K29" s="4264">
        <v>69</v>
      </c>
      <c r="L29" s="4263">
        <v>71</v>
      </c>
      <c r="M29" s="4263">
        <v>32</v>
      </c>
      <c r="N29" s="4263">
        <v>5</v>
      </c>
      <c r="O29" s="4263">
        <v>17</v>
      </c>
      <c r="P29" s="4265"/>
      <c r="Q29" s="4244"/>
      <c r="R29" s="4314"/>
      <c r="S29" s="4314"/>
    </row>
    <row r="30" spans="1:19" ht="15">
      <c r="A30" s="4315" t="s">
        <v>37</v>
      </c>
      <c r="B30" s="4242" t="s">
        <v>40</v>
      </c>
      <c r="C30" s="4270">
        <v>76</v>
      </c>
      <c r="D30" s="4271">
        <v>66</v>
      </c>
      <c r="E30" s="4243">
        <f>D30/C30</f>
        <v>0.868421052631579</v>
      </c>
      <c r="F30" s="4270">
        <v>2</v>
      </c>
      <c r="G30" s="4271">
        <v>64</v>
      </c>
      <c r="H30" s="4262">
        <v>4</v>
      </c>
      <c r="I30" s="4263">
        <v>13</v>
      </c>
      <c r="J30" s="4263"/>
      <c r="K30" s="4264">
        <v>7</v>
      </c>
      <c r="L30" s="4263">
        <v>5</v>
      </c>
      <c r="M30" s="4263">
        <v>1</v>
      </c>
      <c r="N30" s="4263">
        <v>3</v>
      </c>
      <c r="O30" s="4263">
        <v>31</v>
      </c>
      <c r="P30" s="4265"/>
      <c r="Q30" s="4244"/>
      <c r="R30" s="4314"/>
      <c r="S30" s="4314"/>
    </row>
    <row r="31" spans="1:19" ht="15.75" thickBot="1">
      <c r="A31" s="4355" t="s">
        <v>37</v>
      </c>
      <c r="B31" s="4256" t="s">
        <v>39</v>
      </c>
      <c r="C31" s="4277">
        <v>63</v>
      </c>
      <c r="D31" s="4278">
        <v>62</v>
      </c>
      <c r="E31" s="4257">
        <f>D31/C31</f>
        <v>0.9841269841269841</v>
      </c>
      <c r="F31" s="4277">
        <v>0</v>
      </c>
      <c r="G31" s="4278">
        <v>60</v>
      </c>
      <c r="H31" s="4266">
        <v>19</v>
      </c>
      <c r="I31" s="4267">
        <v>2</v>
      </c>
      <c r="J31" s="4267"/>
      <c r="K31" s="4268">
        <v>8</v>
      </c>
      <c r="L31" s="4267">
        <v>17</v>
      </c>
      <c r="M31" s="4267"/>
      <c r="N31" s="4267">
        <v>6</v>
      </c>
      <c r="O31" s="4267">
        <v>6</v>
      </c>
      <c r="P31" s="4269">
        <v>2</v>
      </c>
      <c r="Q31" s="4244"/>
      <c r="R31" s="4314"/>
      <c r="S31" s="4314"/>
    </row>
    <row r="32" spans="1:19" ht="15">
      <c r="A32" s="4318"/>
      <c r="B32" s="4319"/>
      <c r="C32" s="4320"/>
      <c r="D32" s="4320"/>
      <c r="E32" s="4250"/>
      <c r="F32" s="4320"/>
      <c r="G32" s="4320"/>
      <c r="H32" s="4321"/>
      <c r="I32" s="4321"/>
      <c r="J32" s="4321"/>
      <c r="K32" s="4322"/>
      <c r="L32" s="4321"/>
      <c r="M32" s="4321"/>
      <c r="N32" s="4321"/>
      <c r="O32" s="4321"/>
      <c r="P32" s="4321"/>
      <c r="Q32" s="4323"/>
      <c r="R32" s="4324"/>
      <c r="S32" s="4324"/>
    </row>
    <row r="33" spans="1:19" ht="15">
      <c r="A33" s="4318"/>
      <c r="B33" s="4319"/>
      <c r="C33" s="4462"/>
      <c r="D33" s="4462"/>
      <c r="E33" s="4463"/>
      <c r="F33" s="4462"/>
      <c r="G33" s="4462"/>
      <c r="H33" s="4468"/>
      <c r="I33" s="4468"/>
      <c r="J33" s="4468"/>
      <c r="K33" s="4469"/>
      <c r="L33" s="4468"/>
      <c r="M33" s="4468"/>
      <c r="N33" s="4468"/>
      <c r="O33" s="4468"/>
      <c r="P33" s="4468"/>
      <c r="Q33" s="4464"/>
      <c r="R33" s="4465"/>
      <c r="S33" s="4465"/>
    </row>
    <row r="34" spans="1:19" ht="15.75" thickBot="1">
      <c r="A34" s="4318"/>
      <c r="B34" s="4319"/>
      <c r="C34" s="4462"/>
      <c r="D34" s="4462"/>
      <c r="E34" s="4463"/>
      <c r="F34" s="4462"/>
      <c r="G34" s="4462"/>
      <c r="H34" s="4468"/>
      <c r="I34" s="4468"/>
      <c r="J34" s="4468"/>
      <c r="K34" s="4469"/>
      <c r="L34" s="4468"/>
      <c r="M34" s="4468"/>
      <c r="N34" s="4468"/>
      <c r="O34" s="4468"/>
      <c r="P34" s="4468"/>
      <c r="Q34" s="4464"/>
      <c r="R34" s="4486"/>
      <c r="S34" s="4486"/>
    </row>
    <row r="35" spans="1:19" ht="15.75" thickBot="1">
      <c r="A35" s="4318" t="s">
        <v>41</v>
      </c>
      <c r="B35" s="4334"/>
      <c r="C35" s="4320"/>
      <c r="D35" s="4320"/>
      <c r="E35" s="4250"/>
      <c r="F35" s="4320"/>
      <c r="G35" s="4335" t="s">
        <v>42</v>
      </c>
      <c r="H35" s="4419" t="s">
        <v>11</v>
      </c>
      <c r="I35" s="4420" t="s">
        <v>12</v>
      </c>
      <c r="J35" s="4420" t="s">
        <v>13</v>
      </c>
      <c r="K35" s="4421" t="s">
        <v>14</v>
      </c>
      <c r="L35" s="4420" t="s">
        <v>15</v>
      </c>
      <c r="M35" s="4420" t="s">
        <v>16</v>
      </c>
      <c r="N35" s="4422" t="s">
        <v>17</v>
      </c>
      <c r="O35" s="4420" t="s">
        <v>18</v>
      </c>
      <c r="P35" s="4423" t="s">
        <v>19</v>
      </c>
      <c r="Q35" s="4341"/>
      <c r="R35" s="4324"/>
      <c r="S35" s="4324"/>
    </row>
    <row r="36" spans="1:19" ht="15.75" thickBot="1">
      <c r="A36" s="4318"/>
      <c r="B36" s="4319"/>
      <c r="C36" s="4462"/>
      <c r="D36" s="4462"/>
      <c r="E36" s="4463"/>
      <c r="F36" s="4462"/>
      <c r="G36" s="4466">
        <f aca="true" t="shared" si="0" ref="G36:P36">SUM(G5:G31)</f>
        <v>14844</v>
      </c>
      <c r="H36" s="4466">
        <f t="shared" si="0"/>
        <v>1498.5</v>
      </c>
      <c r="I36" s="4466">
        <f t="shared" si="0"/>
        <v>252</v>
      </c>
      <c r="J36" s="4466">
        <f t="shared" si="0"/>
        <v>1247</v>
      </c>
      <c r="K36" s="4467">
        <f t="shared" si="0"/>
        <v>1967</v>
      </c>
      <c r="L36" s="4466">
        <f t="shared" si="0"/>
        <v>3473.5</v>
      </c>
      <c r="M36" s="4466">
        <f t="shared" si="0"/>
        <v>2849</v>
      </c>
      <c r="N36" s="4466">
        <f t="shared" si="0"/>
        <v>833</v>
      </c>
      <c r="O36" s="4466">
        <f t="shared" si="0"/>
        <v>2117</v>
      </c>
      <c r="P36" s="4466">
        <f t="shared" si="0"/>
        <v>607</v>
      </c>
      <c r="Q36" s="4464"/>
      <c r="R36" s="4465"/>
      <c r="S36" s="4465"/>
    </row>
    <row r="37" spans="1:19" ht="15.75" thickBot="1">
      <c r="A37" s="4318"/>
      <c r="B37" s="4319"/>
      <c r="C37" s="4320"/>
      <c r="D37" s="4320"/>
      <c r="E37" s="4250"/>
      <c r="F37" s="4320"/>
      <c r="G37" s="4320"/>
      <c r="H37" s="4471">
        <f>H36/$G36</f>
        <v>0.10094987873888439</v>
      </c>
      <c r="I37" s="4472">
        <f aca="true" t="shared" si="1" ref="I37:P37">I36/$G36</f>
        <v>0.016976556184316895</v>
      </c>
      <c r="J37" s="4472">
        <f t="shared" si="1"/>
        <v>0.08400700619779035</v>
      </c>
      <c r="K37" s="4473">
        <f t="shared" si="1"/>
        <v>0.13251145243869578</v>
      </c>
      <c r="L37" s="4472">
        <f t="shared" si="1"/>
        <v>0.2340002694691458</v>
      </c>
      <c r="M37" s="4472">
        <f t="shared" si="1"/>
        <v>0.1919293990838049</v>
      </c>
      <c r="N37" s="4472">
        <f t="shared" si="1"/>
        <v>0.05611694960926974</v>
      </c>
      <c r="O37" s="4472">
        <f t="shared" si="1"/>
        <v>0.14261654540555108</v>
      </c>
      <c r="P37" s="4474">
        <f t="shared" si="1"/>
        <v>0.040891942872541095</v>
      </c>
      <c r="Q37" s="4323"/>
      <c r="R37" s="4347"/>
      <c r="S37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1618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8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81"/>
      <c r="C4" s="4674"/>
      <c r="D4" s="4666"/>
      <c r="E4" s="4628"/>
      <c r="F4" s="4666"/>
      <c r="G4" s="4667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15">
      <c r="A5" s="4313" t="s">
        <v>20</v>
      </c>
      <c r="B5" s="2985" t="s">
        <v>1619</v>
      </c>
      <c r="C5" s="2602"/>
      <c r="D5" s="4276"/>
      <c r="E5" s="4255"/>
      <c r="F5" s="4275"/>
      <c r="G5" s="4276">
        <v>639</v>
      </c>
      <c r="H5" s="4258"/>
      <c r="I5" s="4259"/>
      <c r="J5" s="4259"/>
      <c r="K5" s="4260">
        <v>93</v>
      </c>
      <c r="L5" s="4259">
        <v>163</v>
      </c>
      <c r="M5" s="4259"/>
      <c r="N5" s="4259">
        <v>383</v>
      </c>
      <c r="O5" s="4259"/>
      <c r="P5" s="4261">
        <v>0</v>
      </c>
      <c r="Q5" s="4244"/>
      <c r="R5" s="4314"/>
      <c r="S5" s="4314"/>
    </row>
    <row r="6" spans="1:19" ht="15">
      <c r="A6" s="4315" t="s">
        <v>65</v>
      </c>
      <c r="B6" s="2986" t="s">
        <v>1620</v>
      </c>
      <c r="C6" s="2695">
        <v>187</v>
      </c>
      <c r="D6" s="4271">
        <v>139</v>
      </c>
      <c r="E6" s="4243">
        <v>0.7433155080213903</v>
      </c>
      <c r="F6" s="4270">
        <v>3</v>
      </c>
      <c r="G6" s="4271">
        <v>130</v>
      </c>
      <c r="H6" s="4262">
        <v>6</v>
      </c>
      <c r="I6" s="4263">
        <v>8</v>
      </c>
      <c r="J6" s="4263"/>
      <c r="K6" s="4264">
        <v>81</v>
      </c>
      <c r="L6" s="4263">
        <v>1</v>
      </c>
      <c r="M6" s="4263">
        <v>2</v>
      </c>
      <c r="N6" s="4263">
        <v>3</v>
      </c>
      <c r="O6" s="4263">
        <v>29</v>
      </c>
      <c r="P6" s="4265"/>
      <c r="Q6" s="4244"/>
      <c r="R6" s="4314"/>
      <c r="S6" s="4314"/>
    </row>
    <row r="7" spans="1:19" ht="15">
      <c r="A7" s="4315" t="s">
        <v>23</v>
      </c>
      <c r="B7" s="2986" t="s">
        <v>1621</v>
      </c>
      <c r="C7" s="2695">
        <v>101</v>
      </c>
      <c r="D7" s="4271">
        <v>67</v>
      </c>
      <c r="E7" s="4243">
        <f aca="true" t="shared" si="0" ref="E7:E28">D7/C7</f>
        <v>0.6633663366336634</v>
      </c>
      <c r="F7" s="4270">
        <v>5</v>
      </c>
      <c r="G7" s="4271">
        <v>62</v>
      </c>
      <c r="H7" s="4262">
        <v>11</v>
      </c>
      <c r="I7" s="4263">
        <v>8</v>
      </c>
      <c r="J7" s="4263">
        <v>4</v>
      </c>
      <c r="K7" s="4264">
        <v>16</v>
      </c>
      <c r="L7" s="4263">
        <v>19</v>
      </c>
      <c r="M7" s="4263"/>
      <c r="N7" s="4263"/>
      <c r="O7" s="4263">
        <v>4</v>
      </c>
      <c r="P7" s="4265"/>
      <c r="Q7" s="4244"/>
      <c r="R7" s="4314"/>
      <c r="S7" s="4314"/>
    </row>
    <row r="8" spans="1:19" ht="15">
      <c r="A8" s="4315" t="s">
        <v>23</v>
      </c>
      <c r="B8" s="2986" t="s">
        <v>1622</v>
      </c>
      <c r="C8" s="2695">
        <v>136</v>
      </c>
      <c r="D8" s="4271">
        <v>79</v>
      </c>
      <c r="E8" s="4243">
        <f t="shared" si="0"/>
        <v>0.5808823529411765</v>
      </c>
      <c r="F8" s="4270">
        <v>1</v>
      </c>
      <c r="G8" s="4271">
        <v>78</v>
      </c>
      <c r="H8" s="4262">
        <v>11</v>
      </c>
      <c r="I8" s="4263">
        <v>11</v>
      </c>
      <c r="J8" s="4263">
        <v>14</v>
      </c>
      <c r="K8" s="4264">
        <v>17</v>
      </c>
      <c r="L8" s="4263">
        <v>11</v>
      </c>
      <c r="M8" s="4263"/>
      <c r="N8" s="4263"/>
      <c r="O8" s="4263">
        <v>14</v>
      </c>
      <c r="P8" s="4265"/>
      <c r="Q8" s="4244"/>
      <c r="R8" s="4314"/>
      <c r="S8" s="4314"/>
    </row>
    <row r="9" spans="1:19" ht="15">
      <c r="A9" s="4315" t="s">
        <v>23</v>
      </c>
      <c r="B9" s="2986" t="s">
        <v>1623</v>
      </c>
      <c r="C9" s="2695">
        <v>605</v>
      </c>
      <c r="D9" s="4271">
        <v>285</v>
      </c>
      <c r="E9" s="4243">
        <f t="shared" si="0"/>
        <v>0.47107438016528924</v>
      </c>
      <c r="F9" s="4270">
        <v>13</v>
      </c>
      <c r="G9" s="4271">
        <v>272</v>
      </c>
      <c r="H9" s="4262">
        <v>43</v>
      </c>
      <c r="I9" s="4263">
        <v>24</v>
      </c>
      <c r="J9" s="4263">
        <v>51.5</v>
      </c>
      <c r="K9" s="4264">
        <v>66</v>
      </c>
      <c r="L9" s="4263">
        <v>36</v>
      </c>
      <c r="M9" s="4263"/>
      <c r="N9" s="4263"/>
      <c r="O9" s="4263">
        <v>51.5</v>
      </c>
      <c r="P9" s="4265"/>
      <c r="Q9" s="4244"/>
      <c r="R9" s="4314"/>
      <c r="S9" s="4314"/>
    </row>
    <row r="10" spans="1:19" ht="15">
      <c r="A10" s="4315" t="s">
        <v>23</v>
      </c>
      <c r="B10" s="2986" t="s">
        <v>1624</v>
      </c>
      <c r="C10" s="2695">
        <v>190</v>
      </c>
      <c r="D10" s="4271">
        <v>123</v>
      </c>
      <c r="E10" s="4243">
        <f t="shared" si="0"/>
        <v>0.6473684210526316</v>
      </c>
      <c r="F10" s="4270">
        <v>0</v>
      </c>
      <c r="G10" s="4271">
        <v>123</v>
      </c>
      <c r="H10" s="4262">
        <v>17</v>
      </c>
      <c r="I10" s="4263">
        <v>10</v>
      </c>
      <c r="J10" s="4263">
        <v>20</v>
      </c>
      <c r="K10" s="4264">
        <v>13</v>
      </c>
      <c r="L10" s="4263">
        <v>43</v>
      </c>
      <c r="M10" s="4263"/>
      <c r="N10" s="4263"/>
      <c r="O10" s="4263">
        <v>20</v>
      </c>
      <c r="P10" s="4265"/>
      <c r="Q10" s="4244"/>
      <c r="R10" s="4314"/>
      <c r="S10" s="4314"/>
    </row>
    <row r="11" spans="1:19" ht="15">
      <c r="A11" s="4315" t="s">
        <v>23</v>
      </c>
      <c r="B11" s="2986" t="s">
        <v>1625</v>
      </c>
      <c r="C11" s="2695">
        <v>428</v>
      </c>
      <c r="D11" s="4271">
        <v>251</v>
      </c>
      <c r="E11" s="4243">
        <f t="shared" si="0"/>
        <v>0.5864485981308412</v>
      </c>
      <c r="F11" s="4270">
        <v>2</v>
      </c>
      <c r="G11" s="4271">
        <v>249</v>
      </c>
      <c r="H11" s="4262">
        <v>23</v>
      </c>
      <c r="I11" s="4263">
        <v>20</v>
      </c>
      <c r="J11" s="4263">
        <v>67</v>
      </c>
      <c r="K11" s="4264">
        <v>39</v>
      </c>
      <c r="L11" s="4263">
        <v>33</v>
      </c>
      <c r="M11" s="4263"/>
      <c r="N11" s="4263"/>
      <c r="O11" s="4263">
        <v>67</v>
      </c>
      <c r="P11" s="4265"/>
      <c r="Q11" s="4244"/>
      <c r="R11" s="4314"/>
      <c r="S11" s="4314"/>
    </row>
    <row r="12" spans="1:19" ht="15">
      <c r="A12" s="4315" t="s">
        <v>23</v>
      </c>
      <c r="B12" s="2986" t="s">
        <v>1626</v>
      </c>
      <c r="C12" s="2695">
        <v>415</v>
      </c>
      <c r="D12" s="4271">
        <v>271</v>
      </c>
      <c r="E12" s="4243">
        <f t="shared" si="0"/>
        <v>0.653012048192771</v>
      </c>
      <c r="F12" s="4270">
        <v>3</v>
      </c>
      <c r="G12" s="4271">
        <v>268</v>
      </c>
      <c r="H12" s="4262">
        <v>23</v>
      </c>
      <c r="I12" s="4263">
        <v>20</v>
      </c>
      <c r="J12" s="4263">
        <v>81.5</v>
      </c>
      <c r="K12" s="4264">
        <v>33</v>
      </c>
      <c r="L12" s="4263">
        <v>29</v>
      </c>
      <c r="M12" s="4263"/>
      <c r="N12" s="4263"/>
      <c r="O12" s="4263">
        <v>81.5</v>
      </c>
      <c r="P12" s="4265"/>
      <c r="Q12" s="4244"/>
      <c r="R12" s="4314"/>
      <c r="S12" s="4314"/>
    </row>
    <row r="13" spans="1:19" ht="15">
      <c r="A13" s="4315" t="s">
        <v>23</v>
      </c>
      <c r="B13" s="2986" t="s">
        <v>1627</v>
      </c>
      <c r="C13" s="2695">
        <v>400</v>
      </c>
      <c r="D13" s="4271">
        <v>229</v>
      </c>
      <c r="E13" s="4243">
        <f t="shared" si="0"/>
        <v>0.5725</v>
      </c>
      <c r="F13" s="4270">
        <v>7</v>
      </c>
      <c r="G13" s="4271">
        <v>222</v>
      </c>
      <c r="H13" s="4262">
        <v>15</v>
      </c>
      <c r="I13" s="4263">
        <v>15</v>
      </c>
      <c r="J13" s="4263">
        <v>74</v>
      </c>
      <c r="K13" s="4264">
        <v>20</v>
      </c>
      <c r="L13" s="4263">
        <v>24</v>
      </c>
      <c r="M13" s="4263"/>
      <c r="N13" s="4263"/>
      <c r="O13" s="4263">
        <v>74</v>
      </c>
      <c r="P13" s="4265"/>
      <c r="Q13" s="4244"/>
      <c r="R13" s="4314"/>
      <c r="S13" s="4314"/>
    </row>
    <row r="14" spans="1:19" ht="15">
      <c r="A14" s="4315" t="s">
        <v>23</v>
      </c>
      <c r="B14" s="2986" t="s">
        <v>1628</v>
      </c>
      <c r="C14" s="2695">
        <v>458</v>
      </c>
      <c r="D14" s="4271">
        <v>227</v>
      </c>
      <c r="E14" s="4243">
        <f t="shared" si="0"/>
        <v>0.49563318777292575</v>
      </c>
      <c r="F14" s="4270">
        <v>2</v>
      </c>
      <c r="G14" s="4271">
        <v>225</v>
      </c>
      <c r="H14" s="4262">
        <v>24</v>
      </c>
      <c r="I14" s="4263">
        <v>13</v>
      </c>
      <c r="J14" s="4263">
        <v>79</v>
      </c>
      <c r="K14" s="4264">
        <v>19</v>
      </c>
      <c r="L14" s="4263">
        <v>11</v>
      </c>
      <c r="M14" s="4263"/>
      <c r="N14" s="4263"/>
      <c r="O14" s="4263">
        <v>79</v>
      </c>
      <c r="P14" s="4265"/>
      <c r="Q14" s="4244"/>
      <c r="R14" s="4314"/>
      <c r="S14" s="4314"/>
    </row>
    <row r="15" spans="1:19" ht="15">
      <c r="A15" s="4315" t="s">
        <v>23</v>
      </c>
      <c r="B15" s="2986" t="s">
        <v>1629</v>
      </c>
      <c r="C15" s="2695">
        <v>938</v>
      </c>
      <c r="D15" s="4271">
        <v>716</v>
      </c>
      <c r="E15" s="4243">
        <f t="shared" si="0"/>
        <v>0.7633262260127932</v>
      </c>
      <c r="F15" s="4270">
        <f>D15-G15</f>
        <v>38</v>
      </c>
      <c r="G15" s="4271">
        <v>678</v>
      </c>
      <c r="H15" s="4262"/>
      <c r="I15" s="4263"/>
      <c r="J15" s="4263">
        <v>195.5</v>
      </c>
      <c r="K15" s="4264">
        <v>90</v>
      </c>
      <c r="L15" s="4263">
        <v>197</v>
      </c>
      <c r="M15" s="4263"/>
      <c r="N15" s="4263"/>
      <c r="O15" s="4263">
        <v>195.5</v>
      </c>
      <c r="P15" s="4265"/>
      <c r="Q15" s="4244"/>
      <c r="R15" s="4314"/>
      <c r="S15" s="4314"/>
    </row>
    <row r="16" spans="1:19" ht="15">
      <c r="A16" s="4315" t="s">
        <v>55</v>
      </c>
      <c r="B16" s="2986" t="s">
        <v>1630</v>
      </c>
      <c r="C16" s="2695">
        <v>490</v>
      </c>
      <c r="D16" s="4271">
        <v>330</v>
      </c>
      <c r="E16" s="4243">
        <f t="shared" si="0"/>
        <v>0.673469387755102</v>
      </c>
      <c r="F16" s="4270">
        <v>19</v>
      </c>
      <c r="G16" s="4271">
        <v>311</v>
      </c>
      <c r="H16" s="4262">
        <v>135</v>
      </c>
      <c r="I16" s="4263"/>
      <c r="J16" s="4263"/>
      <c r="K16" s="4264"/>
      <c r="L16" s="4263"/>
      <c r="M16" s="4263">
        <v>176</v>
      </c>
      <c r="N16" s="4263"/>
      <c r="O16" s="4263"/>
      <c r="P16" s="4265"/>
      <c r="Q16" s="4244"/>
      <c r="R16" s="4314"/>
      <c r="S16" s="4314"/>
    </row>
    <row r="17" spans="1:19" ht="15">
      <c r="A17" s="4315" t="s">
        <v>55</v>
      </c>
      <c r="B17" s="2986" t="s">
        <v>1631</v>
      </c>
      <c r="C17" s="2695">
        <v>457</v>
      </c>
      <c r="D17" s="4271">
        <v>373</v>
      </c>
      <c r="E17" s="4243">
        <f t="shared" si="0"/>
        <v>0.8161925601750547</v>
      </c>
      <c r="F17" s="4270">
        <f>D17-G17</f>
        <v>8</v>
      </c>
      <c r="G17" s="4271">
        <v>365</v>
      </c>
      <c r="H17" s="4262">
        <v>137</v>
      </c>
      <c r="I17" s="4263"/>
      <c r="J17" s="4263"/>
      <c r="K17" s="4264"/>
      <c r="L17" s="4263">
        <v>228</v>
      </c>
      <c r="M17" s="4263"/>
      <c r="N17" s="4263"/>
      <c r="O17" s="4263"/>
      <c r="P17" s="4265"/>
      <c r="Q17" s="4244"/>
      <c r="R17" s="4314"/>
      <c r="S17" s="4314"/>
    </row>
    <row r="18" spans="1:19" ht="15">
      <c r="A18" s="4315" t="s">
        <v>55</v>
      </c>
      <c r="B18" s="2986" t="s">
        <v>1632</v>
      </c>
      <c r="C18" s="2695">
        <v>186</v>
      </c>
      <c r="D18" s="4271">
        <v>149</v>
      </c>
      <c r="E18" s="4243">
        <f t="shared" si="0"/>
        <v>0.8010752688172043</v>
      </c>
      <c r="F18" s="4270">
        <v>30</v>
      </c>
      <c r="G18" s="4271">
        <v>119</v>
      </c>
      <c r="H18" s="4262"/>
      <c r="I18" s="4263"/>
      <c r="J18" s="4263"/>
      <c r="K18" s="4264"/>
      <c r="L18" s="4263"/>
      <c r="M18" s="4263"/>
      <c r="N18" s="4263"/>
      <c r="O18" s="4263">
        <v>119</v>
      </c>
      <c r="P18" s="4265"/>
      <c r="Q18" s="4244"/>
      <c r="R18" s="4314"/>
      <c r="S18" s="4314"/>
    </row>
    <row r="19" spans="1:19" ht="15">
      <c r="A19" s="4315" t="s">
        <v>55</v>
      </c>
      <c r="B19" s="2986" t="s">
        <v>1633</v>
      </c>
      <c r="C19" s="2695">
        <v>345</v>
      </c>
      <c r="D19" s="4271">
        <v>312</v>
      </c>
      <c r="E19" s="4243">
        <f t="shared" si="0"/>
        <v>0.9043478260869565</v>
      </c>
      <c r="F19" s="4270">
        <v>4</v>
      </c>
      <c r="G19" s="4271">
        <v>308</v>
      </c>
      <c r="H19" s="4262">
        <v>45</v>
      </c>
      <c r="I19" s="4263">
        <v>6</v>
      </c>
      <c r="J19" s="4263">
        <v>5</v>
      </c>
      <c r="K19" s="4264">
        <v>77</v>
      </c>
      <c r="L19" s="4263">
        <v>95</v>
      </c>
      <c r="M19" s="4263">
        <v>8</v>
      </c>
      <c r="N19" s="4263"/>
      <c r="O19" s="4263">
        <v>72</v>
      </c>
      <c r="P19" s="4265"/>
      <c r="Q19" s="4244"/>
      <c r="R19" s="4314"/>
      <c r="S19" s="4314"/>
    </row>
    <row r="20" spans="1:19" ht="15">
      <c r="A20" s="4315" t="s">
        <v>55</v>
      </c>
      <c r="B20" s="2986" t="s">
        <v>1634</v>
      </c>
      <c r="C20" s="2695">
        <v>506</v>
      </c>
      <c r="D20" s="4271">
        <v>363</v>
      </c>
      <c r="E20" s="4243">
        <f t="shared" si="0"/>
        <v>0.717391304347826</v>
      </c>
      <c r="F20" s="4270">
        <v>7</v>
      </c>
      <c r="G20" s="4271">
        <v>356</v>
      </c>
      <c r="H20" s="4262">
        <v>104</v>
      </c>
      <c r="I20" s="4263"/>
      <c r="J20" s="4263"/>
      <c r="K20" s="4264">
        <v>80</v>
      </c>
      <c r="L20" s="4263">
        <v>130</v>
      </c>
      <c r="M20" s="4263">
        <v>42</v>
      </c>
      <c r="N20" s="4263"/>
      <c r="O20" s="4263"/>
      <c r="P20" s="4265"/>
      <c r="Q20" s="4244"/>
      <c r="R20" s="4314"/>
      <c r="S20" s="4314"/>
    </row>
    <row r="21" spans="1:19" ht="25.5">
      <c r="A21" s="4315" t="s">
        <v>55</v>
      </c>
      <c r="B21" s="2986" t="s">
        <v>1635</v>
      </c>
      <c r="C21" s="2695">
        <v>360</v>
      </c>
      <c r="D21" s="4271">
        <v>236</v>
      </c>
      <c r="E21" s="4243">
        <f t="shared" si="0"/>
        <v>0.6555555555555556</v>
      </c>
      <c r="F21" s="4270">
        <v>7</v>
      </c>
      <c r="G21" s="4271">
        <v>229</v>
      </c>
      <c r="H21" s="4262"/>
      <c r="I21" s="4263"/>
      <c r="J21" s="4263"/>
      <c r="K21" s="4264">
        <v>55</v>
      </c>
      <c r="L21" s="4263">
        <v>68</v>
      </c>
      <c r="M21" s="4263"/>
      <c r="N21" s="4263"/>
      <c r="O21" s="4263"/>
      <c r="P21" s="4265">
        <v>106</v>
      </c>
      <c r="Q21" s="4244"/>
      <c r="R21" s="4314"/>
      <c r="S21" s="4314"/>
    </row>
    <row r="22" spans="1:19" ht="15">
      <c r="A22" s="4315" t="s">
        <v>55</v>
      </c>
      <c r="B22" s="2986" t="s">
        <v>1636</v>
      </c>
      <c r="C22" s="2695">
        <v>123</v>
      </c>
      <c r="D22" s="4271">
        <v>91</v>
      </c>
      <c r="E22" s="4243">
        <f t="shared" si="0"/>
        <v>0.7398373983739838</v>
      </c>
      <c r="F22" s="4270">
        <v>9</v>
      </c>
      <c r="G22" s="4271">
        <v>82</v>
      </c>
      <c r="H22" s="4262">
        <v>24</v>
      </c>
      <c r="I22" s="4263"/>
      <c r="J22" s="4263"/>
      <c r="K22" s="4264">
        <v>28</v>
      </c>
      <c r="L22" s="4263">
        <v>30</v>
      </c>
      <c r="M22" s="4263"/>
      <c r="N22" s="4263"/>
      <c r="O22" s="4263"/>
      <c r="P22" s="4265"/>
      <c r="Q22" s="4244"/>
      <c r="R22" s="4314"/>
      <c r="S22" s="4314"/>
    </row>
    <row r="23" spans="1:19" ht="15">
      <c r="A23" s="4315" t="s">
        <v>55</v>
      </c>
      <c r="B23" s="2986" t="s">
        <v>1637</v>
      </c>
      <c r="C23" s="2695">
        <v>246</v>
      </c>
      <c r="D23" s="4271">
        <v>168</v>
      </c>
      <c r="E23" s="4243">
        <f t="shared" si="0"/>
        <v>0.6829268292682927</v>
      </c>
      <c r="F23" s="4270">
        <v>5</v>
      </c>
      <c r="G23" s="4271">
        <v>163</v>
      </c>
      <c r="H23" s="4262"/>
      <c r="I23" s="4263"/>
      <c r="J23" s="4263"/>
      <c r="K23" s="4264">
        <v>69</v>
      </c>
      <c r="L23" s="4263">
        <v>94</v>
      </c>
      <c r="M23" s="4263"/>
      <c r="N23" s="4263"/>
      <c r="O23" s="4263"/>
      <c r="P23" s="4265"/>
      <c r="Q23" s="4244"/>
      <c r="R23" s="4314"/>
      <c r="S23" s="4314"/>
    </row>
    <row r="24" spans="1:19" ht="25.5">
      <c r="A24" s="4315" t="s">
        <v>55</v>
      </c>
      <c r="B24" s="2986" t="s">
        <v>1638</v>
      </c>
      <c r="C24" s="2695">
        <v>646</v>
      </c>
      <c r="D24" s="4271">
        <v>393</v>
      </c>
      <c r="E24" s="4243">
        <f t="shared" si="0"/>
        <v>0.608359133126935</v>
      </c>
      <c r="F24" s="4270">
        <v>16</v>
      </c>
      <c r="G24" s="4271">
        <v>377</v>
      </c>
      <c r="H24" s="4262">
        <v>143</v>
      </c>
      <c r="I24" s="4263"/>
      <c r="J24" s="4263"/>
      <c r="K24" s="4264">
        <v>95</v>
      </c>
      <c r="L24" s="4263">
        <v>139</v>
      </c>
      <c r="M24" s="4263"/>
      <c r="N24" s="4263"/>
      <c r="O24" s="4263"/>
      <c r="P24" s="4265"/>
      <c r="Q24" s="4244"/>
      <c r="R24" s="4314"/>
      <c r="S24" s="4314"/>
    </row>
    <row r="25" spans="1:19" ht="15">
      <c r="A25" s="4315" t="s">
        <v>55</v>
      </c>
      <c r="B25" s="2986" t="s">
        <v>1639</v>
      </c>
      <c r="C25" s="2695">
        <v>226</v>
      </c>
      <c r="D25" s="4271">
        <v>152</v>
      </c>
      <c r="E25" s="4243">
        <f t="shared" si="0"/>
        <v>0.672566371681416</v>
      </c>
      <c r="F25" s="4270">
        <v>8</v>
      </c>
      <c r="G25" s="4271">
        <v>144</v>
      </c>
      <c r="H25" s="4262">
        <v>21</v>
      </c>
      <c r="I25" s="4263"/>
      <c r="J25" s="4263"/>
      <c r="K25" s="4264">
        <v>21</v>
      </c>
      <c r="L25" s="4263">
        <v>40</v>
      </c>
      <c r="M25" s="4263"/>
      <c r="N25" s="4263"/>
      <c r="O25" s="4263"/>
      <c r="P25" s="4265">
        <v>62</v>
      </c>
      <c r="Q25" s="4244"/>
      <c r="R25" s="4314"/>
      <c r="S25" s="4314"/>
    </row>
    <row r="26" spans="1:19" ht="25.5">
      <c r="A26" s="4315" t="s">
        <v>55</v>
      </c>
      <c r="B26" s="2986" t="s">
        <v>1640</v>
      </c>
      <c r="C26" s="2695">
        <v>698</v>
      </c>
      <c r="D26" s="4271">
        <v>465</v>
      </c>
      <c r="E26" s="4243">
        <f t="shared" si="0"/>
        <v>0.666189111747851</v>
      </c>
      <c r="F26" s="4270">
        <v>25</v>
      </c>
      <c r="G26" s="4271">
        <v>440</v>
      </c>
      <c r="H26" s="4262">
        <v>156</v>
      </c>
      <c r="I26" s="4263"/>
      <c r="J26" s="4263"/>
      <c r="K26" s="4264">
        <v>127</v>
      </c>
      <c r="L26" s="4263">
        <v>157</v>
      </c>
      <c r="M26" s="4263"/>
      <c r="N26" s="4263"/>
      <c r="O26" s="4263"/>
      <c r="P26" s="4265"/>
      <c r="Q26" s="4244"/>
      <c r="R26" s="4314"/>
      <c r="S26" s="4314"/>
    </row>
    <row r="27" spans="1:19" ht="15">
      <c r="A27" s="4315" t="s">
        <v>55</v>
      </c>
      <c r="B27" s="2986" t="s">
        <v>1641</v>
      </c>
      <c r="C27" s="2695">
        <v>114</v>
      </c>
      <c r="D27" s="4271">
        <v>87</v>
      </c>
      <c r="E27" s="4243">
        <f t="shared" si="0"/>
        <v>0.7631578947368421</v>
      </c>
      <c r="F27" s="4270">
        <v>0</v>
      </c>
      <c r="G27" s="4271">
        <v>87</v>
      </c>
      <c r="H27" s="4262">
        <v>39</v>
      </c>
      <c r="I27" s="4263"/>
      <c r="J27" s="4263"/>
      <c r="K27" s="4264"/>
      <c r="L27" s="4263">
        <v>20</v>
      </c>
      <c r="M27" s="4263"/>
      <c r="N27" s="4263"/>
      <c r="O27" s="4263">
        <v>28</v>
      </c>
      <c r="P27" s="4265"/>
      <c r="Q27" s="4244"/>
      <c r="R27" s="4314"/>
      <c r="S27" s="4314"/>
    </row>
    <row r="28" spans="1:19" ht="15">
      <c r="A28" s="4315" t="s">
        <v>55</v>
      </c>
      <c r="B28" s="2986" t="s">
        <v>1642</v>
      </c>
      <c r="C28" s="2695">
        <v>1738</v>
      </c>
      <c r="D28" s="4271">
        <v>1117</v>
      </c>
      <c r="E28" s="4243">
        <f t="shared" si="0"/>
        <v>0.642692750287687</v>
      </c>
      <c r="F28" s="4270">
        <v>28</v>
      </c>
      <c r="G28" s="4271">
        <v>1089</v>
      </c>
      <c r="H28" s="4262">
        <v>225</v>
      </c>
      <c r="I28" s="4263"/>
      <c r="J28" s="4263"/>
      <c r="K28" s="4264">
        <v>244</v>
      </c>
      <c r="L28" s="4263">
        <v>445</v>
      </c>
      <c r="M28" s="4263"/>
      <c r="N28" s="4263"/>
      <c r="O28" s="4263">
        <v>175</v>
      </c>
      <c r="P28" s="4265"/>
      <c r="Q28" s="4244"/>
      <c r="R28" s="4314"/>
      <c r="S28" s="4314"/>
    </row>
    <row r="29" spans="1:19" ht="15">
      <c r="A29" s="4315" t="s">
        <v>26</v>
      </c>
      <c r="B29" s="2986" t="s">
        <v>27</v>
      </c>
      <c r="C29" s="2695">
        <v>2503</v>
      </c>
      <c r="D29" s="4271"/>
      <c r="E29" s="4243"/>
      <c r="F29" s="4270"/>
      <c r="G29" s="4271">
        <v>2015</v>
      </c>
      <c r="H29" s="4262">
        <v>274</v>
      </c>
      <c r="I29" s="4263"/>
      <c r="J29" s="4263"/>
      <c r="K29" s="4264">
        <v>780</v>
      </c>
      <c r="L29" s="4263">
        <v>339</v>
      </c>
      <c r="M29" s="4263"/>
      <c r="N29" s="4263">
        <v>622</v>
      </c>
      <c r="O29" s="4263"/>
      <c r="P29" s="4265"/>
      <c r="Q29" s="4244"/>
      <c r="R29" s="4314"/>
      <c r="S29" s="4314"/>
    </row>
    <row r="30" spans="1:19" ht="15">
      <c r="A30" s="4315" t="s">
        <v>26</v>
      </c>
      <c r="B30" s="2986" t="s">
        <v>1643</v>
      </c>
      <c r="C30" s="2695">
        <v>735</v>
      </c>
      <c r="D30" s="4271">
        <v>502</v>
      </c>
      <c r="E30" s="4243">
        <f>D30/C30</f>
        <v>0.6829931972789116</v>
      </c>
      <c r="F30" s="4270">
        <f>D30-G30</f>
        <v>14</v>
      </c>
      <c r="G30" s="4271">
        <v>488</v>
      </c>
      <c r="H30" s="4262"/>
      <c r="I30" s="4263"/>
      <c r="J30" s="4263"/>
      <c r="K30" s="4264">
        <v>164</v>
      </c>
      <c r="L30" s="4263">
        <v>74</v>
      </c>
      <c r="M30" s="4263"/>
      <c r="N30" s="4263"/>
      <c r="O30" s="4263">
        <v>250</v>
      </c>
      <c r="P30" s="4265"/>
      <c r="Q30" s="4244"/>
      <c r="R30" s="4314"/>
      <c r="S30" s="4314"/>
    </row>
    <row r="31" spans="1:19" ht="15">
      <c r="A31" s="4315" t="s">
        <v>28</v>
      </c>
      <c r="B31" s="2986" t="s">
        <v>29</v>
      </c>
      <c r="C31" s="2695">
        <v>19903</v>
      </c>
      <c r="D31" s="4271">
        <v>6644</v>
      </c>
      <c r="E31" s="4243">
        <v>0.33381902225795107</v>
      </c>
      <c r="F31" s="4270">
        <v>305</v>
      </c>
      <c r="G31" s="4271">
        <v>6339</v>
      </c>
      <c r="H31" s="4262">
        <v>564</v>
      </c>
      <c r="I31" s="4263"/>
      <c r="J31" s="4263">
        <v>62</v>
      </c>
      <c r="K31" s="4264">
        <v>516</v>
      </c>
      <c r="L31" s="4263">
        <v>552</v>
      </c>
      <c r="M31" s="4263">
        <v>3195</v>
      </c>
      <c r="N31" s="4263">
        <v>404</v>
      </c>
      <c r="O31" s="4263">
        <v>648</v>
      </c>
      <c r="P31" s="4265">
        <v>398</v>
      </c>
      <c r="Q31" s="4244"/>
      <c r="R31" s="4314"/>
      <c r="S31" s="4314"/>
    </row>
    <row r="32" spans="1:19" ht="15">
      <c r="A32" s="4315" t="s">
        <v>28</v>
      </c>
      <c r="B32" s="2986" t="s">
        <v>30</v>
      </c>
      <c r="C32" s="2695"/>
      <c r="D32" s="4271"/>
      <c r="E32" s="4243"/>
      <c r="F32" s="4270"/>
      <c r="G32" s="4271"/>
      <c r="H32" s="4262"/>
      <c r="I32" s="4263"/>
      <c r="J32" s="4263"/>
      <c r="K32" s="4264"/>
      <c r="L32" s="4263"/>
      <c r="M32" s="4263"/>
      <c r="N32" s="4263"/>
      <c r="O32" s="4263"/>
      <c r="P32" s="4265"/>
      <c r="Q32" s="4244"/>
      <c r="R32" s="4314"/>
      <c r="S32" s="4314"/>
    </row>
    <row r="33" spans="1:19" ht="15">
      <c r="A33" s="4424" t="s">
        <v>84</v>
      </c>
      <c r="B33" s="4425" t="s">
        <v>1644</v>
      </c>
      <c r="C33" s="4426"/>
      <c r="D33" s="4427"/>
      <c r="E33" s="4428"/>
      <c r="F33" s="4429"/>
      <c r="G33" s="4427">
        <v>96</v>
      </c>
      <c r="H33" s="4430"/>
      <c r="I33" s="4431"/>
      <c r="J33" s="4431"/>
      <c r="K33" s="4432">
        <v>96</v>
      </c>
      <c r="L33" s="4431"/>
      <c r="M33" s="4431"/>
      <c r="N33" s="4431"/>
      <c r="O33" s="4431"/>
      <c r="P33" s="4433">
        <v>0</v>
      </c>
      <c r="Q33" s="4244"/>
      <c r="R33" s="4314"/>
      <c r="S33" s="4314"/>
    </row>
    <row r="34" spans="1:19" ht="15">
      <c r="A34" s="4424" t="s">
        <v>84</v>
      </c>
      <c r="B34" s="4425" t="s">
        <v>1645</v>
      </c>
      <c r="C34" s="4426"/>
      <c r="D34" s="4427"/>
      <c r="E34" s="4428"/>
      <c r="F34" s="4429"/>
      <c r="G34" s="4427">
        <v>96</v>
      </c>
      <c r="H34" s="4430"/>
      <c r="I34" s="4431"/>
      <c r="J34" s="4431"/>
      <c r="K34" s="4432">
        <v>96</v>
      </c>
      <c r="L34" s="4431"/>
      <c r="M34" s="4431"/>
      <c r="N34" s="4431"/>
      <c r="O34" s="4431"/>
      <c r="P34" s="4433">
        <v>0</v>
      </c>
      <c r="Q34" s="4244"/>
      <c r="R34" s="4314"/>
      <c r="S34" s="4314"/>
    </row>
    <row r="35" spans="1:19" ht="38.25">
      <c r="A35" s="4315" t="s">
        <v>84</v>
      </c>
      <c r="B35" s="2986" t="s">
        <v>1646</v>
      </c>
      <c r="C35" s="2695"/>
      <c r="D35" s="4271"/>
      <c r="E35" s="4243"/>
      <c r="F35" s="4270"/>
      <c r="G35" s="4271">
        <v>60</v>
      </c>
      <c r="H35" s="4262"/>
      <c r="I35" s="4263"/>
      <c r="J35" s="4263"/>
      <c r="K35" s="4264">
        <v>60</v>
      </c>
      <c r="L35" s="4263"/>
      <c r="M35" s="4263"/>
      <c r="N35" s="4263"/>
      <c r="O35" s="4263"/>
      <c r="P35" s="4265">
        <v>0</v>
      </c>
      <c r="Q35" s="4244"/>
      <c r="R35" s="4314"/>
      <c r="S35" s="4314"/>
    </row>
    <row r="36" spans="1:19" ht="15">
      <c r="A36" s="4315" t="s">
        <v>84</v>
      </c>
      <c r="B36" s="2986" t="s">
        <v>1647</v>
      </c>
      <c r="C36" s="2695"/>
      <c r="D36" s="4271"/>
      <c r="E36" s="4243"/>
      <c r="F36" s="4270"/>
      <c r="G36" s="4271">
        <v>442</v>
      </c>
      <c r="H36" s="4262">
        <v>41</v>
      </c>
      <c r="I36" s="4263"/>
      <c r="J36" s="4263"/>
      <c r="K36" s="4264">
        <v>102</v>
      </c>
      <c r="L36" s="4263">
        <v>32</v>
      </c>
      <c r="M36" s="4263">
        <v>134</v>
      </c>
      <c r="N36" s="4263"/>
      <c r="O36" s="4263">
        <v>133</v>
      </c>
      <c r="P36" s="4265">
        <v>0</v>
      </c>
      <c r="Q36" s="4244"/>
      <c r="R36" s="4314"/>
      <c r="S36" s="4314"/>
    </row>
    <row r="37" spans="1:19" ht="15">
      <c r="A37" s="4315" t="s">
        <v>82</v>
      </c>
      <c r="B37" s="2986" t="s">
        <v>1648</v>
      </c>
      <c r="C37" s="2695">
        <v>666</v>
      </c>
      <c r="D37" s="4271"/>
      <c r="E37" s="4243"/>
      <c r="F37" s="4270"/>
      <c r="G37" s="4271">
        <v>210</v>
      </c>
      <c r="H37" s="4262">
        <v>70</v>
      </c>
      <c r="I37" s="4263"/>
      <c r="J37" s="4263"/>
      <c r="K37" s="4264">
        <v>66</v>
      </c>
      <c r="L37" s="4263">
        <v>35</v>
      </c>
      <c r="M37" s="4263">
        <v>39</v>
      </c>
      <c r="N37" s="4263"/>
      <c r="O37" s="4263"/>
      <c r="P37" s="4265"/>
      <c r="Q37" s="4244"/>
      <c r="R37" s="4314"/>
      <c r="S37" s="4314"/>
    </row>
    <row r="38" spans="1:19" ht="15">
      <c r="A38" s="4315" t="s">
        <v>31</v>
      </c>
      <c r="B38" s="2986" t="s">
        <v>33</v>
      </c>
      <c r="C38" s="2695"/>
      <c r="D38" s="4271"/>
      <c r="E38" s="4243"/>
      <c r="F38" s="4270"/>
      <c r="G38" s="4271">
        <v>441</v>
      </c>
      <c r="H38" s="4262">
        <v>93</v>
      </c>
      <c r="I38" s="4263">
        <v>8</v>
      </c>
      <c r="J38" s="4263">
        <v>43</v>
      </c>
      <c r="K38" s="4264">
        <v>27</v>
      </c>
      <c r="L38" s="4263">
        <v>232</v>
      </c>
      <c r="M38" s="4263"/>
      <c r="N38" s="4263"/>
      <c r="O38" s="4263">
        <v>38</v>
      </c>
      <c r="P38" s="4265">
        <v>0</v>
      </c>
      <c r="Q38" s="4244"/>
      <c r="R38" s="4314"/>
      <c r="S38" s="4314"/>
    </row>
    <row r="39" spans="1:19" ht="25.5">
      <c r="A39" s="4315" t="s">
        <v>34</v>
      </c>
      <c r="B39" s="2986" t="s">
        <v>1649</v>
      </c>
      <c r="C39" s="2695">
        <v>67</v>
      </c>
      <c r="D39" s="4271">
        <v>33</v>
      </c>
      <c r="E39" s="4243">
        <f>D39/C39</f>
        <v>0.4925373134328358</v>
      </c>
      <c r="F39" s="4270">
        <v>1</v>
      </c>
      <c r="G39" s="4271">
        <v>32</v>
      </c>
      <c r="H39" s="4262">
        <v>2</v>
      </c>
      <c r="I39" s="4263"/>
      <c r="J39" s="4263"/>
      <c r="K39" s="4264">
        <v>15</v>
      </c>
      <c r="L39" s="4263">
        <v>2</v>
      </c>
      <c r="M39" s="4263">
        <v>7</v>
      </c>
      <c r="N39" s="4263"/>
      <c r="O39" s="4263">
        <v>6</v>
      </c>
      <c r="P39" s="4265"/>
      <c r="Q39" s="4244"/>
      <c r="R39" s="4314"/>
      <c r="S39" s="4314"/>
    </row>
    <row r="40" spans="1:19" ht="15">
      <c r="A40" s="4315" t="s">
        <v>34</v>
      </c>
      <c r="B40" s="2986" t="s">
        <v>1650</v>
      </c>
      <c r="C40" s="2695">
        <v>212</v>
      </c>
      <c r="D40" s="4271">
        <v>136</v>
      </c>
      <c r="E40" s="4243">
        <f>D40/C40</f>
        <v>0.6415094339622641</v>
      </c>
      <c r="F40" s="4270">
        <v>2</v>
      </c>
      <c r="G40" s="4271">
        <v>134</v>
      </c>
      <c r="H40" s="4262">
        <v>3</v>
      </c>
      <c r="I40" s="4263"/>
      <c r="J40" s="4263">
        <v>1</v>
      </c>
      <c r="K40" s="4264">
        <v>1</v>
      </c>
      <c r="L40" s="4263">
        <v>25</v>
      </c>
      <c r="M40" s="4263">
        <v>3</v>
      </c>
      <c r="N40" s="4263"/>
      <c r="O40" s="4263">
        <v>99</v>
      </c>
      <c r="P40" s="4265">
        <v>2</v>
      </c>
      <c r="Q40" s="4244"/>
      <c r="R40" s="4314"/>
      <c r="S40" s="4314"/>
    </row>
    <row r="41" spans="1:19" ht="15">
      <c r="A41" s="4315" t="s">
        <v>34</v>
      </c>
      <c r="B41" s="2986" t="s">
        <v>94</v>
      </c>
      <c r="C41" s="2695">
        <v>156</v>
      </c>
      <c r="D41" s="4271">
        <v>96</v>
      </c>
      <c r="E41" s="4243">
        <f>+D41/C41</f>
        <v>0.6153846153846154</v>
      </c>
      <c r="F41" s="4270">
        <v>3</v>
      </c>
      <c r="G41" s="4271">
        <f>+D41-F41</f>
        <v>93</v>
      </c>
      <c r="H41" s="4262">
        <v>2</v>
      </c>
      <c r="I41" s="4263"/>
      <c r="J41" s="4263"/>
      <c r="K41" s="4264">
        <v>29</v>
      </c>
      <c r="L41" s="4263"/>
      <c r="M41" s="4263">
        <v>45</v>
      </c>
      <c r="N41" s="4263"/>
      <c r="O41" s="4263">
        <v>17</v>
      </c>
      <c r="P41" s="4265"/>
      <c r="Q41" s="4244"/>
      <c r="R41" s="4314"/>
      <c r="S41" s="4314"/>
    </row>
    <row r="42" spans="1:19" ht="25.5">
      <c r="A42" s="4315" t="s">
        <v>60</v>
      </c>
      <c r="B42" s="2986" t="s">
        <v>1651</v>
      </c>
      <c r="C42" s="2695"/>
      <c r="D42" s="4271"/>
      <c r="E42" s="4243"/>
      <c r="F42" s="4270"/>
      <c r="G42" s="4271">
        <v>64</v>
      </c>
      <c r="H42" s="4262">
        <v>23</v>
      </c>
      <c r="I42" s="4263"/>
      <c r="J42" s="4263"/>
      <c r="K42" s="4264"/>
      <c r="L42" s="4263">
        <v>19</v>
      </c>
      <c r="M42" s="4263">
        <v>11</v>
      </c>
      <c r="N42" s="4263"/>
      <c r="O42" s="4263">
        <v>9</v>
      </c>
      <c r="P42" s="4265">
        <v>2</v>
      </c>
      <c r="Q42" s="4244"/>
      <c r="R42" s="4314"/>
      <c r="S42" s="4314"/>
    </row>
    <row r="43" spans="1:19" ht="15">
      <c r="A43" s="4316" t="s">
        <v>37</v>
      </c>
      <c r="B43" s="2986" t="s">
        <v>39</v>
      </c>
      <c r="C43" s="2695">
        <v>73</v>
      </c>
      <c r="D43" s="4271">
        <v>55</v>
      </c>
      <c r="E43" s="4243">
        <f>D43/C43</f>
        <v>0.7534246575342466</v>
      </c>
      <c r="F43" s="4270">
        <v>4</v>
      </c>
      <c r="G43" s="4271">
        <v>51</v>
      </c>
      <c r="H43" s="4262">
        <v>15</v>
      </c>
      <c r="I43" s="4263">
        <v>2</v>
      </c>
      <c r="J43" s="4263"/>
      <c r="K43" s="4264">
        <v>15</v>
      </c>
      <c r="L43" s="4263">
        <v>10</v>
      </c>
      <c r="M43" s="4263"/>
      <c r="N43" s="4263">
        <v>6</v>
      </c>
      <c r="O43" s="4263">
        <v>1</v>
      </c>
      <c r="P43" s="4265">
        <v>2</v>
      </c>
      <c r="Q43" s="4244"/>
      <c r="R43" s="4314"/>
      <c r="S43" s="4314"/>
    </row>
    <row r="44" spans="1:19" ht="15.75" thickBot="1">
      <c r="A44" s="4317" t="s">
        <v>37</v>
      </c>
      <c r="B44" s="2987" t="s">
        <v>40</v>
      </c>
      <c r="C44" s="2604">
        <v>65</v>
      </c>
      <c r="D44" s="4278">
        <v>54</v>
      </c>
      <c r="E44" s="4257">
        <f>D44/C44</f>
        <v>0.8307692307692308</v>
      </c>
      <c r="F44" s="4277">
        <v>0</v>
      </c>
      <c r="G44" s="4278">
        <v>54</v>
      </c>
      <c r="H44" s="4266">
        <v>9</v>
      </c>
      <c r="I44" s="4267"/>
      <c r="J44" s="4267"/>
      <c r="K44" s="4268">
        <v>6</v>
      </c>
      <c r="L44" s="4267">
        <v>12</v>
      </c>
      <c r="M44" s="4267">
        <v>2</v>
      </c>
      <c r="N44" s="4267"/>
      <c r="O44" s="4267">
        <v>25</v>
      </c>
      <c r="P44" s="4269"/>
      <c r="Q44" s="4244"/>
      <c r="R44" s="4314"/>
      <c r="S44" s="4314"/>
    </row>
    <row r="45" spans="1:19" ht="15.75" thickBot="1">
      <c r="A45" s="4318"/>
      <c r="B45" s="4319"/>
      <c r="C45" s="4320"/>
      <c r="D45" s="4320"/>
      <c r="E45" s="4250"/>
      <c r="F45" s="4320"/>
      <c r="G45" s="4320"/>
      <c r="H45" s="4321"/>
      <c r="I45" s="4321"/>
      <c r="J45" s="4321"/>
      <c r="K45" s="4322"/>
      <c r="L45" s="4321"/>
      <c r="M45" s="4321"/>
      <c r="N45" s="4321"/>
      <c r="O45" s="4321"/>
      <c r="P45" s="4321"/>
      <c r="Q45" s="4323"/>
      <c r="R45" s="4324"/>
      <c r="S45" s="4324"/>
    </row>
    <row r="46" spans="1:19" ht="15.75" thickBot="1">
      <c r="A46" s="4318" t="s">
        <v>41</v>
      </c>
      <c r="B46" s="4334"/>
      <c r="C46" s="4320"/>
      <c r="D46" s="4320"/>
      <c r="E46" s="4250"/>
      <c r="F46" s="4320"/>
      <c r="G46" s="4335" t="s">
        <v>42</v>
      </c>
      <c r="H46" s="4419" t="s">
        <v>11</v>
      </c>
      <c r="I46" s="4420" t="s">
        <v>12</v>
      </c>
      <c r="J46" s="4420" t="s">
        <v>13</v>
      </c>
      <c r="K46" s="4421" t="s">
        <v>14</v>
      </c>
      <c r="L46" s="4420" t="s">
        <v>15</v>
      </c>
      <c r="M46" s="4420" t="s">
        <v>16</v>
      </c>
      <c r="N46" s="4422" t="s">
        <v>17</v>
      </c>
      <c r="O46" s="4420" t="s">
        <v>18</v>
      </c>
      <c r="P46" s="4423" t="s">
        <v>19</v>
      </c>
      <c r="Q46" s="4341"/>
      <c r="R46" s="4324"/>
      <c r="S46" s="4324"/>
    </row>
    <row r="47" spans="1:19" ht="15.75" thickBot="1">
      <c r="A47" s="4318"/>
      <c r="B47" s="4319"/>
      <c r="C47" s="4462"/>
      <c r="D47" s="4462"/>
      <c r="E47" s="4463"/>
      <c r="F47" s="4462"/>
      <c r="G47" s="4466">
        <f>SUM(G5:G45)</f>
        <v>17631</v>
      </c>
      <c r="H47" s="4466">
        <f aca="true" t="shared" si="1" ref="H47:P47">SUM(H5:H45)</f>
        <v>2298</v>
      </c>
      <c r="I47" s="4466">
        <f t="shared" si="1"/>
        <v>145</v>
      </c>
      <c r="J47" s="4466">
        <f t="shared" si="1"/>
        <v>697.5</v>
      </c>
      <c r="K47" s="4467">
        <f t="shared" si="1"/>
        <v>3256</v>
      </c>
      <c r="L47" s="4466">
        <f t="shared" si="1"/>
        <v>3345</v>
      </c>
      <c r="M47" s="4466">
        <f t="shared" si="1"/>
        <v>3664</v>
      </c>
      <c r="N47" s="4466">
        <f t="shared" si="1"/>
        <v>1418</v>
      </c>
      <c r="O47" s="4466">
        <f t="shared" si="1"/>
        <v>2235.5</v>
      </c>
      <c r="P47" s="4466">
        <f t="shared" si="1"/>
        <v>572</v>
      </c>
      <c r="Q47" s="4464"/>
      <c r="R47" s="4465"/>
      <c r="S47" s="4465"/>
    </row>
    <row r="48" spans="1:19" ht="15.75" thickBot="1">
      <c r="A48" s="4318"/>
      <c r="B48" s="4319"/>
      <c r="C48" s="4320"/>
      <c r="D48" s="4320"/>
      <c r="E48" s="4250"/>
      <c r="F48" s="4320"/>
      <c r="G48" s="4320"/>
      <c r="H48" s="4471">
        <f>H47/$G47</f>
        <v>0.1303386081334014</v>
      </c>
      <c r="I48" s="4472">
        <f aca="true" t="shared" si="2" ref="I48:P48">I47/$G47</f>
        <v>0.008224150643752481</v>
      </c>
      <c r="J48" s="4472">
        <f t="shared" si="2"/>
        <v>0.039561000510464524</v>
      </c>
      <c r="K48" s="4473">
        <f t="shared" si="2"/>
        <v>0.1846747206624695</v>
      </c>
      <c r="L48" s="4472">
        <f t="shared" si="2"/>
        <v>0.18972264760932447</v>
      </c>
      <c r="M48" s="4472">
        <f t="shared" si="2"/>
        <v>0.20781577902557993</v>
      </c>
      <c r="N48" s="4472">
        <f t="shared" si="2"/>
        <v>0.08042652146786909</v>
      </c>
      <c r="O48" s="4472">
        <f t="shared" si="2"/>
        <v>0.12679371561454256</v>
      </c>
      <c r="P48" s="4474">
        <f t="shared" si="2"/>
        <v>0.032442856332596</v>
      </c>
      <c r="Q48" s="4323"/>
      <c r="R48" s="4347"/>
      <c r="S48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 topLeftCell="A1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1652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487"/>
      <c r="R1" s="4487"/>
      <c r="S1" s="4487"/>
    </row>
    <row r="2" spans="1:19" ht="27" thickBot="1">
      <c r="A2" s="4302"/>
      <c r="B2" s="4303"/>
      <c r="C2" s="4488"/>
      <c r="D2" s="4488"/>
      <c r="E2" s="4488"/>
      <c r="F2" s="4488"/>
      <c r="G2" s="4488"/>
      <c r="H2" s="4489"/>
      <c r="I2" s="4489"/>
      <c r="J2" s="4489"/>
      <c r="K2" s="4490"/>
      <c r="L2" s="4489"/>
      <c r="M2" s="4489"/>
      <c r="N2" s="4489"/>
      <c r="O2" s="4489"/>
      <c r="P2" s="4489"/>
      <c r="Q2" s="4488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8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85" t="s">
        <v>9</v>
      </c>
      <c r="I3" s="4686"/>
      <c r="J3" s="4686"/>
      <c r="K3" s="4686"/>
      <c r="L3" s="4686"/>
      <c r="M3" s="4686"/>
      <c r="N3" s="4686"/>
      <c r="O3" s="4686"/>
      <c r="P3" s="4687"/>
      <c r="Q3" s="4488"/>
      <c r="R3" s="4223"/>
      <c r="S3" s="4224" t="s">
        <v>10</v>
      </c>
    </row>
    <row r="4" spans="1:19" ht="26.25" thickBot="1">
      <c r="A4" s="4645"/>
      <c r="B4" s="4647"/>
      <c r="C4" s="4674"/>
      <c r="D4" s="4666"/>
      <c r="E4" s="4628"/>
      <c r="F4" s="4666"/>
      <c r="G4" s="4667"/>
      <c r="H4" s="4491" t="s">
        <v>11</v>
      </c>
      <c r="I4" s="4492" t="s">
        <v>12</v>
      </c>
      <c r="J4" s="4492" t="s">
        <v>13</v>
      </c>
      <c r="K4" s="4493" t="s">
        <v>14</v>
      </c>
      <c r="L4" s="4492" t="s">
        <v>15</v>
      </c>
      <c r="M4" s="4492" t="s">
        <v>16</v>
      </c>
      <c r="N4" s="4494" t="s">
        <v>17</v>
      </c>
      <c r="O4" s="4492" t="s">
        <v>18</v>
      </c>
      <c r="P4" s="4495" t="s">
        <v>19</v>
      </c>
      <c r="Q4" s="4488"/>
      <c r="R4" s="1893"/>
      <c r="S4" s="1893"/>
    </row>
    <row r="5" spans="1:19" ht="15">
      <c r="A5" s="4313" t="s">
        <v>746</v>
      </c>
      <c r="B5" s="4254" t="s">
        <v>1653</v>
      </c>
      <c r="C5" s="4275">
        <v>1328</v>
      </c>
      <c r="D5" s="4276">
        <v>838</v>
      </c>
      <c r="E5" s="4496">
        <f>D5/C5</f>
        <v>0.6310240963855421</v>
      </c>
      <c r="F5" s="4275">
        <f>D5-G5</f>
        <v>34</v>
      </c>
      <c r="G5" s="4276">
        <v>804</v>
      </c>
      <c r="H5" s="4258">
        <v>248</v>
      </c>
      <c r="I5" s="4259">
        <v>47.5</v>
      </c>
      <c r="J5" s="4259">
        <v>47.5</v>
      </c>
      <c r="K5" s="4260">
        <v>222</v>
      </c>
      <c r="L5" s="4259">
        <v>85</v>
      </c>
      <c r="M5" s="4259">
        <v>154</v>
      </c>
      <c r="N5" s="4259"/>
      <c r="O5" s="4259"/>
      <c r="P5" s="4261"/>
      <c r="Q5" s="4497"/>
      <c r="R5" s="4486"/>
      <c r="S5" s="4486"/>
    </row>
    <row r="6" spans="1:19" ht="15">
      <c r="A6" s="4315" t="s">
        <v>746</v>
      </c>
      <c r="B6" s="4242" t="s">
        <v>1654</v>
      </c>
      <c r="C6" s="4270">
        <v>279</v>
      </c>
      <c r="D6" s="4271">
        <v>184</v>
      </c>
      <c r="E6" s="4498">
        <f>D6/C6</f>
        <v>0.6594982078853047</v>
      </c>
      <c r="F6" s="4270">
        <v>2</v>
      </c>
      <c r="G6" s="4271">
        <v>182</v>
      </c>
      <c r="H6" s="4262">
        <v>96</v>
      </c>
      <c r="I6" s="4263"/>
      <c r="J6" s="4263"/>
      <c r="K6" s="4264"/>
      <c r="L6" s="4263"/>
      <c r="M6" s="4263">
        <v>86</v>
      </c>
      <c r="N6" s="4263"/>
      <c r="O6" s="4263"/>
      <c r="P6" s="4265"/>
      <c r="Q6" s="4497"/>
      <c r="R6" s="4486"/>
      <c r="S6" s="4486"/>
    </row>
    <row r="7" spans="1:19" ht="25.5">
      <c r="A7" s="4315" t="s">
        <v>746</v>
      </c>
      <c r="B7" s="4242" t="s">
        <v>1655</v>
      </c>
      <c r="C7" s="4270">
        <v>38</v>
      </c>
      <c r="D7" s="4271">
        <v>28</v>
      </c>
      <c r="E7" s="4498">
        <f>D7/C7</f>
        <v>0.7368421052631579</v>
      </c>
      <c r="F7" s="4270">
        <f>D7-G7</f>
        <v>5</v>
      </c>
      <c r="G7" s="4271">
        <v>23</v>
      </c>
      <c r="H7" s="4262">
        <v>5</v>
      </c>
      <c r="I7" s="4263">
        <v>18</v>
      </c>
      <c r="J7" s="4263"/>
      <c r="K7" s="4264"/>
      <c r="L7" s="4263"/>
      <c r="M7" s="4263"/>
      <c r="N7" s="4263"/>
      <c r="O7" s="4263"/>
      <c r="P7" s="4265"/>
      <c r="Q7" s="4497"/>
      <c r="R7" s="4486"/>
      <c r="S7" s="4486"/>
    </row>
    <row r="8" spans="1:19" ht="25.5">
      <c r="A8" s="4315" t="s">
        <v>65</v>
      </c>
      <c r="B8" s="4242" t="s">
        <v>1656</v>
      </c>
      <c r="C8" s="4270">
        <v>421</v>
      </c>
      <c r="D8" s="4271">
        <v>209</v>
      </c>
      <c r="E8" s="4498">
        <v>0.49643705463182897</v>
      </c>
      <c r="F8" s="4270">
        <v>5</v>
      </c>
      <c r="G8" s="4271">
        <v>204</v>
      </c>
      <c r="H8" s="4262">
        <v>4</v>
      </c>
      <c r="I8" s="4263">
        <v>3</v>
      </c>
      <c r="J8" s="4263">
        <v>2</v>
      </c>
      <c r="K8" s="4264">
        <v>65</v>
      </c>
      <c r="L8" s="4263">
        <v>19</v>
      </c>
      <c r="M8" s="4263">
        <v>50</v>
      </c>
      <c r="N8" s="4263">
        <v>20</v>
      </c>
      <c r="O8" s="4263">
        <v>1</v>
      </c>
      <c r="P8" s="4265">
        <v>40</v>
      </c>
      <c r="Q8" s="4497"/>
      <c r="R8" s="4486"/>
      <c r="S8" s="4486"/>
    </row>
    <row r="9" spans="1:19" ht="15">
      <c r="A9" s="4315" t="s">
        <v>23</v>
      </c>
      <c r="B9" s="4242" t="s">
        <v>1657</v>
      </c>
      <c r="C9" s="4270">
        <v>123</v>
      </c>
      <c r="D9" s="4271">
        <v>111</v>
      </c>
      <c r="E9" s="4498">
        <f>D9/C9</f>
        <v>0.9024390243902439</v>
      </c>
      <c r="F9" s="4270">
        <v>7</v>
      </c>
      <c r="G9" s="4271">
        <v>104</v>
      </c>
      <c r="H9" s="4262">
        <v>23</v>
      </c>
      <c r="I9" s="4263">
        <v>3</v>
      </c>
      <c r="J9" s="4263">
        <v>2</v>
      </c>
      <c r="K9" s="4264">
        <v>23</v>
      </c>
      <c r="L9" s="4263">
        <v>51</v>
      </c>
      <c r="M9" s="4263"/>
      <c r="N9" s="4263"/>
      <c r="O9" s="4263">
        <v>2</v>
      </c>
      <c r="P9" s="4265"/>
      <c r="Q9" s="4497"/>
      <c r="R9" s="4486"/>
      <c r="S9" s="4486"/>
    </row>
    <row r="10" spans="1:19" ht="15">
      <c r="A10" s="4315" t="s">
        <v>23</v>
      </c>
      <c r="B10" s="4242" t="s">
        <v>1658</v>
      </c>
      <c r="C10" s="4270">
        <v>105</v>
      </c>
      <c r="D10" s="4271">
        <v>97</v>
      </c>
      <c r="E10" s="4498">
        <f>D10/C10</f>
        <v>0.9238095238095239</v>
      </c>
      <c r="F10" s="4270">
        <v>3</v>
      </c>
      <c r="G10" s="4271">
        <v>94</v>
      </c>
      <c r="H10" s="4262">
        <v>39</v>
      </c>
      <c r="I10" s="4263"/>
      <c r="J10" s="4263"/>
      <c r="K10" s="4264">
        <v>23</v>
      </c>
      <c r="L10" s="4263">
        <v>32</v>
      </c>
      <c r="M10" s="4263"/>
      <c r="N10" s="4263"/>
      <c r="O10" s="4263"/>
      <c r="P10" s="4265"/>
      <c r="Q10" s="4497"/>
      <c r="R10" s="4486"/>
      <c r="S10" s="4486"/>
    </row>
    <row r="11" spans="1:19" ht="15">
      <c r="A11" s="4315" t="s">
        <v>26</v>
      </c>
      <c r="B11" s="4242" t="s">
        <v>27</v>
      </c>
      <c r="C11" s="4270">
        <v>2258</v>
      </c>
      <c r="D11" s="4271"/>
      <c r="E11" s="4498"/>
      <c r="F11" s="4270"/>
      <c r="G11" s="4271">
        <v>1623</v>
      </c>
      <c r="H11" s="4262">
        <v>165</v>
      </c>
      <c r="I11" s="4263">
        <v>53.6</v>
      </c>
      <c r="J11" s="4263"/>
      <c r="K11" s="4264">
        <v>658</v>
      </c>
      <c r="L11" s="4263">
        <v>379</v>
      </c>
      <c r="M11" s="4263"/>
      <c r="N11" s="4263">
        <v>354</v>
      </c>
      <c r="O11" s="4263">
        <v>13.4</v>
      </c>
      <c r="P11" s="4265"/>
      <c r="Q11" s="4497"/>
      <c r="R11" s="4486"/>
      <c r="S11" s="4486"/>
    </row>
    <row r="12" spans="1:19" ht="15">
      <c r="A12" s="4315" t="s">
        <v>26</v>
      </c>
      <c r="B12" s="4242" t="s">
        <v>1659</v>
      </c>
      <c r="C12" s="4270">
        <v>79</v>
      </c>
      <c r="D12" s="4271">
        <v>68</v>
      </c>
      <c r="E12" s="4498">
        <f>D12/C12</f>
        <v>0.8607594936708861</v>
      </c>
      <c r="F12" s="4270">
        <f>D12-G12</f>
        <v>3</v>
      </c>
      <c r="G12" s="4271">
        <v>65</v>
      </c>
      <c r="H12" s="4262">
        <v>10</v>
      </c>
      <c r="I12" s="4263">
        <v>2.4</v>
      </c>
      <c r="J12" s="4263"/>
      <c r="K12" s="4264">
        <v>10</v>
      </c>
      <c r="L12" s="4263">
        <v>26</v>
      </c>
      <c r="M12" s="4263"/>
      <c r="N12" s="4263">
        <v>7</v>
      </c>
      <c r="O12" s="4263">
        <v>9.6</v>
      </c>
      <c r="P12" s="4265"/>
      <c r="Q12" s="4497"/>
      <c r="R12" s="4486"/>
      <c r="S12" s="4486"/>
    </row>
    <row r="13" spans="1:19" ht="15">
      <c r="A13" s="4315" t="s">
        <v>26</v>
      </c>
      <c r="B13" s="4242" t="s">
        <v>1660</v>
      </c>
      <c r="C13" s="4270"/>
      <c r="D13" s="4271"/>
      <c r="E13" s="4498"/>
      <c r="F13" s="4270"/>
      <c r="G13" s="4271">
        <v>242.9999999999991</v>
      </c>
      <c r="H13" s="4262"/>
      <c r="I13" s="4263">
        <v>14.199999999999818</v>
      </c>
      <c r="J13" s="4263"/>
      <c r="K13" s="4264">
        <v>61</v>
      </c>
      <c r="L13" s="4263"/>
      <c r="M13" s="4263"/>
      <c r="N13" s="4263">
        <v>111</v>
      </c>
      <c r="O13" s="4263">
        <v>56.79999999999927</v>
      </c>
      <c r="P13" s="4265">
        <v>0</v>
      </c>
      <c r="Q13" s="4497"/>
      <c r="R13" s="4486"/>
      <c r="S13" s="4486"/>
    </row>
    <row r="14" spans="1:19" ht="25.5">
      <c r="A14" s="4315" t="s">
        <v>26</v>
      </c>
      <c r="B14" s="4242" t="s">
        <v>1661</v>
      </c>
      <c r="C14" s="4270"/>
      <c r="D14" s="4271"/>
      <c r="E14" s="4498"/>
      <c r="F14" s="4270"/>
      <c r="G14" s="4271">
        <v>411</v>
      </c>
      <c r="H14" s="4262">
        <v>46</v>
      </c>
      <c r="I14" s="4263"/>
      <c r="J14" s="4263"/>
      <c r="K14" s="4264">
        <v>159</v>
      </c>
      <c r="L14" s="4263">
        <v>51</v>
      </c>
      <c r="M14" s="4263"/>
      <c r="N14" s="4263">
        <v>155</v>
      </c>
      <c r="O14" s="4263"/>
      <c r="P14" s="4265">
        <v>0</v>
      </c>
      <c r="Q14" s="4497"/>
      <c r="R14" s="4486"/>
      <c r="S14" s="4486"/>
    </row>
    <row r="15" spans="1:19" ht="15">
      <c r="A15" s="4315" t="s">
        <v>26</v>
      </c>
      <c r="B15" s="4242" t="s">
        <v>1662</v>
      </c>
      <c r="C15" s="4270"/>
      <c r="D15" s="4271"/>
      <c r="E15" s="4498"/>
      <c r="F15" s="4270"/>
      <c r="G15" s="4271">
        <v>349</v>
      </c>
      <c r="H15" s="4262"/>
      <c r="I15" s="4263"/>
      <c r="J15" s="4263"/>
      <c r="K15" s="4264">
        <v>163</v>
      </c>
      <c r="L15" s="4263"/>
      <c r="M15" s="4263"/>
      <c r="N15" s="4263">
        <v>186</v>
      </c>
      <c r="O15" s="4263"/>
      <c r="P15" s="4265">
        <v>0</v>
      </c>
      <c r="Q15" s="4497"/>
      <c r="R15" s="4486"/>
      <c r="S15" s="4486"/>
    </row>
    <row r="16" spans="1:19" ht="15">
      <c r="A16" s="4315" t="s">
        <v>26</v>
      </c>
      <c r="B16" s="4242" t="s">
        <v>1663</v>
      </c>
      <c r="C16" s="4270"/>
      <c r="D16" s="4271"/>
      <c r="E16" s="4498"/>
      <c r="F16" s="4270"/>
      <c r="G16" s="4271">
        <v>136</v>
      </c>
      <c r="H16" s="4262"/>
      <c r="I16" s="4263">
        <v>1.5</v>
      </c>
      <c r="J16" s="4263"/>
      <c r="K16" s="4264">
        <v>45</v>
      </c>
      <c r="L16" s="4263"/>
      <c r="M16" s="4263"/>
      <c r="N16" s="4263">
        <v>76</v>
      </c>
      <c r="O16" s="4263">
        <v>13.5</v>
      </c>
      <c r="P16" s="4265">
        <v>0</v>
      </c>
      <c r="Q16" s="4497"/>
      <c r="R16" s="4486"/>
      <c r="S16" s="4486"/>
    </row>
    <row r="17" spans="1:19" ht="15">
      <c r="A17" s="4315" t="s">
        <v>26</v>
      </c>
      <c r="B17" s="4242" t="s">
        <v>1664</v>
      </c>
      <c r="C17" s="4270"/>
      <c r="D17" s="4271"/>
      <c r="E17" s="4498"/>
      <c r="F17" s="4270"/>
      <c r="G17" s="4271">
        <v>347</v>
      </c>
      <c r="H17" s="4262">
        <v>43</v>
      </c>
      <c r="I17" s="4263"/>
      <c r="J17" s="4263"/>
      <c r="K17" s="4264">
        <v>158</v>
      </c>
      <c r="L17" s="4263"/>
      <c r="M17" s="4263"/>
      <c r="N17" s="4263">
        <v>146</v>
      </c>
      <c r="O17" s="4263"/>
      <c r="P17" s="4265">
        <v>0</v>
      </c>
      <c r="Q17" s="4497"/>
      <c r="R17" s="4486"/>
      <c r="S17" s="4486"/>
    </row>
    <row r="18" spans="1:19" ht="15">
      <c r="A18" s="4315" t="s">
        <v>26</v>
      </c>
      <c r="B18" s="4242" t="s">
        <v>1665</v>
      </c>
      <c r="C18" s="4270"/>
      <c r="D18" s="4271"/>
      <c r="E18" s="4498"/>
      <c r="F18" s="4270"/>
      <c r="G18" s="4271">
        <v>323</v>
      </c>
      <c r="H18" s="4262">
        <v>53</v>
      </c>
      <c r="I18" s="4263"/>
      <c r="J18" s="4263"/>
      <c r="K18" s="4264">
        <v>151</v>
      </c>
      <c r="L18" s="4263"/>
      <c r="M18" s="4263"/>
      <c r="N18" s="4263">
        <v>119</v>
      </c>
      <c r="O18" s="4263"/>
      <c r="P18" s="4265">
        <v>0</v>
      </c>
      <c r="Q18" s="4497"/>
      <c r="R18" s="4486"/>
      <c r="S18" s="4486"/>
    </row>
    <row r="19" spans="1:19" ht="15">
      <c r="A19" s="4315" t="s">
        <v>26</v>
      </c>
      <c r="B19" s="4242" t="s">
        <v>1666</v>
      </c>
      <c r="C19" s="4270"/>
      <c r="D19" s="4271"/>
      <c r="E19" s="4498"/>
      <c r="F19" s="4270"/>
      <c r="G19" s="4271">
        <v>300</v>
      </c>
      <c r="H19" s="4262">
        <v>73</v>
      </c>
      <c r="I19" s="4263"/>
      <c r="J19" s="4263"/>
      <c r="K19" s="4264">
        <v>100</v>
      </c>
      <c r="L19" s="4263"/>
      <c r="M19" s="4263"/>
      <c r="N19" s="4263">
        <v>127</v>
      </c>
      <c r="O19" s="4263"/>
      <c r="P19" s="4265">
        <v>0</v>
      </c>
      <c r="Q19" s="4497"/>
      <c r="R19" s="4486"/>
      <c r="S19" s="4486"/>
    </row>
    <row r="20" spans="1:19" ht="15">
      <c r="A20" s="4315" t="s">
        <v>26</v>
      </c>
      <c r="B20" s="4242" t="s">
        <v>1667</v>
      </c>
      <c r="C20" s="4270"/>
      <c r="D20" s="4271"/>
      <c r="E20" s="4498"/>
      <c r="F20" s="4270"/>
      <c r="G20" s="4271">
        <v>650</v>
      </c>
      <c r="H20" s="4262">
        <v>158</v>
      </c>
      <c r="I20" s="4263"/>
      <c r="J20" s="4263"/>
      <c r="K20" s="4264">
        <v>129</v>
      </c>
      <c r="L20" s="4263">
        <v>88</v>
      </c>
      <c r="M20" s="4263"/>
      <c r="N20" s="4263">
        <v>275</v>
      </c>
      <c r="O20" s="4263"/>
      <c r="P20" s="4265">
        <v>0</v>
      </c>
      <c r="Q20" s="4497"/>
      <c r="R20" s="4486"/>
      <c r="S20" s="4486"/>
    </row>
    <row r="21" spans="1:19" ht="15">
      <c r="A21" s="4315" t="s">
        <v>28</v>
      </c>
      <c r="B21" s="4242" t="s">
        <v>29</v>
      </c>
      <c r="C21" s="4270">
        <v>26373</v>
      </c>
      <c r="D21" s="4271">
        <v>8535</v>
      </c>
      <c r="E21" s="4498">
        <v>0.323626436127858</v>
      </c>
      <c r="F21" s="4270">
        <v>322</v>
      </c>
      <c r="G21" s="4271">
        <v>8213</v>
      </c>
      <c r="H21" s="4262">
        <v>375</v>
      </c>
      <c r="I21" s="4263"/>
      <c r="J21" s="4263">
        <v>50</v>
      </c>
      <c r="K21" s="4264">
        <v>721</v>
      </c>
      <c r="L21" s="4263">
        <v>1345</v>
      </c>
      <c r="M21" s="4263">
        <v>3866</v>
      </c>
      <c r="N21" s="4263">
        <v>871</v>
      </c>
      <c r="O21" s="4263">
        <v>833</v>
      </c>
      <c r="P21" s="4265">
        <v>152</v>
      </c>
      <c r="Q21" s="4497"/>
      <c r="R21" s="4486"/>
      <c r="S21" s="4486"/>
    </row>
    <row r="22" spans="1:19" ht="15">
      <c r="A22" s="4315" t="s">
        <v>28</v>
      </c>
      <c r="B22" s="4242" t="s">
        <v>30</v>
      </c>
      <c r="C22" s="4270"/>
      <c r="D22" s="4271"/>
      <c r="E22" s="4498"/>
      <c r="F22" s="4270"/>
      <c r="G22" s="4271"/>
      <c r="H22" s="4262"/>
      <c r="I22" s="4263"/>
      <c r="J22" s="4263"/>
      <c r="K22" s="4264"/>
      <c r="L22" s="4263"/>
      <c r="M22" s="4263"/>
      <c r="N22" s="4263"/>
      <c r="O22" s="4263"/>
      <c r="P22" s="4265"/>
      <c r="Q22" s="4497"/>
      <c r="R22" s="4486"/>
      <c r="S22" s="4486"/>
    </row>
    <row r="23" spans="1:19" ht="15">
      <c r="A23" s="4315" t="s">
        <v>82</v>
      </c>
      <c r="B23" s="4242" t="s">
        <v>1668</v>
      </c>
      <c r="C23" s="4270">
        <v>1400</v>
      </c>
      <c r="D23" s="4271"/>
      <c r="E23" s="4498"/>
      <c r="F23" s="4270"/>
      <c r="G23" s="4271">
        <v>450</v>
      </c>
      <c r="H23" s="4262">
        <v>78</v>
      </c>
      <c r="I23" s="4263"/>
      <c r="J23" s="4263"/>
      <c r="K23" s="4264">
        <v>101</v>
      </c>
      <c r="L23" s="4263"/>
      <c r="M23" s="4263">
        <v>138</v>
      </c>
      <c r="N23" s="4263"/>
      <c r="O23" s="4263"/>
      <c r="P23" s="4265">
        <v>133</v>
      </c>
      <c r="Q23" s="4497"/>
      <c r="R23" s="4486"/>
      <c r="S23" s="4486"/>
    </row>
    <row r="24" spans="1:19" ht="15">
      <c r="A24" s="4315" t="s">
        <v>82</v>
      </c>
      <c r="B24" s="4242" t="s">
        <v>1669</v>
      </c>
      <c r="C24" s="4270">
        <v>1937</v>
      </c>
      <c r="D24" s="4271">
        <v>626</v>
      </c>
      <c r="E24" s="4498">
        <f>D24/C24</f>
        <v>0.32318017552916883</v>
      </c>
      <c r="F24" s="4270">
        <v>37</v>
      </c>
      <c r="G24" s="4271">
        <v>589</v>
      </c>
      <c r="H24" s="4262">
        <v>65</v>
      </c>
      <c r="I24" s="4263"/>
      <c r="J24" s="4263"/>
      <c r="K24" s="4264">
        <v>134</v>
      </c>
      <c r="L24" s="4263"/>
      <c r="M24" s="4263">
        <v>116</v>
      </c>
      <c r="N24" s="4263"/>
      <c r="O24" s="4263">
        <v>180</v>
      </c>
      <c r="P24" s="4265">
        <v>94</v>
      </c>
      <c r="Q24" s="4497"/>
      <c r="R24" s="4486"/>
      <c r="S24" s="4486"/>
    </row>
    <row r="25" spans="1:19" ht="15">
      <c r="A25" s="4315" t="s">
        <v>84</v>
      </c>
      <c r="B25" s="4242" t="s">
        <v>1670</v>
      </c>
      <c r="C25" s="4270"/>
      <c r="D25" s="4271"/>
      <c r="E25" s="4498"/>
      <c r="F25" s="4270"/>
      <c r="G25" s="4271">
        <v>85</v>
      </c>
      <c r="H25" s="4262"/>
      <c r="I25" s="4263"/>
      <c r="J25" s="4263"/>
      <c r="K25" s="4264"/>
      <c r="L25" s="4263"/>
      <c r="M25" s="4263">
        <v>42.5</v>
      </c>
      <c r="N25" s="4263"/>
      <c r="O25" s="4263">
        <v>42.5</v>
      </c>
      <c r="P25" s="4265">
        <v>0</v>
      </c>
      <c r="Q25" s="4497"/>
      <c r="R25" s="4486"/>
      <c r="S25" s="4486"/>
    </row>
    <row r="26" spans="1:19" ht="15">
      <c r="A26" s="4315" t="s">
        <v>84</v>
      </c>
      <c r="B26" s="4242" t="s">
        <v>1671</v>
      </c>
      <c r="C26" s="4270"/>
      <c r="D26" s="4271"/>
      <c r="E26" s="4498"/>
      <c r="F26" s="4270"/>
      <c r="G26" s="4271">
        <v>51</v>
      </c>
      <c r="H26" s="4262"/>
      <c r="I26" s="4263"/>
      <c r="J26" s="4263"/>
      <c r="K26" s="4264"/>
      <c r="L26" s="4263"/>
      <c r="M26" s="4263">
        <v>20</v>
      </c>
      <c r="N26" s="4263"/>
      <c r="O26" s="4263">
        <v>31</v>
      </c>
      <c r="P26" s="4265">
        <v>0</v>
      </c>
      <c r="Q26" s="4497"/>
      <c r="R26" s="4486"/>
      <c r="S26" s="4486"/>
    </row>
    <row r="27" spans="1:19" ht="15">
      <c r="A27" s="4315" t="s">
        <v>84</v>
      </c>
      <c r="B27" s="4242" t="s">
        <v>1672</v>
      </c>
      <c r="C27" s="4270"/>
      <c r="D27" s="4271"/>
      <c r="E27" s="4498"/>
      <c r="F27" s="4270"/>
      <c r="G27" s="4271">
        <v>98</v>
      </c>
      <c r="H27" s="4262"/>
      <c r="I27" s="4263"/>
      <c r="J27" s="4263"/>
      <c r="K27" s="4264"/>
      <c r="L27" s="4263">
        <v>33</v>
      </c>
      <c r="M27" s="4263"/>
      <c r="N27" s="4263"/>
      <c r="O27" s="4263">
        <v>65</v>
      </c>
      <c r="P27" s="4265">
        <v>0</v>
      </c>
      <c r="Q27" s="4497"/>
      <c r="R27" s="4486"/>
      <c r="S27" s="4486"/>
    </row>
    <row r="28" spans="1:19" ht="25.5">
      <c r="A28" s="4315" t="s">
        <v>84</v>
      </c>
      <c r="B28" s="4242" t="s">
        <v>1673</v>
      </c>
      <c r="C28" s="4270"/>
      <c r="D28" s="4271"/>
      <c r="E28" s="4498"/>
      <c r="F28" s="4270"/>
      <c r="G28" s="4271">
        <v>98</v>
      </c>
      <c r="H28" s="4262"/>
      <c r="I28" s="4263"/>
      <c r="J28" s="4263"/>
      <c r="K28" s="4264"/>
      <c r="L28" s="4263">
        <v>33</v>
      </c>
      <c r="M28" s="4263"/>
      <c r="N28" s="4263"/>
      <c r="O28" s="4263">
        <v>65</v>
      </c>
      <c r="P28" s="4265">
        <v>0</v>
      </c>
      <c r="Q28" s="4497"/>
      <c r="R28" s="4486"/>
      <c r="S28" s="4486"/>
    </row>
    <row r="29" spans="1:19" ht="15">
      <c r="A29" s="4315" t="s">
        <v>31</v>
      </c>
      <c r="B29" s="4242" t="s">
        <v>33</v>
      </c>
      <c r="C29" s="4270"/>
      <c r="D29" s="4271"/>
      <c r="E29" s="4498"/>
      <c r="F29" s="4270"/>
      <c r="G29" s="4271">
        <v>517</v>
      </c>
      <c r="H29" s="4262">
        <v>289</v>
      </c>
      <c r="I29" s="4263">
        <v>10</v>
      </c>
      <c r="J29" s="4263">
        <v>63</v>
      </c>
      <c r="K29" s="4264">
        <v>42</v>
      </c>
      <c r="L29" s="4263">
        <v>54</v>
      </c>
      <c r="M29" s="4263">
        <v>42</v>
      </c>
      <c r="N29" s="4263"/>
      <c r="O29" s="4263">
        <v>17</v>
      </c>
      <c r="P29" s="4265">
        <v>0</v>
      </c>
      <c r="Q29" s="4497"/>
      <c r="R29" s="4486"/>
      <c r="S29" s="4486"/>
    </row>
    <row r="30" spans="1:19" ht="15">
      <c r="A30" s="4315" t="s">
        <v>34</v>
      </c>
      <c r="B30" s="4242" t="s">
        <v>1674</v>
      </c>
      <c r="C30" s="4270">
        <v>230</v>
      </c>
      <c r="D30" s="4271">
        <v>172</v>
      </c>
      <c r="E30" s="4498">
        <f>D30/C30</f>
        <v>0.7478260869565218</v>
      </c>
      <c r="F30" s="4270">
        <v>9</v>
      </c>
      <c r="G30" s="4271">
        <v>163</v>
      </c>
      <c r="H30" s="4262">
        <v>5</v>
      </c>
      <c r="I30" s="4263">
        <v>21</v>
      </c>
      <c r="J30" s="4263">
        <v>5</v>
      </c>
      <c r="K30" s="4264">
        <v>6</v>
      </c>
      <c r="L30" s="4263">
        <v>40</v>
      </c>
      <c r="M30" s="4263"/>
      <c r="N30" s="4263"/>
      <c r="O30" s="4263">
        <v>45</v>
      </c>
      <c r="P30" s="4265">
        <v>41</v>
      </c>
      <c r="Q30" s="4497"/>
      <c r="R30" s="4486"/>
      <c r="S30" s="4486"/>
    </row>
    <row r="31" spans="1:19" ht="25.5">
      <c r="A31" s="4315" t="s">
        <v>34</v>
      </c>
      <c r="B31" s="4242" t="s">
        <v>1675</v>
      </c>
      <c r="C31" s="4270">
        <v>82</v>
      </c>
      <c r="D31" s="4271">
        <v>25</v>
      </c>
      <c r="E31" s="4498">
        <f>D31/C31</f>
        <v>0.3048780487804878</v>
      </c>
      <c r="F31" s="4270">
        <v>0</v>
      </c>
      <c r="G31" s="4271">
        <v>25</v>
      </c>
      <c r="H31" s="4262">
        <v>5</v>
      </c>
      <c r="I31" s="4263"/>
      <c r="J31" s="4263"/>
      <c r="K31" s="4264">
        <v>14</v>
      </c>
      <c r="L31" s="4263">
        <v>1</v>
      </c>
      <c r="M31" s="4263">
        <v>3</v>
      </c>
      <c r="N31" s="4263"/>
      <c r="O31" s="4263">
        <v>1</v>
      </c>
      <c r="P31" s="4265">
        <v>1</v>
      </c>
      <c r="Q31" s="4497"/>
      <c r="R31" s="4486"/>
      <c r="S31" s="4486"/>
    </row>
    <row r="32" spans="1:19" ht="15">
      <c r="A32" s="4315" t="s">
        <v>34</v>
      </c>
      <c r="B32" s="4242" t="s">
        <v>94</v>
      </c>
      <c r="C32" s="4270">
        <v>245</v>
      </c>
      <c r="D32" s="4271">
        <v>96</v>
      </c>
      <c r="E32" s="4498">
        <f>+D32/C32</f>
        <v>0.39183673469387753</v>
      </c>
      <c r="F32" s="4270">
        <v>0</v>
      </c>
      <c r="G32" s="4271">
        <f>+D32-F32</f>
        <v>96</v>
      </c>
      <c r="H32" s="4262">
        <v>9</v>
      </c>
      <c r="I32" s="4263"/>
      <c r="J32" s="4263"/>
      <c r="K32" s="4264">
        <v>19</v>
      </c>
      <c r="L32" s="4263"/>
      <c r="M32" s="4263">
        <v>46</v>
      </c>
      <c r="N32" s="4263"/>
      <c r="O32" s="4263">
        <v>22</v>
      </c>
      <c r="P32" s="4265"/>
      <c r="Q32" s="4497"/>
      <c r="R32" s="4486"/>
      <c r="S32" s="4486"/>
    </row>
    <row r="33" spans="1:19" ht="25.5">
      <c r="A33" s="4315" t="s">
        <v>34</v>
      </c>
      <c r="B33" s="4242" t="s">
        <v>1676</v>
      </c>
      <c r="C33" s="4270">
        <v>117</v>
      </c>
      <c r="D33" s="4271">
        <v>53</v>
      </c>
      <c r="E33" s="4498">
        <f>+D33/C33</f>
        <v>0.452991452991453</v>
      </c>
      <c r="F33" s="4270">
        <v>1</v>
      </c>
      <c r="G33" s="4271">
        <f>+D33-F33</f>
        <v>52</v>
      </c>
      <c r="H33" s="4262">
        <v>2</v>
      </c>
      <c r="I33" s="4263"/>
      <c r="J33" s="4263"/>
      <c r="K33" s="4264">
        <v>3</v>
      </c>
      <c r="L33" s="4263"/>
      <c r="M33" s="4263">
        <v>15</v>
      </c>
      <c r="N33" s="4263"/>
      <c r="O33" s="4263">
        <v>32</v>
      </c>
      <c r="P33" s="4265"/>
      <c r="Q33" s="4497"/>
      <c r="R33" s="4486"/>
      <c r="S33" s="4486"/>
    </row>
    <row r="34" spans="1:19" ht="25.5">
      <c r="A34" s="4315" t="s">
        <v>181</v>
      </c>
      <c r="B34" s="4242" t="s">
        <v>1677</v>
      </c>
      <c r="C34" s="4270">
        <v>286</v>
      </c>
      <c r="D34" s="4271">
        <v>181</v>
      </c>
      <c r="E34" s="4498">
        <f>+D34/C34</f>
        <v>0.6328671328671329</v>
      </c>
      <c r="F34" s="4270">
        <f>D34-G34</f>
        <v>11</v>
      </c>
      <c r="G34" s="4271">
        <v>170</v>
      </c>
      <c r="H34" s="4262"/>
      <c r="I34" s="4263"/>
      <c r="J34" s="4263"/>
      <c r="K34" s="4264">
        <v>104</v>
      </c>
      <c r="L34" s="4263"/>
      <c r="M34" s="4263"/>
      <c r="N34" s="4263"/>
      <c r="O34" s="4263">
        <v>66</v>
      </c>
      <c r="P34" s="4265"/>
      <c r="Q34" s="4497"/>
      <c r="R34" s="4486"/>
      <c r="S34" s="4486"/>
    </row>
    <row r="35" spans="1:19" ht="25.5">
      <c r="A35" s="4315" t="s">
        <v>181</v>
      </c>
      <c r="B35" s="4242" t="s">
        <v>1678</v>
      </c>
      <c r="C35" s="4270">
        <v>1017</v>
      </c>
      <c r="D35" s="4271">
        <v>552</v>
      </c>
      <c r="E35" s="4498">
        <f aca="true" t="shared" si="0" ref="E35:E41">D35/C35</f>
        <v>0.5427728613569321</v>
      </c>
      <c r="F35" s="4270">
        <f>D35-G35</f>
        <v>28</v>
      </c>
      <c r="G35" s="4271">
        <v>524</v>
      </c>
      <c r="H35" s="4262">
        <v>21</v>
      </c>
      <c r="I35" s="4263"/>
      <c r="J35" s="4263">
        <v>62</v>
      </c>
      <c r="K35" s="4264">
        <v>146</v>
      </c>
      <c r="L35" s="4263">
        <v>21</v>
      </c>
      <c r="M35" s="4263"/>
      <c r="N35" s="4263"/>
      <c r="O35" s="4263"/>
      <c r="P35" s="4265">
        <v>274</v>
      </c>
      <c r="Q35" s="4497"/>
      <c r="R35" s="4486"/>
      <c r="S35" s="4486"/>
    </row>
    <row r="36" spans="1:19" ht="25.5">
      <c r="A36" s="4315" t="s">
        <v>181</v>
      </c>
      <c r="B36" s="4242" t="s">
        <v>1679</v>
      </c>
      <c r="C36" s="4270">
        <v>31</v>
      </c>
      <c r="D36" s="4271">
        <v>27</v>
      </c>
      <c r="E36" s="4498">
        <f t="shared" si="0"/>
        <v>0.8709677419354839</v>
      </c>
      <c r="F36" s="4270">
        <v>0</v>
      </c>
      <c r="G36" s="4271">
        <v>27</v>
      </c>
      <c r="H36" s="4262"/>
      <c r="I36" s="4263"/>
      <c r="J36" s="4263"/>
      <c r="K36" s="4264">
        <v>13</v>
      </c>
      <c r="L36" s="4263">
        <v>5</v>
      </c>
      <c r="M36" s="4263"/>
      <c r="N36" s="4263"/>
      <c r="O36" s="4263">
        <v>9</v>
      </c>
      <c r="P36" s="4265"/>
      <c r="Q36" s="4497"/>
      <c r="R36" s="4486"/>
      <c r="S36" s="4486"/>
    </row>
    <row r="37" spans="1:19" ht="25.5">
      <c r="A37" s="4315" t="s">
        <v>181</v>
      </c>
      <c r="B37" s="4242" t="s">
        <v>1680</v>
      </c>
      <c r="C37" s="4270">
        <v>63</v>
      </c>
      <c r="D37" s="4271">
        <v>57</v>
      </c>
      <c r="E37" s="4498">
        <f t="shared" si="0"/>
        <v>0.9047619047619048</v>
      </c>
      <c r="F37" s="4270">
        <v>1</v>
      </c>
      <c r="G37" s="4271">
        <v>56</v>
      </c>
      <c r="H37" s="4262">
        <v>47</v>
      </c>
      <c r="I37" s="4263"/>
      <c r="J37" s="4263"/>
      <c r="K37" s="4264">
        <v>6</v>
      </c>
      <c r="L37" s="4263"/>
      <c r="M37" s="4263"/>
      <c r="N37" s="4263"/>
      <c r="O37" s="4263">
        <v>3</v>
      </c>
      <c r="P37" s="4265"/>
      <c r="Q37" s="4497"/>
      <c r="R37" s="4486"/>
      <c r="S37" s="4486"/>
    </row>
    <row r="38" spans="1:19" ht="25.5">
      <c r="A38" s="4315" t="s">
        <v>181</v>
      </c>
      <c r="B38" s="4242" t="s">
        <v>1681</v>
      </c>
      <c r="C38" s="4270">
        <v>152</v>
      </c>
      <c r="D38" s="4271">
        <v>114</v>
      </c>
      <c r="E38" s="4498">
        <f t="shared" si="0"/>
        <v>0.75</v>
      </c>
      <c r="F38" s="4270">
        <f>D38-G38</f>
        <v>36</v>
      </c>
      <c r="G38" s="4271">
        <v>78</v>
      </c>
      <c r="H38" s="4262"/>
      <c r="I38" s="4263"/>
      <c r="J38" s="4263"/>
      <c r="K38" s="4264"/>
      <c r="L38" s="4263"/>
      <c r="M38" s="4263"/>
      <c r="N38" s="4263"/>
      <c r="O38" s="4263">
        <v>78</v>
      </c>
      <c r="P38" s="4265"/>
      <c r="Q38" s="4497"/>
      <c r="R38" s="4486"/>
      <c r="S38" s="4486"/>
    </row>
    <row r="39" spans="1:19" ht="25.5">
      <c r="A39" s="4315" t="s">
        <v>181</v>
      </c>
      <c r="B39" s="4242" t="s">
        <v>1682</v>
      </c>
      <c r="C39" s="4270">
        <v>76</v>
      </c>
      <c r="D39" s="4271">
        <v>55</v>
      </c>
      <c r="E39" s="4498">
        <f t="shared" si="0"/>
        <v>0.7236842105263158</v>
      </c>
      <c r="F39" s="4270">
        <f>D39-G39</f>
        <v>4</v>
      </c>
      <c r="G39" s="4271">
        <v>51</v>
      </c>
      <c r="H39" s="4262"/>
      <c r="I39" s="4263"/>
      <c r="J39" s="4263"/>
      <c r="K39" s="4264">
        <v>21</v>
      </c>
      <c r="L39" s="4263">
        <v>9</v>
      </c>
      <c r="M39" s="4263"/>
      <c r="N39" s="4263"/>
      <c r="O39" s="4263">
        <v>21</v>
      </c>
      <c r="P39" s="4265"/>
      <c r="Q39" s="4497"/>
      <c r="R39" s="4486"/>
      <c r="S39" s="4486"/>
    </row>
    <row r="40" spans="1:19" ht="15">
      <c r="A40" s="4315" t="s">
        <v>37</v>
      </c>
      <c r="B40" s="4242" t="s">
        <v>40</v>
      </c>
      <c r="C40" s="4270">
        <v>84</v>
      </c>
      <c r="D40" s="4271">
        <v>69</v>
      </c>
      <c r="E40" s="4498">
        <f t="shared" si="0"/>
        <v>0.8214285714285714</v>
      </c>
      <c r="F40" s="4270">
        <v>3</v>
      </c>
      <c r="G40" s="4271">
        <v>66</v>
      </c>
      <c r="H40" s="4262">
        <v>13</v>
      </c>
      <c r="I40" s="4263"/>
      <c r="J40" s="4263">
        <v>2</v>
      </c>
      <c r="K40" s="4264">
        <v>5</v>
      </c>
      <c r="L40" s="4263">
        <v>1</v>
      </c>
      <c r="M40" s="4263">
        <v>15</v>
      </c>
      <c r="N40" s="4263">
        <v>1</v>
      </c>
      <c r="O40" s="4263">
        <v>29</v>
      </c>
      <c r="P40" s="4265"/>
      <c r="Q40" s="4497"/>
      <c r="R40" s="4486"/>
      <c r="S40" s="4486"/>
    </row>
    <row r="41" spans="1:19" ht="15.75" thickBot="1">
      <c r="A41" s="4355" t="s">
        <v>37</v>
      </c>
      <c r="B41" s="4256" t="s">
        <v>39</v>
      </c>
      <c r="C41" s="4277">
        <v>99</v>
      </c>
      <c r="D41" s="4278">
        <v>80</v>
      </c>
      <c r="E41" s="4499">
        <f t="shared" si="0"/>
        <v>0.8080808080808081</v>
      </c>
      <c r="F41" s="4277">
        <v>1</v>
      </c>
      <c r="G41" s="4278">
        <v>79</v>
      </c>
      <c r="H41" s="4266">
        <v>6</v>
      </c>
      <c r="I41" s="4267">
        <v>2</v>
      </c>
      <c r="J41" s="4267">
        <v>1</v>
      </c>
      <c r="K41" s="4268">
        <v>26</v>
      </c>
      <c r="L41" s="4267">
        <v>5</v>
      </c>
      <c r="M41" s="4267">
        <v>2</v>
      </c>
      <c r="N41" s="4267">
        <v>10</v>
      </c>
      <c r="O41" s="4267">
        <v>4</v>
      </c>
      <c r="P41" s="4269">
        <v>23</v>
      </c>
      <c r="Q41" s="4497"/>
      <c r="R41" s="4486"/>
      <c r="S41" s="4486"/>
    </row>
    <row r="42" spans="1:19" ht="15">
      <c r="A42" s="4318"/>
      <c r="B42" s="4319"/>
      <c r="C42" s="4462"/>
      <c r="D42" s="4462"/>
      <c r="E42" s="4463"/>
      <c r="F42" s="4462"/>
      <c r="G42" s="4462"/>
      <c r="H42" s="4468"/>
      <c r="I42" s="4468"/>
      <c r="J42" s="4468"/>
      <c r="K42" s="4469"/>
      <c r="L42" s="4468"/>
      <c r="M42" s="4468"/>
      <c r="N42" s="4468"/>
      <c r="O42" s="4468"/>
      <c r="P42" s="4468"/>
      <c r="Q42" s="4464"/>
      <c r="R42" s="4465"/>
      <c r="S42" s="4465"/>
    </row>
    <row r="43" spans="1:19" ht="15.75" thickBot="1">
      <c r="A43" s="4318"/>
      <c r="B43" s="4319"/>
      <c r="C43" s="4462"/>
      <c r="D43" s="4462"/>
      <c r="E43" s="4463"/>
      <c r="F43" s="4462"/>
      <c r="G43" s="4462"/>
      <c r="H43" s="4468"/>
      <c r="I43" s="4468"/>
      <c r="J43" s="4468"/>
      <c r="K43" s="4469"/>
      <c r="L43" s="4468"/>
      <c r="M43" s="4468"/>
      <c r="N43" s="4468"/>
      <c r="O43" s="4468"/>
      <c r="P43" s="4468"/>
      <c r="Q43" s="4464"/>
      <c r="R43" s="4486"/>
      <c r="S43" s="4486"/>
    </row>
    <row r="44" spans="1:19" ht="15.75" thickBot="1">
      <c r="A44" s="4318" t="s">
        <v>41</v>
      </c>
      <c r="B44" s="4334"/>
      <c r="C44" s="4320"/>
      <c r="D44" s="4320"/>
      <c r="E44" s="4250"/>
      <c r="F44" s="4320"/>
      <c r="G44" s="4335" t="s">
        <v>42</v>
      </c>
      <c r="H44" s="4419" t="s">
        <v>11</v>
      </c>
      <c r="I44" s="4420" t="s">
        <v>12</v>
      </c>
      <c r="J44" s="4420" t="s">
        <v>13</v>
      </c>
      <c r="K44" s="4421" t="s">
        <v>14</v>
      </c>
      <c r="L44" s="4420" t="s">
        <v>15</v>
      </c>
      <c r="M44" s="4420" t="s">
        <v>16</v>
      </c>
      <c r="N44" s="4422" t="s">
        <v>17</v>
      </c>
      <c r="O44" s="4420" t="s">
        <v>18</v>
      </c>
      <c r="P44" s="4423" t="s">
        <v>19</v>
      </c>
      <c r="Q44" s="4341"/>
      <c r="R44" s="4324"/>
      <c r="S44" s="4324"/>
    </row>
    <row r="45" spans="1:19" ht="15.75" thickBot="1">
      <c r="A45" s="4318"/>
      <c r="B45" s="4319"/>
      <c r="C45" s="4462"/>
      <c r="D45" s="4462"/>
      <c r="E45" s="4463"/>
      <c r="F45" s="4462"/>
      <c r="G45" s="4466">
        <f aca="true" t="shared" si="1" ref="G45:P45">SUM(G5:G42)</f>
        <v>17346</v>
      </c>
      <c r="H45" s="4466">
        <f t="shared" si="1"/>
        <v>1878</v>
      </c>
      <c r="I45" s="4466">
        <f t="shared" si="1"/>
        <v>176.19999999999982</v>
      </c>
      <c r="J45" s="4466">
        <f t="shared" si="1"/>
        <v>234.5</v>
      </c>
      <c r="K45" s="4467">
        <f t="shared" si="1"/>
        <v>3328</v>
      </c>
      <c r="L45" s="4466">
        <f t="shared" si="1"/>
        <v>2278</v>
      </c>
      <c r="M45" s="4466">
        <f t="shared" si="1"/>
        <v>4595.5</v>
      </c>
      <c r="N45" s="4466">
        <f t="shared" si="1"/>
        <v>2458</v>
      </c>
      <c r="O45" s="4466">
        <f t="shared" si="1"/>
        <v>1639.7999999999993</v>
      </c>
      <c r="P45" s="4466">
        <f t="shared" si="1"/>
        <v>758</v>
      </c>
      <c r="Q45" s="4464"/>
      <c r="R45" s="4465"/>
      <c r="S45" s="4465"/>
    </row>
    <row r="46" spans="1:19" ht="15.75" thickBot="1">
      <c r="A46" s="4318"/>
      <c r="B46" s="4319"/>
      <c r="C46" s="4320"/>
      <c r="D46" s="4320"/>
      <c r="E46" s="4250"/>
      <c r="F46" s="4320"/>
      <c r="G46" s="4320"/>
      <c r="H46" s="4471">
        <f>H45/$G45</f>
        <v>0.10826703562781044</v>
      </c>
      <c r="I46" s="4472">
        <f aca="true" t="shared" si="2" ref="I46:P46">I45/$G45</f>
        <v>0.010157961489680607</v>
      </c>
      <c r="J46" s="4472">
        <f t="shared" si="2"/>
        <v>0.013518966908797418</v>
      </c>
      <c r="K46" s="4473">
        <f t="shared" si="2"/>
        <v>0.19185979476536377</v>
      </c>
      <c r="L46" s="4472">
        <f t="shared" si="2"/>
        <v>0.13132710711403206</v>
      </c>
      <c r="M46" s="4472">
        <f t="shared" si="2"/>
        <v>0.2649313962873285</v>
      </c>
      <c r="N46" s="4472">
        <f t="shared" si="2"/>
        <v>0.14170413928283176</v>
      </c>
      <c r="O46" s="4472">
        <f t="shared" si="2"/>
        <v>0.09453476305776544</v>
      </c>
      <c r="P46" s="4474">
        <f t="shared" si="2"/>
        <v>0.043698835466389946</v>
      </c>
      <c r="Q46" s="4323"/>
      <c r="R46" s="4347"/>
      <c r="S46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 topLeftCell="A10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1683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8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47"/>
      <c r="C4" s="4674"/>
      <c r="D4" s="4666"/>
      <c r="E4" s="4628"/>
      <c r="F4" s="4666"/>
      <c r="G4" s="4667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38.25">
      <c r="A5" s="4313" t="s">
        <v>20</v>
      </c>
      <c r="B5" s="4254" t="s">
        <v>1684</v>
      </c>
      <c r="C5" s="4275">
        <v>116</v>
      </c>
      <c r="D5" s="4276">
        <v>86</v>
      </c>
      <c r="E5" s="4255">
        <f>D5/C5</f>
        <v>0.7413793103448276</v>
      </c>
      <c r="F5" s="4275">
        <v>3</v>
      </c>
      <c r="G5" s="4276">
        <v>83</v>
      </c>
      <c r="H5" s="4258">
        <v>11</v>
      </c>
      <c r="I5" s="4259">
        <v>6</v>
      </c>
      <c r="J5" s="4259">
        <v>4</v>
      </c>
      <c r="K5" s="4260">
        <v>6</v>
      </c>
      <c r="L5" s="4259">
        <v>22</v>
      </c>
      <c r="M5" s="4259">
        <v>6</v>
      </c>
      <c r="N5" s="4259">
        <v>2</v>
      </c>
      <c r="O5" s="4259">
        <v>15</v>
      </c>
      <c r="P5" s="4261">
        <v>11</v>
      </c>
      <c r="Q5" s="4244"/>
      <c r="R5" s="4314"/>
      <c r="S5" s="4314"/>
    </row>
    <row r="6" spans="1:19" ht="15">
      <c r="A6" s="4315" t="s">
        <v>20</v>
      </c>
      <c r="B6" s="4242" t="s">
        <v>1685</v>
      </c>
      <c r="C6" s="4270">
        <v>370</v>
      </c>
      <c r="D6" s="4271">
        <v>164</v>
      </c>
      <c r="E6" s="4243">
        <f aca="true" t="shared" si="0" ref="E6:E13">D6/C6</f>
        <v>0.44324324324324327</v>
      </c>
      <c r="F6" s="4270">
        <f>D6-G6</f>
        <v>8</v>
      </c>
      <c r="G6" s="4271">
        <v>156</v>
      </c>
      <c r="H6" s="4262">
        <v>12</v>
      </c>
      <c r="I6" s="4263"/>
      <c r="J6" s="4263"/>
      <c r="K6" s="4264">
        <v>7</v>
      </c>
      <c r="L6" s="4263">
        <v>11</v>
      </c>
      <c r="M6" s="4263">
        <v>122</v>
      </c>
      <c r="N6" s="4263">
        <v>2</v>
      </c>
      <c r="O6" s="4263">
        <v>2</v>
      </c>
      <c r="P6" s="4265"/>
      <c r="Q6" s="4244"/>
      <c r="R6" s="4314"/>
      <c r="S6" s="4314"/>
    </row>
    <row r="7" spans="1:19" ht="15">
      <c r="A7" s="4315" t="s">
        <v>23</v>
      </c>
      <c r="B7" s="4242" t="s">
        <v>1686</v>
      </c>
      <c r="C7" s="4270">
        <v>426</v>
      </c>
      <c r="D7" s="4271">
        <v>252</v>
      </c>
      <c r="E7" s="4243">
        <f t="shared" si="0"/>
        <v>0.5915492957746479</v>
      </c>
      <c r="F7" s="4270">
        <v>8</v>
      </c>
      <c r="G7" s="4271">
        <v>244</v>
      </c>
      <c r="H7" s="4262">
        <v>83</v>
      </c>
      <c r="I7" s="4263">
        <v>41</v>
      </c>
      <c r="J7" s="4263">
        <v>16</v>
      </c>
      <c r="K7" s="4264">
        <v>43</v>
      </c>
      <c r="L7" s="4263">
        <v>45</v>
      </c>
      <c r="M7" s="4263"/>
      <c r="N7" s="4263"/>
      <c r="O7" s="4263">
        <v>16</v>
      </c>
      <c r="P7" s="4265"/>
      <c r="Q7" s="4244"/>
      <c r="R7" s="4314"/>
      <c r="S7" s="4314"/>
    </row>
    <row r="8" spans="1:19" ht="15">
      <c r="A8" s="4315" t="s">
        <v>23</v>
      </c>
      <c r="B8" s="4242" t="s">
        <v>1687</v>
      </c>
      <c r="C8" s="4270">
        <v>486</v>
      </c>
      <c r="D8" s="4271">
        <v>255</v>
      </c>
      <c r="E8" s="4243">
        <f t="shared" si="0"/>
        <v>0.5246913580246914</v>
      </c>
      <c r="F8" s="4270">
        <v>4</v>
      </c>
      <c r="G8" s="4271">
        <v>251</v>
      </c>
      <c r="H8" s="4262">
        <v>15</v>
      </c>
      <c r="I8" s="4263">
        <v>59</v>
      </c>
      <c r="J8" s="4263">
        <v>8</v>
      </c>
      <c r="K8" s="4264">
        <v>135</v>
      </c>
      <c r="L8" s="4263">
        <v>26</v>
      </c>
      <c r="M8" s="4263"/>
      <c r="N8" s="4263"/>
      <c r="O8" s="4263">
        <v>8</v>
      </c>
      <c r="P8" s="4265"/>
      <c r="Q8" s="4244"/>
      <c r="R8" s="4314"/>
      <c r="S8" s="4314"/>
    </row>
    <row r="9" spans="1:19" ht="15">
      <c r="A9" s="4315" t="s">
        <v>23</v>
      </c>
      <c r="B9" s="4242" t="s">
        <v>1688</v>
      </c>
      <c r="C9" s="4270">
        <v>330</v>
      </c>
      <c r="D9" s="4271">
        <v>180</v>
      </c>
      <c r="E9" s="4243">
        <f t="shared" si="0"/>
        <v>0.5454545454545454</v>
      </c>
      <c r="F9" s="4270">
        <v>1</v>
      </c>
      <c r="G9" s="4271">
        <v>179</v>
      </c>
      <c r="H9" s="4262">
        <v>41</v>
      </c>
      <c r="I9" s="4263">
        <v>16</v>
      </c>
      <c r="J9" s="4263">
        <v>30</v>
      </c>
      <c r="K9" s="4264">
        <v>46</v>
      </c>
      <c r="L9" s="4263">
        <v>16</v>
      </c>
      <c r="M9" s="4263"/>
      <c r="N9" s="4263"/>
      <c r="O9" s="4263">
        <v>30</v>
      </c>
      <c r="P9" s="4265"/>
      <c r="Q9" s="4244"/>
      <c r="R9" s="4314"/>
      <c r="S9" s="4314"/>
    </row>
    <row r="10" spans="1:19" ht="15">
      <c r="A10" s="4315" t="s">
        <v>23</v>
      </c>
      <c r="B10" s="4242" t="s">
        <v>1689</v>
      </c>
      <c r="C10" s="4270">
        <v>465</v>
      </c>
      <c r="D10" s="4271">
        <v>342</v>
      </c>
      <c r="E10" s="4243">
        <f t="shared" si="0"/>
        <v>0.7354838709677419</v>
      </c>
      <c r="F10" s="4270">
        <v>14</v>
      </c>
      <c r="G10" s="4271">
        <v>328</v>
      </c>
      <c r="H10" s="4262">
        <v>45</v>
      </c>
      <c r="I10" s="4263">
        <v>73</v>
      </c>
      <c r="J10" s="4263">
        <v>30</v>
      </c>
      <c r="K10" s="4264">
        <v>64</v>
      </c>
      <c r="L10" s="4263">
        <v>86</v>
      </c>
      <c r="M10" s="4263"/>
      <c r="N10" s="4263"/>
      <c r="O10" s="4263">
        <v>30</v>
      </c>
      <c r="P10" s="4265"/>
      <c r="Q10" s="4244"/>
      <c r="R10" s="4314"/>
      <c r="S10" s="4314"/>
    </row>
    <row r="11" spans="1:19" ht="25.5">
      <c r="A11" s="4315" t="s">
        <v>23</v>
      </c>
      <c r="B11" s="4242" t="s">
        <v>1690</v>
      </c>
      <c r="C11" s="4270">
        <v>282</v>
      </c>
      <c r="D11" s="4271">
        <v>167</v>
      </c>
      <c r="E11" s="4243">
        <f t="shared" si="0"/>
        <v>0.5921985815602837</v>
      </c>
      <c r="F11" s="4270">
        <v>5</v>
      </c>
      <c r="G11" s="4271">
        <v>162</v>
      </c>
      <c r="H11" s="4262">
        <v>34</v>
      </c>
      <c r="I11" s="4263">
        <v>27</v>
      </c>
      <c r="J11" s="4263">
        <v>19</v>
      </c>
      <c r="K11" s="4264">
        <v>32</v>
      </c>
      <c r="L11" s="4263">
        <v>31</v>
      </c>
      <c r="M11" s="4263"/>
      <c r="N11" s="4263"/>
      <c r="O11" s="4263">
        <v>19</v>
      </c>
      <c r="P11" s="4265"/>
      <c r="Q11" s="4244"/>
      <c r="R11" s="4314"/>
      <c r="S11" s="4314"/>
    </row>
    <row r="12" spans="1:19" ht="15">
      <c r="A12" s="4315" t="s">
        <v>23</v>
      </c>
      <c r="B12" s="4242" t="s">
        <v>1691</v>
      </c>
      <c r="C12" s="4270">
        <v>246</v>
      </c>
      <c r="D12" s="4271">
        <v>160</v>
      </c>
      <c r="E12" s="4243">
        <f t="shared" si="0"/>
        <v>0.6504065040650406</v>
      </c>
      <c r="F12" s="4270">
        <v>6</v>
      </c>
      <c r="G12" s="4271">
        <v>154</v>
      </c>
      <c r="H12" s="4262">
        <v>22</v>
      </c>
      <c r="I12" s="4263">
        <v>12</v>
      </c>
      <c r="J12" s="4263">
        <v>21.5</v>
      </c>
      <c r="K12" s="4264">
        <v>28</v>
      </c>
      <c r="L12" s="4263">
        <v>49</v>
      </c>
      <c r="M12" s="4263"/>
      <c r="N12" s="4263"/>
      <c r="O12" s="4263">
        <v>21.5</v>
      </c>
      <c r="P12" s="4265"/>
      <c r="Q12" s="4244"/>
      <c r="R12" s="4314"/>
      <c r="S12" s="4314"/>
    </row>
    <row r="13" spans="1:19" ht="25.5">
      <c r="A13" s="4315" t="s">
        <v>23</v>
      </c>
      <c r="B13" s="4242" t="s">
        <v>1692</v>
      </c>
      <c r="C13" s="4270">
        <v>147</v>
      </c>
      <c r="D13" s="4271">
        <v>113</v>
      </c>
      <c r="E13" s="4243">
        <f t="shared" si="0"/>
        <v>0.7687074829931972</v>
      </c>
      <c r="F13" s="4270">
        <v>1</v>
      </c>
      <c r="G13" s="4271">
        <v>111</v>
      </c>
      <c r="H13" s="4262"/>
      <c r="I13" s="4263">
        <v>18.5</v>
      </c>
      <c r="J13" s="4263">
        <v>11</v>
      </c>
      <c r="K13" s="4264">
        <v>52</v>
      </c>
      <c r="L13" s="4263">
        <v>18.5</v>
      </c>
      <c r="M13" s="4263"/>
      <c r="N13" s="4263"/>
      <c r="O13" s="4263">
        <v>11</v>
      </c>
      <c r="P13" s="4265"/>
      <c r="Q13" s="4244"/>
      <c r="R13" s="4314"/>
      <c r="S13" s="4314"/>
    </row>
    <row r="14" spans="1:19" ht="15">
      <c r="A14" s="4315" t="s">
        <v>55</v>
      </c>
      <c r="B14" s="4242" t="s">
        <v>1693</v>
      </c>
      <c r="C14" s="4270">
        <v>286</v>
      </c>
      <c r="D14" s="4271">
        <v>189</v>
      </c>
      <c r="E14" s="4243">
        <f>D14/C14</f>
        <v>0.6608391608391608</v>
      </c>
      <c r="F14" s="4270">
        <v>9</v>
      </c>
      <c r="G14" s="4271">
        <v>180</v>
      </c>
      <c r="H14" s="4262">
        <v>74</v>
      </c>
      <c r="I14" s="4263"/>
      <c r="J14" s="4263"/>
      <c r="K14" s="4264">
        <v>40</v>
      </c>
      <c r="L14" s="4263">
        <v>35</v>
      </c>
      <c r="M14" s="4263"/>
      <c r="N14" s="4263">
        <v>31</v>
      </c>
      <c r="O14" s="4263"/>
      <c r="P14" s="4265"/>
      <c r="Q14" s="4244"/>
      <c r="R14" s="4314"/>
      <c r="S14" s="4314"/>
    </row>
    <row r="15" spans="1:19" ht="15">
      <c r="A15" s="4315" t="s">
        <v>55</v>
      </c>
      <c r="B15" s="4242" t="s">
        <v>1694</v>
      </c>
      <c r="C15" s="4270"/>
      <c r="D15" s="4271"/>
      <c r="E15" s="4243"/>
      <c r="F15" s="4270"/>
      <c r="G15" s="4271">
        <v>1139</v>
      </c>
      <c r="H15" s="4262">
        <v>556</v>
      </c>
      <c r="I15" s="4263"/>
      <c r="J15" s="4263"/>
      <c r="K15" s="4264">
        <v>405.8399999999965</v>
      </c>
      <c r="L15" s="4263"/>
      <c r="M15" s="4263">
        <v>50.159999999999854</v>
      </c>
      <c r="N15" s="4263"/>
      <c r="O15" s="4263">
        <v>127</v>
      </c>
      <c r="P15" s="4265">
        <v>0</v>
      </c>
      <c r="Q15" s="4244"/>
      <c r="R15" s="4314"/>
      <c r="S15" s="4314"/>
    </row>
    <row r="16" spans="1:19" ht="15">
      <c r="A16" s="4315" t="s">
        <v>55</v>
      </c>
      <c r="B16" s="4242" t="s">
        <v>1695</v>
      </c>
      <c r="C16" s="4270"/>
      <c r="D16" s="4271"/>
      <c r="E16" s="4243"/>
      <c r="F16" s="4270"/>
      <c r="G16" s="4271">
        <v>147</v>
      </c>
      <c r="H16" s="4262"/>
      <c r="I16" s="4263"/>
      <c r="J16" s="4263"/>
      <c r="K16" s="4264">
        <v>21</v>
      </c>
      <c r="L16" s="4263"/>
      <c r="M16" s="4263">
        <v>33</v>
      </c>
      <c r="N16" s="4263"/>
      <c r="O16" s="4263">
        <v>93</v>
      </c>
      <c r="P16" s="4265">
        <v>0</v>
      </c>
      <c r="Q16" s="4244"/>
      <c r="R16" s="4314"/>
      <c r="S16" s="4314"/>
    </row>
    <row r="17" spans="1:19" ht="15">
      <c r="A17" s="4315" t="s">
        <v>55</v>
      </c>
      <c r="B17" s="4242" t="s">
        <v>1696</v>
      </c>
      <c r="C17" s="4270">
        <v>888</v>
      </c>
      <c r="D17" s="4271">
        <v>581</v>
      </c>
      <c r="E17" s="4243">
        <f>D17/C17</f>
        <v>0.6542792792792793</v>
      </c>
      <c r="F17" s="4270">
        <v>28</v>
      </c>
      <c r="G17" s="4271">
        <v>553</v>
      </c>
      <c r="H17" s="4262"/>
      <c r="I17" s="4263"/>
      <c r="J17" s="4263"/>
      <c r="K17" s="4264">
        <v>189</v>
      </c>
      <c r="L17" s="4263"/>
      <c r="M17" s="4263">
        <v>138</v>
      </c>
      <c r="N17" s="4263">
        <v>226</v>
      </c>
      <c r="O17" s="4263"/>
      <c r="P17" s="4265"/>
      <c r="Q17" s="4244"/>
      <c r="R17" s="4314"/>
      <c r="S17" s="4314"/>
    </row>
    <row r="18" spans="1:19" ht="15">
      <c r="A18" s="4315" t="s">
        <v>55</v>
      </c>
      <c r="B18" s="4242" t="s">
        <v>1697</v>
      </c>
      <c r="C18" s="4270"/>
      <c r="D18" s="4271"/>
      <c r="E18" s="4243"/>
      <c r="F18" s="4270"/>
      <c r="G18" s="4271">
        <v>184</v>
      </c>
      <c r="H18" s="4262"/>
      <c r="I18" s="4263"/>
      <c r="J18" s="4263"/>
      <c r="K18" s="4264">
        <v>94</v>
      </c>
      <c r="L18" s="4263">
        <v>71</v>
      </c>
      <c r="M18" s="4263"/>
      <c r="N18" s="4263"/>
      <c r="O18" s="4263">
        <v>19</v>
      </c>
      <c r="P18" s="4265">
        <v>0</v>
      </c>
      <c r="Q18" s="4244"/>
      <c r="R18" s="4314"/>
      <c r="S18" s="4314"/>
    </row>
    <row r="19" spans="1:19" ht="25.5">
      <c r="A19" s="4315" t="s">
        <v>26</v>
      </c>
      <c r="B19" s="4242" t="s">
        <v>1698</v>
      </c>
      <c r="C19" s="4270">
        <v>1550</v>
      </c>
      <c r="D19" s="4271"/>
      <c r="E19" s="4243"/>
      <c r="F19" s="4270"/>
      <c r="G19" s="4271">
        <v>187</v>
      </c>
      <c r="H19" s="4262">
        <v>8</v>
      </c>
      <c r="I19" s="4263">
        <v>11</v>
      </c>
      <c r="J19" s="4263"/>
      <c r="K19" s="4264">
        <v>50</v>
      </c>
      <c r="L19" s="4263">
        <v>40</v>
      </c>
      <c r="M19" s="4263"/>
      <c r="N19" s="4263">
        <v>35</v>
      </c>
      <c r="O19" s="4263">
        <v>43</v>
      </c>
      <c r="P19" s="4265"/>
      <c r="Q19" s="4244"/>
      <c r="R19" s="4314"/>
      <c r="S19" s="4314"/>
    </row>
    <row r="20" spans="1:19" ht="15">
      <c r="A20" s="4315" t="s">
        <v>26</v>
      </c>
      <c r="B20" s="4242" t="s">
        <v>27</v>
      </c>
      <c r="C20" s="4270">
        <v>2034</v>
      </c>
      <c r="D20" s="4271"/>
      <c r="E20" s="4243"/>
      <c r="F20" s="4270"/>
      <c r="G20" s="4271">
        <v>1581</v>
      </c>
      <c r="H20" s="4262"/>
      <c r="I20" s="4263"/>
      <c r="J20" s="4263"/>
      <c r="K20" s="4264">
        <v>598</v>
      </c>
      <c r="L20" s="4263">
        <v>320</v>
      </c>
      <c r="M20" s="4263"/>
      <c r="N20" s="4263">
        <v>663</v>
      </c>
      <c r="O20" s="4263"/>
      <c r="P20" s="4265"/>
      <c r="Q20" s="4244"/>
      <c r="R20" s="4314"/>
      <c r="S20" s="4314"/>
    </row>
    <row r="21" spans="1:19" ht="15">
      <c r="A21" s="4315" t="s">
        <v>26</v>
      </c>
      <c r="B21" s="4242" t="s">
        <v>1699</v>
      </c>
      <c r="C21" s="4270">
        <v>324</v>
      </c>
      <c r="D21" s="4271">
        <v>221</v>
      </c>
      <c r="E21" s="4243">
        <f>D21/C21</f>
        <v>0.6820987654320988</v>
      </c>
      <c r="F21" s="4270">
        <v>9</v>
      </c>
      <c r="G21" s="4271">
        <v>212</v>
      </c>
      <c r="H21" s="4262">
        <v>63</v>
      </c>
      <c r="I21" s="4263">
        <v>19</v>
      </c>
      <c r="J21" s="4263"/>
      <c r="K21" s="4264"/>
      <c r="L21" s="4263">
        <v>43</v>
      </c>
      <c r="M21" s="4263"/>
      <c r="N21" s="4263">
        <v>40</v>
      </c>
      <c r="O21" s="4263">
        <v>47</v>
      </c>
      <c r="P21" s="4265"/>
      <c r="Q21" s="4244"/>
      <c r="R21" s="4314"/>
      <c r="S21" s="4314"/>
    </row>
    <row r="22" spans="1:19" ht="15">
      <c r="A22" s="4315" t="s">
        <v>26</v>
      </c>
      <c r="B22" s="4242" t="s">
        <v>1700</v>
      </c>
      <c r="C22" s="4270"/>
      <c r="D22" s="4271"/>
      <c r="E22" s="4243"/>
      <c r="F22" s="4270"/>
      <c r="G22" s="4271">
        <v>185</v>
      </c>
      <c r="H22" s="4262"/>
      <c r="I22" s="4263"/>
      <c r="J22" s="4263"/>
      <c r="K22" s="4264">
        <v>78</v>
      </c>
      <c r="L22" s="4263">
        <v>51</v>
      </c>
      <c r="M22" s="4263"/>
      <c r="N22" s="4263">
        <v>56</v>
      </c>
      <c r="O22" s="4263"/>
      <c r="P22" s="4265">
        <v>0</v>
      </c>
      <c r="Q22" s="4244"/>
      <c r="R22" s="4314"/>
      <c r="S22" s="4314"/>
    </row>
    <row r="23" spans="1:19" ht="25.5">
      <c r="A23" s="4315" t="s">
        <v>26</v>
      </c>
      <c r="B23" s="4242" t="s">
        <v>1701</v>
      </c>
      <c r="C23" s="4270"/>
      <c r="D23" s="4271"/>
      <c r="E23" s="4243"/>
      <c r="F23" s="4270"/>
      <c r="G23" s="4271">
        <v>555.9999999999991</v>
      </c>
      <c r="H23" s="4262">
        <v>53</v>
      </c>
      <c r="I23" s="4263">
        <v>22.199999999999818</v>
      </c>
      <c r="J23" s="4263"/>
      <c r="K23" s="4264">
        <v>96</v>
      </c>
      <c r="L23" s="4263">
        <v>91</v>
      </c>
      <c r="M23" s="4263"/>
      <c r="N23" s="4263">
        <v>205</v>
      </c>
      <c r="O23" s="4263">
        <v>88.79999999999927</v>
      </c>
      <c r="P23" s="4265">
        <v>0</v>
      </c>
      <c r="Q23" s="4244"/>
      <c r="R23" s="4314"/>
      <c r="S23" s="4314"/>
    </row>
    <row r="24" spans="1:19" ht="15">
      <c r="A24" s="4315" t="s">
        <v>26</v>
      </c>
      <c r="B24" s="4242" t="s">
        <v>1702</v>
      </c>
      <c r="C24" s="4270"/>
      <c r="D24" s="4271"/>
      <c r="E24" s="4243"/>
      <c r="F24" s="4270"/>
      <c r="G24" s="4271">
        <v>158</v>
      </c>
      <c r="H24" s="4262"/>
      <c r="I24" s="4263">
        <v>10</v>
      </c>
      <c r="J24" s="4263"/>
      <c r="K24" s="4264"/>
      <c r="L24" s="4263">
        <v>43</v>
      </c>
      <c r="M24" s="4263"/>
      <c r="N24" s="4263">
        <v>65</v>
      </c>
      <c r="O24" s="4263">
        <v>40</v>
      </c>
      <c r="P24" s="4265">
        <v>0</v>
      </c>
      <c r="Q24" s="4244"/>
      <c r="R24" s="4314"/>
      <c r="S24" s="4314"/>
    </row>
    <row r="25" spans="1:19" ht="15">
      <c r="A25" s="4315" t="s">
        <v>28</v>
      </c>
      <c r="B25" s="4242" t="s">
        <v>29</v>
      </c>
      <c r="C25" s="4270">
        <v>20251</v>
      </c>
      <c r="D25" s="4271">
        <v>6990</v>
      </c>
      <c r="E25" s="4243">
        <v>0.34516813984494593</v>
      </c>
      <c r="F25" s="4270">
        <v>290</v>
      </c>
      <c r="G25" s="4271">
        <v>6700</v>
      </c>
      <c r="H25" s="4262">
        <v>578</v>
      </c>
      <c r="I25" s="4263"/>
      <c r="J25" s="4263">
        <v>45</v>
      </c>
      <c r="K25" s="4264">
        <v>491</v>
      </c>
      <c r="L25" s="4263">
        <v>1349</v>
      </c>
      <c r="M25" s="4263">
        <v>2512</v>
      </c>
      <c r="N25" s="4263">
        <v>540</v>
      </c>
      <c r="O25" s="4263">
        <v>947</v>
      </c>
      <c r="P25" s="4265">
        <v>238</v>
      </c>
      <c r="Q25" s="4244"/>
      <c r="R25" s="4314"/>
      <c r="S25" s="4314"/>
    </row>
    <row r="26" spans="1:19" ht="15">
      <c r="A26" s="4315" t="s">
        <v>28</v>
      </c>
      <c r="B26" s="4242" t="s">
        <v>30</v>
      </c>
      <c r="C26" s="4270"/>
      <c r="D26" s="4271"/>
      <c r="E26" s="4243"/>
      <c r="F26" s="4270"/>
      <c r="G26" s="4271"/>
      <c r="H26" s="4262"/>
      <c r="I26" s="4263"/>
      <c r="J26" s="4263"/>
      <c r="K26" s="4264"/>
      <c r="L26" s="4263"/>
      <c r="M26" s="4263"/>
      <c r="N26" s="4263"/>
      <c r="O26" s="4263"/>
      <c r="P26" s="4265"/>
      <c r="Q26" s="4244"/>
      <c r="R26" s="4314"/>
      <c r="S26" s="4314"/>
    </row>
    <row r="27" spans="1:19" ht="15">
      <c r="A27" s="4315" t="s">
        <v>82</v>
      </c>
      <c r="B27" s="4242" t="s">
        <v>1703</v>
      </c>
      <c r="C27" s="4270">
        <v>2851</v>
      </c>
      <c r="D27" s="4271">
        <v>883</v>
      </c>
      <c r="E27" s="4243">
        <f>D27/C27</f>
        <v>0.3097158891616977</v>
      </c>
      <c r="F27" s="4270">
        <f>D27-G27</f>
        <v>26</v>
      </c>
      <c r="G27" s="4271">
        <v>857</v>
      </c>
      <c r="H27" s="4262">
        <v>212</v>
      </c>
      <c r="I27" s="4263"/>
      <c r="J27" s="4263"/>
      <c r="K27" s="4264"/>
      <c r="L27" s="4263">
        <v>91</v>
      </c>
      <c r="M27" s="4263">
        <v>380</v>
      </c>
      <c r="N27" s="4263"/>
      <c r="O27" s="4263">
        <v>137</v>
      </c>
      <c r="P27" s="4265">
        <v>37</v>
      </c>
      <c r="Q27" s="4244"/>
      <c r="R27" s="4314"/>
      <c r="S27" s="4314"/>
    </row>
    <row r="28" spans="1:19" ht="15">
      <c r="A28" s="4315" t="s">
        <v>82</v>
      </c>
      <c r="B28" s="4242" t="s">
        <v>1704</v>
      </c>
      <c r="C28" s="4270">
        <v>819</v>
      </c>
      <c r="D28" s="4271">
        <v>294</v>
      </c>
      <c r="E28" s="4243">
        <f>D28/C28</f>
        <v>0.358974358974359</v>
      </c>
      <c r="F28" s="4270">
        <f>D28-G28</f>
        <v>7</v>
      </c>
      <c r="G28" s="4271">
        <v>287</v>
      </c>
      <c r="H28" s="4262"/>
      <c r="I28" s="4263"/>
      <c r="J28" s="4263"/>
      <c r="K28" s="4264"/>
      <c r="L28" s="4263"/>
      <c r="M28" s="4263">
        <v>65</v>
      </c>
      <c r="N28" s="4263">
        <v>65</v>
      </c>
      <c r="O28" s="4263">
        <v>157</v>
      </c>
      <c r="P28" s="4265"/>
      <c r="Q28" s="4244"/>
      <c r="R28" s="4314"/>
      <c r="S28" s="4314"/>
    </row>
    <row r="29" spans="1:19" ht="15">
      <c r="A29" s="4315" t="s">
        <v>84</v>
      </c>
      <c r="B29" s="4242" t="s">
        <v>1705</v>
      </c>
      <c r="C29" s="4270"/>
      <c r="D29" s="4271"/>
      <c r="E29" s="4243"/>
      <c r="F29" s="4270"/>
      <c r="G29" s="4271">
        <v>28</v>
      </c>
      <c r="H29" s="4262">
        <v>2</v>
      </c>
      <c r="I29" s="4263">
        <v>0.3299999999999983</v>
      </c>
      <c r="J29" s="4263"/>
      <c r="K29" s="4264">
        <v>5</v>
      </c>
      <c r="L29" s="4263">
        <v>2</v>
      </c>
      <c r="M29" s="4263">
        <v>18</v>
      </c>
      <c r="N29" s="4263"/>
      <c r="O29" s="4263">
        <v>0</v>
      </c>
      <c r="P29" s="4265">
        <v>0.6699999999999875</v>
      </c>
      <c r="Q29" s="4244"/>
      <c r="R29" s="4314"/>
      <c r="S29" s="4314"/>
    </row>
    <row r="30" spans="1:19" ht="15">
      <c r="A30" s="4315" t="s">
        <v>84</v>
      </c>
      <c r="B30" s="4242" t="s">
        <v>1706</v>
      </c>
      <c r="C30" s="4270"/>
      <c r="D30" s="4271"/>
      <c r="E30" s="4243"/>
      <c r="F30" s="4270"/>
      <c r="G30" s="4271">
        <v>276</v>
      </c>
      <c r="H30" s="4262">
        <v>59</v>
      </c>
      <c r="I30" s="4263"/>
      <c r="J30" s="4263"/>
      <c r="K30" s="4264">
        <v>122</v>
      </c>
      <c r="L30" s="4263"/>
      <c r="M30" s="4263"/>
      <c r="N30" s="4263"/>
      <c r="O30" s="4263">
        <v>95</v>
      </c>
      <c r="P30" s="4265">
        <v>0</v>
      </c>
      <c r="Q30" s="4244"/>
      <c r="R30" s="4314"/>
      <c r="S30" s="4314"/>
    </row>
    <row r="31" spans="1:19" ht="15">
      <c r="A31" s="4315" t="s">
        <v>31</v>
      </c>
      <c r="B31" s="4242" t="s">
        <v>33</v>
      </c>
      <c r="C31" s="4270"/>
      <c r="D31" s="4271"/>
      <c r="E31" s="4243"/>
      <c r="F31" s="4270"/>
      <c r="G31" s="4271">
        <v>375</v>
      </c>
      <c r="H31" s="4262">
        <v>23</v>
      </c>
      <c r="I31" s="4263">
        <v>10</v>
      </c>
      <c r="J31" s="4263">
        <v>58</v>
      </c>
      <c r="K31" s="4264"/>
      <c r="L31" s="4263">
        <v>88</v>
      </c>
      <c r="M31" s="4263">
        <v>179</v>
      </c>
      <c r="N31" s="4263"/>
      <c r="O31" s="4263">
        <v>17</v>
      </c>
      <c r="P31" s="4265">
        <v>0</v>
      </c>
      <c r="Q31" s="4244"/>
      <c r="R31" s="4314"/>
      <c r="S31" s="4314"/>
    </row>
    <row r="32" spans="1:19" ht="25.5">
      <c r="A32" s="4315" t="s">
        <v>31</v>
      </c>
      <c r="B32" s="4242" t="s">
        <v>1707</v>
      </c>
      <c r="C32" s="4270">
        <v>467</v>
      </c>
      <c r="D32" s="4271">
        <v>346</v>
      </c>
      <c r="E32" s="4243">
        <f>D32/C32</f>
        <v>0.7408993576017131</v>
      </c>
      <c r="F32" s="4270">
        <f>D32-G32</f>
        <v>33</v>
      </c>
      <c r="G32" s="4271">
        <v>313</v>
      </c>
      <c r="H32" s="4262"/>
      <c r="I32" s="4263"/>
      <c r="J32" s="4263"/>
      <c r="K32" s="4264">
        <v>65</v>
      </c>
      <c r="L32" s="4263">
        <v>91</v>
      </c>
      <c r="M32" s="4263"/>
      <c r="N32" s="4263"/>
      <c r="O32" s="4263"/>
      <c r="P32" s="4265">
        <v>157</v>
      </c>
      <c r="Q32" s="4244"/>
      <c r="R32" s="4314"/>
      <c r="S32" s="4314"/>
    </row>
    <row r="33" spans="1:19" ht="15">
      <c r="A33" s="4315" t="s">
        <v>34</v>
      </c>
      <c r="B33" s="4242" t="s">
        <v>1708</v>
      </c>
      <c r="C33" s="4270">
        <v>447</v>
      </c>
      <c r="D33" s="4271">
        <v>226</v>
      </c>
      <c r="E33" s="4243">
        <f>D33/C33</f>
        <v>0.5055928411633109</v>
      </c>
      <c r="F33" s="4270">
        <v>6</v>
      </c>
      <c r="G33" s="4271">
        <v>220</v>
      </c>
      <c r="H33" s="4262">
        <v>17</v>
      </c>
      <c r="I33" s="4263"/>
      <c r="J33" s="4263">
        <v>11</v>
      </c>
      <c r="K33" s="4264">
        <v>7</v>
      </c>
      <c r="L33" s="4263">
        <v>57</v>
      </c>
      <c r="M33" s="4263">
        <v>13</v>
      </c>
      <c r="N33" s="4263"/>
      <c r="O33" s="4263">
        <v>108</v>
      </c>
      <c r="P33" s="4265">
        <v>7</v>
      </c>
      <c r="Q33" s="4244"/>
      <c r="R33" s="4314"/>
      <c r="S33" s="4314"/>
    </row>
    <row r="34" spans="1:19" ht="15">
      <c r="A34" s="4315" t="s">
        <v>34</v>
      </c>
      <c r="B34" s="4242" t="s">
        <v>1709</v>
      </c>
      <c r="C34" s="4270">
        <v>133</v>
      </c>
      <c r="D34" s="4271">
        <v>81</v>
      </c>
      <c r="E34" s="4243">
        <f>D34/C34</f>
        <v>0.6090225563909775</v>
      </c>
      <c r="F34" s="4270">
        <v>4</v>
      </c>
      <c r="G34" s="4271">
        <v>77</v>
      </c>
      <c r="H34" s="4262">
        <v>3</v>
      </c>
      <c r="I34" s="4263"/>
      <c r="J34" s="4263">
        <v>1</v>
      </c>
      <c r="K34" s="4264">
        <v>9</v>
      </c>
      <c r="L34" s="4263">
        <v>9</v>
      </c>
      <c r="M34" s="4263">
        <v>1</v>
      </c>
      <c r="N34" s="4263"/>
      <c r="O34" s="4263">
        <v>21</v>
      </c>
      <c r="P34" s="4265">
        <v>33</v>
      </c>
      <c r="Q34" s="4244"/>
      <c r="R34" s="4314"/>
      <c r="S34" s="4314"/>
    </row>
    <row r="35" spans="1:19" ht="15">
      <c r="A35" s="4315" t="s">
        <v>34</v>
      </c>
      <c r="B35" s="4242" t="s">
        <v>1710</v>
      </c>
      <c r="C35" s="4270">
        <v>982</v>
      </c>
      <c r="D35" s="4271">
        <v>615</v>
      </c>
      <c r="E35" s="4243">
        <f>D35/C35</f>
        <v>0.6262729124236253</v>
      </c>
      <c r="F35" s="4270">
        <v>6</v>
      </c>
      <c r="G35" s="4271">
        <v>609</v>
      </c>
      <c r="H35" s="4262">
        <v>4</v>
      </c>
      <c r="I35" s="4263">
        <v>3</v>
      </c>
      <c r="J35" s="4263">
        <v>13</v>
      </c>
      <c r="K35" s="4264">
        <v>50</v>
      </c>
      <c r="L35" s="4263">
        <v>237</v>
      </c>
      <c r="M35" s="4263">
        <v>6</v>
      </c>
      <c r="N35" s="4263"/>
      <c r="O35" s="4263">
        <v>193</v>
      </c>
      <c r="P35" s="4265">
        <v>103</v>
      </c>
      <c r="Q35" s="4244"/>
      <c r="R35" s="4314"/>
      <c r="S35" s="4314"/>
    </row>
    <row r="36" spans="1:19" ht="25.5">
      <c r="A36" s="4315" t="s">
        <v>34</v>
      </c>
      <c r="B36" s="4242" t="s">
        <v>1711</v>
      </c>
      <c r="C36" s="4270">
        <v>112</v>
      </c>
      <c r="D36" s="4271">
        <v>67</v>
      </c>
      <c r="E36" s="4243">
        <f>D36/C36</f>
        <v>0.5982142857142857</v>
      </c>
      <c r="F36" s="4270">
        <v>3</v>
      </c>
      <c r="G36" s="4271">
        <v>64</v>
      </c>
      <c r="H36" s="4262">
        <v>7</v>
      </c>
      <c r="I36" s="4263"/>
      <c r="J36" s="4263"/>
      <c r="K36" s="4264">
        <v>34</v>
      </c>
      <c r="L36" s="4263">
        <v>6</v>
      </c>
      <c r="M36" s="4263">
        <v>10</v>
      </c>
      <c r="N36" s="4263"/>
      <c r="O36" s="4263">
        <v>7</v>
      </c>
      <c r="P36" s="4265"/>
      <c r="Q36" s="4244"/>
      <c r="R36" s="4314"/>
      <c r="S36" s="4314"/>
    </row>
    <row r="37" spans="1:19" ht="15">
      <c r="A37" s="4315" t="s">
        <v>34</v>
      </c>
      <c r="B37" s="4242" t="s">
        <v>94</v>
      </c>
      <c r="C37" s="4270">
        <v>189</v>
      </c>
      <c r="D37" s="4271">
        <v>120</v>
      </c>
      <c r="E37" s="4243">
        <f>+D37/C37</f>
        <v>0.6349206349206349</v>
      </c>
      <c r="F37" s="4270">
        <v>8</v>
      </c>
      <c r="G37" s="4271">
        <f>+D37-F37</f>
        <v>112</v>
      </c>
      <c r="H37" s="4262">
        <v>2</v>
      </c>
      <c r="I37" s="4263"/>
      <c r="J37" s="4263"/>
      <c r="K37" s="4264">
        <v>31</v>
      </c>
      <c r="L37" s="4263"/>
      <c r="M37" s="4263">
        <v>62</v>
      </c>
      <c r="N37" s="4263"/>
      <c r="O37" s="4263">
        <v>17</v>
      </c>
      <c r="P37" s="4265"/>
      <c r="Q37" s="4244"/>
      <c r="R37" s="4314"/>
      <c r="S37" s="4314"/>
    </row>
    <row r="38" spans="1:19" ht="25.5">
      <c r="A38" s="4315" t="s">
        <v>1128</v>
      </c>
      <c r="B38" s="4242" t="s">
        <v>1712</v>
      </c>
      <c r="C38" s="4270">
        <v>1314</v>
      </c>
      <c r="D38" s="4271">
        <v>785</v>
      </c>
      <c r="E38" s="4243">
        <f>D38/C38</f>
        <v>0.5974124809741248</v>
      </c>
      <c r="F38" s="4270">
        <f>D38-G38</f>
        <v>28</v>
      </c>
      <c r="G38" s="4271">
        <v>757</v>
      </c>
      <c r="H38" s="4262">
        <v>280</v>
      </c>
      <c r="I38" s="4263"/>
      <c r="J38" s="4263"/>
      <c r="K38" s="4264">
        <v>226</v>
      </c>
      <c r="L38" s="4263">
        <v>116</v>
      </c>
      <c r="M38" s="4263"/>
      <c r="N38" s="4263"/>
      <c r="O38" s="4263"/>
      <c r="P38" s="4265">
        <v>135</v>
      </c>
      <c r="Q38" s="4244"/>
      <c r="R38" s="4314"/>
      <c r="S38" s="4314"/>
    </row>
    <row r="39" spans="1:19" ht="25.5">
      <c r="A39" s="4315" t="s">
        <v>181</v>
      </c>
      <c r="B39" s="4242" t="s">
        <v>1713</v>
      </c>
      <c r="C39" s="4270">
        <v>429</v>
      </c>
      <c r="D39" s="4271">
        <v>284</v>
      </c>
      <c r="E39" s="4243">
        <f>D39/C39</f>
        <v>0.662004662004662</v>
      </c>
      <c r="F39" s="4270">
        <f>D39-G39</f>
        <v>17</v>
      </c>
      <c r="G39" s="4271">
        <v>267</v>
      </c>
      <c r="H39" s="4262"/>
      <c r="I39" s="4263">
        <v>29.5</v>
      </c>
      <c r="J39" s="4263"/>
      <c r="K39" s="4264">
        <v>188</v>
      </c>
      <c r="L39" s="4263">
        <v>20</v>
      </c>
      <c r="M39" s="4263"/>
      <c r="N39" s="4263"/>
      <c r="O39" s="4263">
        <v>29.5</v>
      </c>
      <c r="P39" s="4265"/>
      <c r="Q39" s="4244"/>
      <c r="R39" s="4314"/>
      <c r="S39" s="4314"/>
    </row>
    <row r="40" spans="1:19" ht="15">
      <c r="A40" s="4315" t="s">
        <v>37</v>
      </c>
      <c r="B40" s="4242" t="s">
        <v>39</v>
      </c>
      <c r="C40" s="4270">
        <v>95</v>
      </c>
      <c r="D40" s="4271">
        <v>84</v>
      </c>
      <c r="E40" s="4243">
        <f>D40/C40</f>
        <v>0.8842105263157894</v>
      </c>
      <c r="F40" s="4270">
        <v>4</v>
      </c>
      <c r="G40" s="4271">
        <v>80</v>
      </c>
      <c r="H40" s="4262">
        <v>17</v>
      </c>
      <c r="I40" s="4263">
        <v>4</v>
      </c>
      <c r="J40" s="4263">
        <v>3</v>
      </c>
      <c r="K40" s="4264">
        <v>26</v>
      </c>
      <c r="L40" s="4263">
        <v>14</v>
      </c>
      <c r="M40" s="4263"/>
      <c r="N40" s="4263">
        <v>9</v>
      </c>
      <c r="O40" s="4263">
        <v>5</v>
      </c>
      <c r="P40" s="4265">
        <v>2</v>
      </c>
      <c r="Q40" s="4244"/>
      <c r="R40" s="4314"/>
      <c r="S40" s="4314"/>
    </row>
    <row r="41" spans="1:19" ht="15.75" thickBot="1">
      <c r="A41" s="4355" t="s">
        <v>37</v>
      </c>
      <c r="B41" s="4256" t="s">
        <v>40</v>
      </c>
      <c r="C41" s="4277">
        <v>60</v>
      </c>
      <c r="D41" s="4278">
        <v>50</v>
      </c>
      <c r="E41" s="4257">
        <f>D41/C41</f>
        <v>0.8333333333333334</v>
      </c>
      <c r="F41" s="4277">
        <v>2</v>
      </c>
      <c r="G41" s="4278">
        <v>48</v>
      </c>
      <c r="H41" s="4266">
        <v>4</v>
      </c>
      <c r="I41" s="4267">
        <v>1</v>
      </c>
      <c r="J41" s="4267">
        <v>1</v>
      </c>
      <c r="K41" s="4268">
        <v>5</v>
      </c>
      <c r="L41" s="4267">
        <v>17</v>
      </c>
      <c r="M41" s="4267">
        <v>3</v>
      </c>
      <c r="N41" s="4267">
        <v>1</v>
      </c>
      <c r="O41" s="4267">
        <v>16</v>
      </c>
      <c r="P41" s="4269"/>
      <c r="Q41" s="4244"/>
      <c r="R41" s="4314"/>
      <c r="S41" s="4314"/>
    </row>
    <row r="42" spans="1:19" ht="15">
      <c r="A42" s="4318"/>
      <c r="B42" s="4319"/>
      <c r="C42" s="4320"/>
      <c r="D42" s="4320"/>
      <c r="E42" s="4250"/>
      <c r="F42" s="4320"/>
      <c r="G42" s="4320"/>
      <c r="H42" s="4321"/>
      <c r="I42" s="4321"/>
      <c r="J42" s="4321"/>
      <c r="K42" s="4322"/>
      <c r="L42" s="4321"/>
      <c r="M42" s="4321"/>
      <c r="N42" s="4321"/>
      <c r="O42" s="4321"/>
      <c r="P42" s="4321"/>
      <c r="Q42" s="4323"/>
      <c r="R42" s="4324"/>
      <c r="S42" s="4324"/>
    </row>
    <row r="43" spans="1:19" ht="15.75" thickBot="1">
      <c r="A43" s="4318"/>
      <c r="B43" s="4319"/>
      <c r="C43" s="4320"/>
      <c r="D43" s="4320"/>
      <c r="E43" s="4250"/>
      <c r="F43" s="4320"/>
      <c r="G43" s="4320"/>
      <c r="H43" s="4321"/>
      <c r="I43" s="4321"/>
      <c r="J43" s="4321"/>
      <c r="K43" s="4322"/>
      <c r="L43" s="4321"/>
      <c r="M43" s="4321"/>
      <c r="N43" s="4321"/>
      <c r="O43" s="4321"/>
      <c r="P43" s="4321"/>
      <c r="Q43" s="4323"/>
      <c r="R43" s="4314"/>
      <c r="S43" s="4314"/>
    </row>
    <row r="44" spans="1:19" ht="15.75" thickBot="1">
      <c r="A44" s="4318" t="s">
        <v>41</v>
      </c>
      <c r="B44" s="4334"/>
      <c r="C44" s="4320"/>
      <c r="D44" s="4320"/>
      <c r="E44" s="4250"/>
      <c r="F44" s="4320"/>
      <c r="G44" s="4335" t="s">
        <v>42</v>
      </c>
      <c r="H44" s="4419" t="s">
        <v>11</v>
      </c>
      <c r="I44" s="4420" t="s">
        <v>12</v>
      </c>
      <c r="J44" s="4420" t="s">
        <v>13</v>
      </c>
      <c r="K44" s="4421" t="s">
        <v>14</v>
      </c>
      <c r="L44" s="4420" t="s">
        <v>15</v>
      </c>
      <c r="M44" s="4420" t="s">
        <v>16</v>
      </c>
      <c r="N44" s="4422" t="s">
        <v>17</v>
      </c>
      <c r="O44" s="4420" t="s">
        <v>18</v>
      </c>
      <c r="P44" s="4423" t="s">
        <v>19</v>
      </c>
      <c r="Q44" s="4341"/>
      <c r="R44" s="4324"/>
      <c r="S44" s="4324"/>
    </row>
    <row r="45" spans="1:19" ht="15.75" thickBot="1">
      <c r="A45" s="4318"/>
      <c r="B45" s="4319"/>
      <c r="C45" s="4320"/>
      <c r="D45" s="4320"/>
      <c r="E45" s="4250"/>
      <c r="F45" s="4320"/>
      <c r="G45" s="4342">
        <f aca="true" t="shared" si="1" ref="G45:P45">SUM(G5:G42)</f>
        <v>17820</v>
      </c>
      <c r="H45" s="4342">
        <f t="shared" si="1"/>
        <v>2225</v>
      </c>
      <c r="I45" s="4342">
        <f t="shared" si="1"/>
        <v>362.5299999999998</v>
      </c>
      <c r="J45" s="4342">
        <f t="shared" si="1"/>
        <v>271.5</v>
      </c>
      <c r="K45" s="4475">
        <f t="shared" si="1"/>
        <v>3243.8399999999965</v>
      </c>
      <c r="L45" s="4342">
        <f t="shared" si="1"/>
        <v>3095.5</v>
      </c>
      <c r="M45" s="4342">
        <f t="shared" si="1"/>
        <v>3598.16</v>
      </c>
      <c r="N45" s="4342">
        <f t="shared" si="1"/>
        <v>1940</v>
      </c>
      <c r="O45" s="4342">
        <f t="shared" si="1"/>
        <v>2359.7999999999993</v>
      </c>
      <c r="P45" s="4342">
        <f t="shared" si="1"/>
        <v>723.67</v>
      </c>
      <c r="Q45" s="4323"/>
      <c r="R45" s="4324"/>
      <c r="S45" s="4324"/>
    </row>
    <row r="46" spans="1:19" ht="15.75" thickBot="1">
      <c r="A46" s="4318"/>
      <c r="B46" s="4319"/>
      <c r="C46" s="4320"/>
      <c r="D46" s="4320"/>
      <c r="E46" s="4250"/>
      <c r="F46" s="4320"/>
      <c r="G46" s="4320"/>
      <c r="H46" s="4471">
        <f>H45/$G45</f>
        <v>0.12485970819304153</v>
      </c>
      <c r="I46" s="4472">
        <f aca="true" t="shared" si="2" ref="I46:P46">I45/$G45</f>
        <v>0.020343995510662165</v>
      </c>
      <c r="J46" s="4472">
        <f t="shared" si="2"/>
        <v>0.015235690235690236</v>
      </c>
      <c r="K46" s="4473">
        <f t="shared" si="2"/>
        <v>0.18203367003366983</v>
      </c>
      <c r="L46" s="4472">
        <f t="shared" si="2"/>
        <v>0.17370931537598205</v>
      </c>
      <c r="M46" s="4472">
        <f t="shared" si="2"/>
        <v>0.2019169472502806</v>
      </c>
      <c r="N46" s="4472">
        <f t="shared" si="2"/>
        <v>0.10886644219977554</v>
      </c>
      <c r="O46" s="4472">
        <f t="shared" si="2"/>
        <v>0.1324242424242424</v>
      </c>
      <c r="P46" s="4474">
        <f t="shared" si="2"/>
        <v>0.04060998877665544</v>
      </c>
      <c r="Q46" s="4323"/>
      <c r="R46" s="4347"/>
      <c r="S46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 topLeftCell="A7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1714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6" t="s">
        <v>3</v>
      </c>
      <c r="C3" s="4648" t="s">
        <v>4</v>
      </c>
      <c r="D3" s="4650" t="s">
        <v>5</v>
      </c>
      <c r="E3" s="4617" t="s">
        <v>6</v>
      </c>
      <c r="F3" s="4650" t="s">
        <v>7</v>
      </c>
      <c r="G3" s="4652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45"/>
      <c r="B4" s="4647"/>
      <c r="C4" s="4674"/>
      <c r="D4" s="4666"/>
      <c r="E4" s="4628"/>
      <c r="F4" s="4666"/>
      <c r="G4" s="4667"/>
      <c r="H4" s="4308" t="s">
        <v>11</v>
      </c>
      <c r="I4" s="4309" t="s">
        <v>12</v>
      </c>
      <c r="J4" s="4309" t="s">
        <v>13</v>
      </c>
      <c r="K4" s="4310" t="s">
        <v>14</v>
      </c>
      <c r="L4" s="4309" t="s">
        <v>15</v>
      </c>
      <c r="M4" s="4309" t="s">
        <v>16</v>
      </c>
      <c r="N4" s="4311" t="s">
        <v>17</v>
      </c>
      <c r="O4" s="4309" t="s">
        <v>18</v>
      </c>
      <c r="P4" s="4312" t="s">
        <v>19</v>
      </c>
      <c r="Q4" s="4304"/>
    </row>
    <row r="5" spans="1:19" ht="25.5">
      <c r="A5" s="4313" t="s">
        <v>65</v>
      </c>
      <c r="B5" s="4254" t="s">
        <v>1715</v>
      </c>
      <c r="C5" s="4275"/>
      <c r="D5" s="4276"/>
      <c r="E5" s="4255"/>
      <c r="F5" s="4275"/>
      <c r="G5" s="4276">
        <v>22</v>
      </c>
      <c r="H5" s="4258">
        <v>1</v>
      </c>
      <c r="I5" s="4259">
        <v>0</v>
      </c>
      <c r="J5" s="4259">
        <v>0</v>
      </c>
      <c r="K5" s="4260">
        <v>9</v>
      </c>
      <c r="L5" s="4259">
        <v>0</v>
      </c>
      <c r="M5" s="4259">
        <v>5</v>
      </c>
      <c r="N5" s="4259">
        <v>7</v>
      </c>
      <c r="O5" s="4259">
        <v>0</v>
      </c>
      <c r="P5" s="4261">
        <v>0</v>
      </c>
      <c r="Q5" s="4244"/>
      <c r="R5" s="4314"/>
      <c r="S5" s="4314"/>
    </row>
    <row r="6" spans="1:19" ht="15">
      <c r="A6" s="4315" t="s">
        <v>23</v>
      </c>
      <c r="B6" s="4242" t="s">
        <v>1716</v>
      </c>
      <c r="C6" s="4270">
        <v>34</v>
      </c>
      <c r="D6" s="4271">
        <v>30</v>
      </c>
      <c r="E6" s="4243">
        <f>D6/C6</f>
        <v>0.8823529411764706</v>
      </c>
      <c r="F6" s="4270">
        <v>0</v>
      </c>
      <c r="G6" s="4271">
        <v>30</v>
      </c>
      <c r="H6" s="4262"/>
      <c r="I6" s="4263">
        <v>2</v>
      </c>
      <c r="J6" s="4263">
        <v>1</v>
      </c>
      <c r="K6" s="4264">
        <v>5</v>
      </c>
      <c r="L6" s="4263">
        <v>21</v>
      </c>
      <c r="M6" s="4263"/>
      <c r="N6" s="4263"/>
      <c r="O6" s="4263">
        <v>1</v>
      </c>
      <c r="P6" s="4265"/>
      <c r="Q6" s="4244"/>
      <c r="R6" s="4314"/>
      <c r="S6" s="4314"/>
    </row>
    <row r="7" spans="1:19" ht="25.5">
      <c r="A7" s="4315" t="s">
        <v>26</v>
      </c>
      <c r="B7" s="4242" t="s">
        <v>1717</v>
      </c>
      <c r="C7" s="4270">
        <v>200</v>
      </c>
      <c r="D7" s="4271"/>
      <c r="E7" s="4243"/>
      <c r="F7" s="4270"/>
      <c r="G7" s="4271">
        <v>150</v>
      </c>
      <c r="H7" s="4262"/>
      <c r="I7" s="4263">
        <v>6</v>
      </c>
      <c r="J7" s="4263"/>
      <c r="K7" s="4264"/>
      <c r="L7" s="4263">
        <v>44</v>
      </c>
      <c r="M7" s="4263"/>
      <c r="N7" s="4263">
        <v>76</v>
      </c>
      <c r="O7" s="4263">
        <v>24</v>
      </c>
      <c r="P7" s="4265"/>
      <c r="Q7" s="4244"/>
      <c r="R7" s="4314"/>
      <c r="S7" s="4314"/>
    </row>
    <row r="8" spans="1:19" ht="25.5">
      <c r="A8" s="4315" t="s">
        <v>26</v>
      </c>
      <c r="B8" s="4242" t="s">
        <v>1718</v>
      </c>
      <c r="C8" s="4270">
        <v>1550</v>
      </c>
      <c r="D8" s="4271"/>
      <c r="E8" s="4243"/>
      <c r="F8" s="4270"/>
      <c r="G8" s="4271">
        <v>965</v>
      </c>
      <c r="H8" s="4262">
        <v>176</v>
      </c>
      <c r="I8" s="4263">
        <v>27</v>
      </c>
      <c r="J8" s="4263"/>
      <c r="K8" s="4264">
        <v>432</v>
      </c>
      <c r="L8" s="4263">
        <v>123</v>
      </c>
      <c r="M8" s="4263"/>
      <c r="N8" s="4263">
        <v>97</v>
      </c>
      <c r="O8" s="4263">
        <v>110</v>
      </c>
      <c r="P8" s="4265"/>
      <c r="Q8" s="4244"/>
      <c r="R8" s="4314"/>
      <c r="S8" s="4314"/>
    </row>
    <row r="9" spans="1:19" ht="15">
      <c r="A9" s="4315" t="s">
        <v>26</v>
      </c>
      <c r="B9" s="4242" t="s">
        <v>27</v>
      </c>
      <c r="C9" s="4270">
        <v>1505</v>
      </c>
      <c r="D9" s="4271"/>
      <c r="E9" s="4243"/>
      <c r="F9" s="4270"/>
      <c r="G9" s="4271">
        <v>1258</v>
      </c>
      <c r="H9" s="4262"/>
      <c r="I9" s="4263"/>
      <c r="J9" s="4263"/>
      <c r="K9" s="4264">
        <v>368</v>
      </c>
      <c r="L9" s="4263">
        <v>390</v>
      </c>
      <c r="M9" s="4263"/>
      <c r="N9" s="4263">
        <v>500</v>
      </c>
      <c r="O9" s="4263"/>
      <c r="P9" s="4265"/>
      <c r="Q9" s="4244"/>
      <c r="R9" s="4314"/>
      <c r="S9" s="4314"/>
    </row>
    <row r="10" spans="1:19" ht="15">
      <c r="A10" s="4315" t="s">
        <v>26</v>
      </c>
      <c r="B10" s="4242" t="s">
        <v>1719</v>
      </c>
      <c r="C10" s="4270"/>
      <c r="D10" s="4271"/>
      <c r="E10" s="4243"/>
      <c r="F10" s="4270"/>
      <c r="G10" s="4271">
        <v>150</v>
      </c>
      <c r="H10" s="4262"/>
      <c r="I10" s="4263">
        <v>6</v>
      </c>
      <c r="J10" s="4263"/>
      <c r="K10" s="4264"/>
      <c r="L10" s="4263">
        <v>44</v>
      </c>
      <c r="M10" s="4263"/>
      <c r="N10" s="4263">
        <v>76</v>
      </c>
      <c r="O10" s="4263">
        <v>24</v>
      </c>
      <c r="P10" s="4265">
        <v>0</v>
      </c>
      <c r="Q10" s="4244"/>
      <c r="R10" s="4314"/>
      <c r="S10" s="4314"/>
    </row>
    <row r="11" spans="1:19" ht="15">
      <c r="A11" s="4315" t="s">
        <v>28</v>
      </c>
      <c r="B11" s="4242" t="s">
        <v>29</v>
      </c>
      <c r="C11" s="4270">
        <v>20019</v>
      </c>
      <c r="D11" s="4271">
        <v>6406</v>
      </c>
      <c r="E11" s="4243">
        <v>0.3199960037963934</v>
      </c>
      <c r="F11" s="4270">
        <v>337</v>
      </c>
      <c r="G11" s="4271">
        <v>6069</v>
      </c>
      <c r="H11" s="4262">
        <v>468</v>
      </c>
      <c r="I11" s="4263"/>
      <c r="J11" s="4263">
        <v>38</v>
      </c>
      <c r="K11" s="4264">
        <v>536</v>
      </c>
      <c r="L11" s="4263">
        <v>715</v>
      </c>
      <c r="M11" s="4263">
        <v>2859</v>
      </c>
      <c r="N11" s="4263">
        <v>326</v>
      </c>
      <c r="O11" s="4263">
        <v>822</v>
      </c>
      <c r="P11" s="4265">
        <v>305</v>
      </c>
      <c r="Q11" s="4244"/>
      <c r="R11" s="4314"/>
      <c r="S11" s="4314"/>
    </row>
    <row r="12" spans="1:19" ht="15">
      <c r="A12" s="4315" t="s">
        <v>28</v>
      </c>
      <c r="B12" s="4242" t="s">
        <v>30</v>
      </c>
      <c r="C12" s="4270"/>
      <c r="D12" s="4271"/>
      <c r="E12" s="4243"/>
      <c r="F12" s="4270"/>
      <c r="G12" s="4271"/>
      <c r="H12" s="4262"/>
      <c r="I12" s="4263"/>
      <c r="J12" s="4263"/>
      <c r="K12" s="4264"/>
      <c r="L12" s="4263"/>
      <c r="M12" s="4263"/>
      <c r="N12" s="4263"/>
      <c r="O12" s="4263"/>
      <c r="P12" s="4265"/>
      <c r="Q12" s="4244"/>
      <c r="R12" s="4314"/>
      <c r="S12" s="4314"/>
    </row>
    <row r="13" spans="1:19" ht="25.5">
      <c r="A13" s="4315" t="s">
        <v>84</v>
      </c>
      <c r="B13" s="4242" t="s">
        <v>1720</v>
      </c>
      <c r="C13" s="4270"/>
      <c r="D13" s="4271"/>
      <c r="E13" s="4243"/>
      <c r="F13" s="4270"/>
      <c r="G13" s="4271">
        <v>75</v>
      </c>
      <c r="H13" s="4262"/>
      <c r="I13" s="4263"/>
      <c r="J13" s="4263"/>
      <c r="K13" s="4264"/>
      <c r="L13" s="4263"/>
      <c r="M13" s="4263"/>
      <c r="N13" s="4263"/>
      <c r="O13" s="4263">
        <v>75</v>
      </c>
      <c r="P13" s="4265">
        <v>0</v>
      </c>
      <c r="Q13" s="4244"/>
      <c r="R13" s="4314"/>
      <c r="S13" s="4314"/>
    </row>
    <row r="14" spans="1:19" ht="15">
      <c r="A14" s="4315" t="s">
        <v>84</v>
      </c>
      <c r="B14" s="4242" t="s">
        <v>1721</v>
      </c>
      <c r="C14" s="4270"/>
      <c r="D14" s="4271"/>
      <c r="E14" s="4243"/>
      <c r="F14" s="4270"/>
      <c r="G14" s="4271">
        <v>439</v>
      </c>
      <c r="H14" s="4262">
        <v>146</v>
      </c>
      <c r="I14" s="4263"/>
      <c r="J14" s="4263"/>
      <c r="K14" s="4264"/>
      <c r="L14" s="4263"/>
      <c r="M14" s="4263">
        <v>195</v>
      </c>
      <c r="N14" s="4263"/>
      <c r="O14" s="4263">
        <v>98</v>
      </c>
      <c r="P14" s="4265">
        <v>0</v>
      </c>
      <c r="Q14" s="4244"/>
      <c r="R14" s="4314"/>
      <c r="S14" s="4314"/>
    </row>
    <row r="15" spans="1:19" ht="15">
      <c r="A15" s="4315" t="s">
        <v>31</v>
      </c>
      <c r="B15" s="4242" t="s">
        <v>203</v>
      </c>
      <c r="C15" s="4270"/>
      <c r="D15" s="4271"/>
      <c r="E15" s="4243"/>
      <c r="F15" s="4270"/>
      <c r="G15" s="4271">
        <v>1622</v>
      </c>
      <c r="H15" s="4262"/>
      <c r="I15" s="4263">
        <v>6</v>
      </c>
      <c r="J15" s="4263">
        <v>746</v>
      </c>
      <c r="K15" s="4264"/>
      <c r="L15" s="4263">
        <v>596</v>
      </c>
      <c r="M15" s="4263"/>
      <c r="N15" s="4263"/>
      <c r="O15" s="4263">
        <v>209</v>
      </c>
      <c r="P15" s="4265">
        <v>65</v>
      </c>
      <c r="Q15" s="4244"/>
      <c r="R15" s="4314"/>
      <c r="S15" s="4314"/>
    </row>
    <row r="16" spans="1:19" ht="15">
      <c r="A16" s="4315" t="s">
        <v>31</v>
      </c>
      <c r="B16" s="4242" t="s">
        <v>33</v>
      </c>
      <c r="C16" s="4270"/>
      <c r="D16" s="4271"/>
      <c r="E16" s="4243"/>
      <c r="F16" s="4270"/>
      <c r="G16" s="4271">
        <v>347</v>
      </c>
      <c r="H16" s="4262">
        <v>83</v>
      </c>
      <c r="I16" s="4263">
        <v>12</v>
      </c>
      <c r="J16" s="4263">
        <v>74</v>
      </c>
      <c r="K16" s="4264">
        <v>25</v>
      </c>
      <c r="L16" s="4263">
        <v>129</v>
      </c>
      <c r="M16" s="4263"/>
      <c r="N16" s="4263"/>
      <c r="O16" s="4263">
        <v>24</v>
      </c>
      <c r="P16" s="4265">
        <v>0</v>
      </c>
      <c r="Q16" s="4244"/>
      <c r="R16" s="4314"/>
      <c r="S16" s="4314"/>
    </row>
    <row r="17" spans="1:19" ht="15">
      <c r="A17" s="4315" t="s">
        <v>31</v>
      </c>
      <c r="B17" s="4242" t="s">
        <v>1722</v>
      </c>
      <c r="C17" s="4270">
        <v>3372</v>
      </c>
      <c r="D17" s="4271">
        <v>2321</v>
      </c>
      <c r="E17" s="4243">
        <f>D17/C17</f>
        <v>0.6883155397390273</v>
      </c>
      <c r="F17" s="4270">
        <v>115</v>
      </c>
      <c r="G17" s="4271">
        <v>2246</v>
      </c>
      <c r="H17" s="4262">
        <v>88</v>
      </c>
      <c r="I17" s="4263"/>
      <c r="J17" s="4263">
        <v>679</v>
      </c>
      <c r="K17" s="4264"/>
      <c r="L17" s="4263">
        <v>1218</v>
      </c>
      <c r="M17" s="4263"/>
      <c r="N17" s="4263"/>
      <c r="O17" s="4263">
        <v>206</v>
      </c>
      <c r="P17" s="4265">
        <v>55</v>
      </c>
      <c r="Q17" s="4244"/>
      <c r="R17" s="4314"/>
      <c r="S17" s="4314"/>
    </row>
    <row r="18" spans="1:19" ht="25.5">
      <c r="A18" s="4315" t="s">
        <v>34</v>
      </c>
      <c r="B18" s="4242" t="s">
        <v>1723</v>
      </c>
      <c r="C18" s="4270">
        <v>67</v>
      </c>
      <c r="D18" s="4271">
        <v>36</v>
      </c>
      <c r="E18" s="4243">
        <f>D18/C18</f>
        <v>0.5373134328358209</v>
      </c>
      <c r="F18" s="4270">
        <v>0</v>
      </c>
      <c r="G18" s="4271">
        <v>36</v>
      </c>
      <c r="H18" s="4262">
        <v>5</v>
      </c>
      <c r="I18" s="4263"/>
      <c r="J18" s="4263"/>
      <c r="K18" s="4264">
        <v>15</v>
      </c>
      <c r="L18" s="4263">
        <v>4</v>
      </c>
      <c r="M18" s="4263">
        <v>8</v>
      </c>
      <c r="N18" s="4263"/>
      <c r="O18" s="4263">
        <v>4</v>
      </c>
      <c r="P18" s="4265"/>
      <c r="Q18" s="4244"/>
      <c r="R18" s="4314"/>
      <c r="S18" s="4314"/>
    </row>
    <row r="19" spans="1:19" ht="15">
      <c r="A19" s="4315" t="s">
        <v>34</v>
      </c>
      <c r="B19" s="4242" t="s">
        <v>1724</v>
      </c>
      <c r="C19" s="4270">
        <v>220</v>
      </c>
      <c r="D19" s="4271">
        <v>178</v>
      </c>
      <c r="E19" s="4243">
        <f>D19/C19</f>
        <v>0.8090909090909091</v>
      </c>
      <c r="F19" s="4270">
        <v>2</v>
      </c>
      <c r="G19" s="4271">
        <v>176</v>
      </c>
      <c r="H19" s="4262">
        <v>2</v>
      </c>
      <c r="I19" s="4263"/>
      <c r="J19" s="4263">
        <v>9</v>
      </c>
      <c r="K19" s="4264">
        <v>15</v>
      </c>
      <c r="L19" s="4263">
        <v>124</v>
      </c>
      <c r="M19" s="4263"/>
      <c r="N19" s="4263"/>
      <c r="O19" s="4263">
        <v>24</v>
      </c>
      <c r="P19" s="4265">
        <v>2</v>
      </c>
      <c r="Q19" s="4244"/>
      <c r="R19" s="4314"/>
      <c r="S19" s="4314"/>
    </row>
    <row r="20" spans="1:19" ht="15">
      <c r="A20" s="4315" t="s">
        <v>34</v>
      </c>
      <c r="B20" s="4242" t="s">
        <v>94</v>
      </c>
      <c r="C20" s="4270">
        <v>163</v>
      </c>
      <c r="D20" s="4271">
        <v>77</v>
      </c>
      <c r="E20" s="4243">
        <f>+D20/C20</f>
        <v>0.4723926380368098</v>
      </c>
      <c r="F20" s="4270">
        <v>1</v>
      </c>
      <c r="G20" s="4271">
        <f>+D20-F20</f>
        <v>76</v>
      </c>
      <c r="H20" s="4262">
        <v>2</v>
      </c>
      <c r="I20" s="4263"/>
      <c r="J20" s="4263"/>
      <c r="K20" s="4264">
        <v>24</v>
      </c>
      <c r="L20" s="4263"/>
      <c r="M20" s="4263">
        <v>33</v>
      </c>
      <c r="N20" s="4263"/>
      <c r="O20" s="4263">
        <v>17</v>
      </c>
      <c r="P20" s="4265"/>
      <c r="Q20" s="4244"/>
      <c r="R20" s="4314"/>
      <c r="S20" s="4314"/>
    </row>
    <row r="21" spans="1:19" ht="15">
      <c r="A21" s="4315" t="s">
        <v>37</v>
      </c>
      <c r="B21" s="4242" t="s">
        <v>324</v>
      </c>
      <c r="C21" s="4270">
        <v>294</v>
      </c>
      <c r="D21" s="4271">
        <v>163</v>
      </c>
      <c r="E21" s="4243">
        <f>+D21/C21</f>
        <v>0.5544217687074829</v>
      </c>
      <c r="F21" s="4270">
        <v>2</v>
      </c>
      <c r="G21" s="4271">
        <v>161</v>
      </c>
      <c r="H21" s="4262">
        <v>37</v>
      </c>
      <c r="I21" s="4263">
        <v>4</v>
      </c>
      <c r="J21" s="4263"/>
      <c r="K21" s="4264">
        <v>17</v>
      </c>
      <c r="L21" s="4263">
        <v>84</v>
      </c>
      <c r="M21" s="4263">
        <v>6</v>
      </c>
      <c r="N21" s="4263">
        <v>6</v>
      </c>
      <c r="O21" s="4263">
        <v>7</v>
      </c>
      <c r="P21" s="4265"/>
      <c r="Q21" s="4244"/>
      <c r="R21" s="4314"/>
      <c r="S21" s="4314"/>
    </row>
    <row r="22" spans="1:19" ht="15">
      <c r="A22" s="4315" t="s">
        <v>37</v>
      </c>
      <c r="B22" s="4242" t="s">
        <v>40</v>
      </c>
      <c r="C22" s="4270">
        <v>85</v>
      </c>
      <c r="D22" s="4271">
        <v>68</v>
      </c>
      <c r="E22" s="4243">
        <f>D22/C22</f>
        <v>0.8</v>
      </c>
      <c r="F22" s="4270">
        <v>0</v>
      </c>
      <c r="G22" s="4271">
        <v>68</v>
      </c>
      <c r="H22" s="4262">
        <v>14</v>
      </c>
      <c r="I22" s="4263">
        <v>2</v>
      </c>
      <c r="J22" s="4263"/>
      <c r="K22" s="4264">
        <v>4</v>
      </c>
      <c r="L22" s="4263">
        <v>8</v>
      </c>
      <c r="M22" s="4263">
        <v>2</v>
      </c>
      <c r="N22" s="4263">
        <v>3</v>
      </c>
      <c r="O22" s="4263">
        <v>35</v>
      </c>
      <c r="P22" s="4265"/>
      <c r="Q22" s="4244"/>
      <c r="R22" s="4314"/>
      <c r="S22" s="4314"/>
    </row>
    <row r="23" spans="1:19" ht="15.75" thickBot="1">
      <c r="A23" s="4355" t="s">
        <v>37</v>
      </c>
      <c r="B23" s="4256" t="s">
        <v>39</v>
      </c>
      <c r="C23" s="4277">
        <v>63</v>
      </c>
      <c r="D23" s="4278">
        <v>55</v>
      </c>
      <c r="E23" s="4257">
        <f>D23/C23</f>
        <v>0.873015873015873</v>
      </c>
      <c r="F23" s="4277">
        <v>0</v>
      </c>
      <c r="G23" s="4278">
        <v>55</v>
      </c>
      <c r="H23" s="4266">
        <v>2</v>
      </c>
      <c r="I23" s="4267"/>
      <c r="J23" s="4267">
        <v>5</v>
      </c>
      <c r="K23" s="4268">
        <v>5</v>
      </c>
      <c r="L23" s="4267">
        <v>7</v>
      </c>
      <c r="M23" s="4267">
        <v>5</v>
      </c>
      <c r="N23" s="4267">
        <v>23</v>
      </c>
      <c r="O23" s="4267"/>
      <c r="P23" s="4269">
        <v>8</v>
      </c>
      <c r="Q23" s="4244"/>
      <c r="R23" s="4314"/>
      <c r="S23" s="4314"/>
    </row>
    <row r="24" spans="1:19" ht="15">
      <c r="A24" s="4318"/>
      <c r="B24" s="4319"/>
      <c r="C24" s="4320"/>
      <c r="D24" s="4320"/>
      <c r="E24" s="4250"/>
      <c r="F24" s="4320"/>
      <c r="G24" s="4320"/>
      <c r="H24" s="4321"/>
      <c r="I24" s="4321"/>
      <c r="J24" s="4321"/>
      <c r="K24" s="4322"/>
      <c r="L24" s="4321"/>
      <c r="M24" s="4321"/>
      <c r="N24" s="4321"/>
      <c r="O24" s="4321"/>
      <c r="P24" s="4321"/>
      <c r="Q24" s="4323"/>
      <c r="R24" s="4314"/>
      <c r="S24" s="4314"/>
    </row>
    <row r="25" spans="1:19" ht="15.75" thickBot="1">
      <c r="A25" s="4318"/>
      <c r="B25" s="4319"/>
      <c r="C25" s="4320"/>
      <c r="D25" s="4320"/>
      <c r="E25" s="4250"/>
      <c r="F25" s="4320"/>
      <c r="G25" s="4320"/>
      <c r="H25" s="4321"/>
      <c r="I25" s="4321"/>
      <c r="J25" s="4321"/>
      <c r="K25" s="4322"/>
      <c r="L25" s="4321"/>
      <c r="M25" s="4321"/>
      <c r="N25" s="4321"/>
      <c r="O25" s="4321"/>
      <c r="P25" s="4321"/>
      <c r="Q25" s="4323"/>
      <c r="R25" s="4314"/>
      <c r="S25" s="4314"/>
    </row>
    <row r="26" spans="1:19" ht="15.75" thickBot="1">
      <c r="A26" s="4318" t="s">
        <v>41</v>
      </c>
      <c r="B26" s="4334"/>
      <c r="C26" s="4320"/>
      <c r="D26" s="4320"/>
      <c r="E26" s="4250"/>
      <c r="F26" s="4320"/>
      <c r="G26" s="4335" t="s">
        <v>42</v>
      </c>
      <c r="H26" s="4419" t="s">
        <v>11</v>
      </c>
      <c r="I26" s="4420" t="s">
        <v>12</v>
      </c>
      <c r="J26" s="4420" t="s">
        <v>13</v>
      </c>
      <c r="K26" s="4421" t="s">
        <v>14</v>
      </c>
      <c r="L26" s="4420" t="s">
        <v>15</v>
      </c>
      <c r="M26" s="4420" t="s">
        <v>16</v>
      </c>
      <c r="N26" s="4422" t="s">
        <v>17</v>
      </c>
      <c r="O26" s="4420" t="s">
        <v>18</v>
      </c>
      <c r="P26" s="4423" t="s">
        <v>19</v>
      </c>
      <c r="Q26" s="4341"/>
      <c r="R26" s="4324"/>
      <c r="S26" s="4324"/>
    </row>
    <row r="27" spans="1:19" ht="15.75" thickBot="1">
      <c r="A27" s="4318"/>
      <c r="B27" s="4319"/>
      <c r="C27" s="4320"/>
      <c r="D27" s="4320"/>
      <c r="E27" s="4250"/>
      <c r="F27" s="4320"/>
      <c r="G27" s="4342">
        <f aca="true" t="shared" si="0" ref="G27:P27">SUM(G5:G24)</f>
        <v>13945</v>
      </c>
      <c r="H27" s="4343">
        <f t="shared" si="0"/>
        <v>1024</v>
      </c>
      <c r="I27" s="4343">
        <f t="shared" si="0"/>
        <v>65</v>
      </c>
      <c r="J27" s="4343">
        <f t="shared" si="0"/>
        <v>1552</v>
      </c>
      <c r="K27" s="4480">
        <f t="shared" si="0"/>
        <v>1455</v>
      </c>
      <c r="L27" s="4343">
        <f t="shared" si="0"/>
        <v>3507</v>
      </c>
      <c r="M27" s="4343">
        <f t="shared" si="0"/>
        <v>3113</v>
      </c>
      <c r="N27" s="4343">
        <f t="shared" si="0"/>
        <v>1114</v>
      </c>
      <c r="O27" s="4343">
        <f t="shared" si="0"/>
        <v>1680</v>
      </c>
      <c r="P27" s="4343">
        <f t="shared" si="0"/>
        <v>435</v>
      </c>
      <c r="Q27" s="4323"/>
      <c r="R27" s="4324"/>
      <c r="S27" s="4324"/>
    </row>
    <row r="28" spans="1:19" ht="15.75" thickBot="1">
      <c r="A28" s="4318"/>
      <c r="B28" s="4319"/>
      <c r="C28" s="4320"/>
      <c r="D28" s="4320"/>
      <c r="E28" s="4250"/>
      <c r="F28" s="4320"/>
      <c r="G28" s="4320"/>
      <c r="H28" s="4471">
        <f>H27/$G27</f>
        <v>0.07343133739691646</v>
      </c>
      <c r="I28" s="4472">
        <f aca="true" t="shared" si="1" ref="I28:P28">I27/$G27</f>
        <v>0.004661168877733955</v>
      </c>
      <c r="J28" s="4472">
        <f t="shared" si="1"/>
        <v>0.11129437074220151</v>
      </c>
      <c r="K28" s="4473">
        <f t="shared" si="1"/>
        <v>0.10433847257081391</v>
      </c>
      <c r="L28" s="4472">
        <f t="shared" si="1"/>
        <v>0.2514879885263535</v>
      </c>
      <c r="M28" s="4472">
        <f t="shared" si="1"/>
        <v>0.2232341340982431</v>
      </c>
      <c r="N28" s="4472">
        <f t="shared" si="1"/>
        <v>0.07988526353531732</v>
      </c>
      <c r="O28" s="4472">
        <f t="shared" si="1"/>
        <v>0.12047328791681607</v>
      </c>
      <c r="P28" s="4474">
        <f t="shared" si="1"/>
        <v>0.03119397633560416</v>
      </c>
      <c r="Q28" s="4323"/>
      <c r="R28" s="4347"/>
      <c r="S28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 topLeftCell="A19">
      <selection activeCell="R2" sqref="R2:T3"/>
    </sheetView>
  </sheetViews>
  <sheetFormatPr defaultColWidth="11.421875" defaultRowHeight="15"/>
  <cols>
    <col min="1" max="1" width="22.7109375" style="0" customWidth="1"/>
    <col min="2" max="2" width="48.140625" style="0" customWidth="1"/>
    <col min="3" max="3" width="5.421875" style="0" customWidth="1"/>
    <col min="4" max="4" width="5.8515625" style="0" customWidth="1"/>
    <col min="5" max="5" width="6.7109375" style="0" customWidth="1"/>
    <col min="6" max="6" width="8.421875" style="0" customWidth="1"/>
    <col min="7" max="7" width="7.140625" style="0" customWidth="1"/>
    <col min="8" max="8" width="5.28125" style="0" customWidth="1"/>
    <col min="9" max="10" width="5.00390625" style="0" customWidth="1"/>
    <col min="11" max="13" width="5.8515625" style="0" customWidth="1"/>
    <col min="14" max="14" width="7.28125" style="0" customWidth="1"/>
    <col min="15" max="15" width="6.00390625" style="0" customWidth="1"/>
    <col min="16" max="16" width="5.7109375" style="0" customWidth="1"/>
    <col min="17" max="17" width="4.28125" style="0" customWidth="1"/>
    <col min="18" max="18" width="5.421875" style="0" customWidth="1"/>
    <col min="19" max="19" width="13.00390625" style="0" customWidth="1"/>
  </cols>
  <sheetData>
    <row r="1" spans="1:19" ht="26.25" customHeight="1">
      <c r="A1" s="4643" t="s">
        <v>1725</v>
      </c>
      <c r="B1" s="4643"/>
      <c r="C1" s="4643"/>
      <c r="D1" s="4643"/>
      <c r="E1" s="4643"/>
      <c r="F1" s="4643"/>
      <c r="G1" s="4643"/>
      <c r="H1" s="4643"/>
      <c r="I1" s="4643"/>
      <c r="J1" s="4643"/>
      <c r="K1" s="4643"/>
      <c r="L1" s="4643"/>
      <c r="M1" s="4643"/>
      <c r="N1" s="4643"/>
      <c r="O1" s="4643"/>
      <c r="P1" s="4643"/>
      <c r="Q1" s="4301"/>
      <c r="R1" s="4301"/>
      <c r="S1" s="4301"/>
    </row>
    <row r="2" spans="1:19" ht="27" thickBot="1">
      <c r="A2" s="4302"/>
      <c r="B2" s="4303"/>
      <c r="C2" s="4304"/>
      <c r="D2" s="4304"/>
      <c r="E2" s="4304"/>
      <c r="F2" s="4304"/>
      <c r="G2" s="4304"/>
      <c r="H2" s="4305"/>
      <c r="I2" s="4305"/>
      <c r="J2" s="4305"/>
      <c r="K2" s="4306"/>
      <c r="L2" s="4305"/>
      <c r="M2" s="4305"/>
      <c r="N2" s="4305"/>
      <c r="O2" s="4305"/>
      <c r="P2" s="4305"/>
      <c r="Q2" s="4304"/>
      <c r="R2" s="4222"/>
      <c r="S2" s="4222"/>
    </row>
    <row r="3" spans="1:19" ht="46.5" customHeight="1" thickBot="1" thickTop="1">
      <c r="A3" s="4644" t="s">
        <v>2</v>
      </c>
      <c r="B3" s="4648" t="s">
        <v>3</v>
      </c>
      <c r="C3" s="4644" t="s">
        <v>4</v>
      </c>
      <c r="D3" s="4659" t="s">
        <v>5</v>
      </c>
      <c r="E3" s="4604" t="s">
        <v>6</v>
      </c>
      <c r="F3" s="4659" t="s">
        <v>7</v>
      </c>
      <c r="G3" s="4659" t="s">
        <v>8</v>
      </c>
      <c r="H3" s="4654" t="s">
        <v>9</v>
      </c>
      <c r="I3" s="4655"/>
      <c r="J3" s="4655"/>
      <c r="K3" s="4655"/>
      <c r="L3" s="4655"/>
      <c r="M3" s="4655"/>
      <c r="N3" s="4655"/>
      <c r="O3" s="4655"/>
      <c r="P3" s="4656"/>
      <c r="Q3" s="4304"/>
      <c r="R3" s="4223"/>
      <c r="S3" s="4224" t="s">
        <v>10</v>
      </c>
    </row>
    <row r="4" spans="1:17" ht="15.75" thickBot="1">
      <c r="A4" s="4658"/>
      <c r="B4" s="4665"/>
      <c r="C4" s="4663"/>
      <c r="D4" s="4660"/>
      <c r="E4" s="4605"/>
      <c r="F4" s="4660"/>
      <c r="G4" s="4660"/>
      <c r="H4" s="4365" t="s">
        <v>11</v>
      </c>
      <c r="I4" s="4366" t="s">
        <v>12</v>
      </c>
      <c r="J4" s="4366" t="s">
        <v>13</v>
      </c>
      <c r="K4" s="4367" t="s">
        <v>14</v>
      </c>
      <c r="L4" s="4366" t="s">
        <v>15</v>
      </c>
      <c r="M4" s="4366" t="s">
        <v>16</v>
      </c>
      <c r="N4" s="4368" t="s">
        <v>17</v>
      </c>
      <c r="O4" s="4366" t="s">
        <v>18</v>
      </c>
      <c r="P4" s="4369" t="s">
        <v>19</v>
      </c>
      <c r="Q4" s="4304"/>
    </row>
    <row r="5" spans="1:19" ht="25.5">
      <c r="A5" s="4313" t="s">
        <v>20</v>
      </c>
      <c r="B5" s="2489" t="s">
        <v>1726</v>
      </c>
      <c r="C5" s="2602">
        <v>136</v>
      </c>
      <c r="D5" s="4276">
        <v>120</v>
      </c>
      <c r="E5" s="4255">
        <f>D5/C5</f>
        <v>0.8823529411764706</v>
      </c>
      <c r="F5" s="4275">
        <v>3</v>
      </c>
      <c r="G5" s="4276">
        <v>117</v>
      </c>
      <c r="H5" s="4258">
        <v>4</v>
      </c>
      <c r="I5" s="4259">
        <v>2</v>
      </c>
      <c r="J5" s="4259">
        <v>2</v>
      </c>
      <c r="K5" s="4260">
        <v>54</v>
      </c>
      <c r="L5" s="4259">
        <v>32</v>
      </c>
      <c r="M5" s="4259">
        <v>7</v>
      </c>
      <c r="N5" s="4259"/>
      <c r="O5" s="4259">
        <v>14</v>
      </c>
      <c r="P5" s="4261">
        <v>2</v>
      </c>
      <c r="Q5" s="4244"/>
      <c r="R5" s="4314"/>
      <c r="S5" s="4314"/>
    </row>
    <row r="6" spans="1:19" ht="15">
      <c r="A6" s="4315" t="s">
        <v>20</v>
      </c>
      <c r="B6" s="4252" t="s">
        <v>1727</v>
      </c>
      <c r="C6" s="2695">
        <v>102</v>
      </c>
      <c r="D6" s="4271">
        <v>36</v>
      </c>
      <c r="E6" s="4243">
        <f>D6/C6</f>
        <v>0.35294117647058826</v>
      </c>
      <c r="F6" s="4270">
        <f>D6-G6</f>
        <v>8</v>
      </c>
      <c r="G6" s="4271">
        <v>28</v>
      </c>
      <c r="H6" s="4262"/>
      <c r="I6" s="4263"/>
      <c r="J6" s="4263"/>
      <c r="K6" s="4264">
        <v>9</v>
      </c>
      <c r="L6" s="4263">
        <v>3</v>
      </c>
      <c r="M6" s="4263">
        <v>13</v>
      </c>
      <c r="N6" s="4263"/>
      <c r="O6" s="4263">
        <v>3</v>
      </c>
      <c r="P6" s="4265"/>
      <c r="Q6" s="4244"/>
      <c r="R6" s="4314"/>
      <c r="S6" s="4314"/>
    </row>
    <row r="7" spans="1:19" ht="15">
      <c r="A7" s="4315" t="s">
        <v>20</v>
      </c>
      <c r="B7" s="4252" t="s">
        <v>1728</v>
      </c>
      <c r="C7" s="2695">
        <v>44</v>
      </c>
      <c r="D7" s="4271">
        <v>35</v>
      </c>
      <c r="E7" s="4243">
        <v>0.7954545454545454</v>
      </c>
      <c r="F7" s="4270">
        <v>1</v>
      </c>
      <c r="G7" s="4271">
        <v>34</v>
      </c>
      <c r="H7" s="4262"/>
      <c r="I7" s="4263"/>
      <c r="J7" s="4263">
        <v>1</v>
      </c>
      <c r="K7" s="4264">
        <v>16</v>
      </c>
      <c r="L7" s="4263">
        <v>7</v>
      </c>
      <c r="M7" s="4263"/>
      <c r="N7" s="4263">
        <v>8</v>
      </c>
      <c r="O7" s="4263">
        <v>2</v>
      </c>
      <c r="P7" s="4265"/>
      <c r="Q7" s="4244"/>
      <c r="R7" s="4314"/>
      <c r="S7" s="4314"/>
    </row>
    <row r="8" spans="1:19" ht="15">
      <c r="A8" s="4315" t="s">
        <v>65</v>
      </c>
      <c r="B8" s="4252" t="s">
        <v>1729</v>
      </c>
      <c r="C8" s="2695">
        <v>28</v>
      </c>
      <c r="D8" s="4271">
        <v>19</v>
      </c>
      <c r="E8" s="4243">
        <v>0.6785714285714286</v>
      </c>
      <c r="F8" s="4270"/>
      <c r="G8" s="4271">
        <v>18</v>
      </c>
      <c r="H8" s="4262">
        <v>1</v>
      </c>
      <c r="I8" s="4263"/>
      <c r="J8" s="4263"/>
      <c r="K8" s="4264">
        <v>11</v>
      </c>
      <c r="L8" s="4263">
        <v>1</v>
      </c>
      <c r="M8" s="4263">
        <v>3</v>
      </c>
      <c r="N8" s="4263">
        <v>2</v>
      </c>
      <c r="O8" s="4263"/>
      <c r="P8" s="4265"/>
      <c r="Q8" s="4244"/>
      <c r="R8" s="4314"/>
      <c r="S8" s="4314"/>
    </row>
    <row r="9" spans="1:19" ht="25.5">
      <c r="A9" s="4315" t="s">
        <v>23</v>
      </c>
      <c r="B9" s="4252" t="s">
        <v>1730</v>
      </c>
      <c r="C9" s="2695">
        <v>64</v>
      </c>
      <c r="D9" s="4271">
        <v>58</v>
      </c>
      <c r="E9" s="4243">
        <f>D9/C9</f>
        <v>0.90625</v>
      </c>
      <c r="F9" s="4270">
        <v>0</v>
      </c>
      <c r="G9" s="4271">
        <v>58</v>
      </c>
      <c r="H9" s="4262">
        <v>8</v>
      </c>
      <c r="I9" s="4263">
        <v>3</v>
      </c>
      <c r="J9" s="4263">
        <v>7.5</v>
      </c>
      <c r="K9" s="4264">
        <v>15</v>
      </c>
      <c r="L9" s="4263">
        <v>17</v>
      </c>
      <c r="M9" s="4263"/>
      <c r="N9" s="4263"/>
      <c r="O9" s="4263">
        <v>7.5</v>
      </c>
      <c r="P9" s="4265"/>
      <c r="Q9" s="4244"/>
      <c r="R9" s="4314"/>
      <c r="S9" s="4314"/>
    </row>
    <row r="10" spans="1:19" ht="15">
      <c r="A10" s="4315" t="s">
        <v>55</v>
      </c>
      <c r="B10" s="4252" t="s">
        <v>1731</v>
      </c>
      <c r="C10" s="2695">
        <v>68</v>
      </c>
      <c r="D10" s="4271">
        <v>51</v>
      </c>
      <c r="E10" s="4243">
        <f>D10/C10</f>
        <v>0.75</v>
      </c>
      <c r="F10" s="4270">
        <v>2</v>
      </c>
      <c r="G10" s="4271">
        <v>49</v>
      </c>
      <c r="H10" s="4262">
        <v>2</v>
      </c>
      <c r="I10" s="4263"/>
      <c r="J10" s="4263"/>
      <c r="K10" s="4264">
        <v>22</v>
      </c>
      <c r="L10" s="4263">
        <v>1</v>
      </c>
      <c r="M10" s="4263">
        <v>21</v>
      </c>
      <c r="N10" s="4263"/>
      <c r="O10" s="4263">
        <v>3</v>
      </c>
      <c r="P10" s="4265"/>
      <c r="Q10" s="4244"/>
      <c r="R10" s="4314"/>
      <c r="S10" s="4314"/>
    </row>
    <row r="11" spans="1:19" ht="25.5">
      <c r="A11" s="4315" t="s">
        <v>55</v>
      </c>
      <c r="B11" s="4252" t="s">
        <v>1732</v>
      </c>
      <c r="C11" s="2695">
        <v>326</v>
      </c>
      <c r="D11" s="4271">
        <v>246</v>
      </c>
      <c r="E11" s="4243">
        <f>D11/C11</f>
        <v>0.754601226993865</v>
      </c>
      <c r="F11" s="4270">
        <v>17</v>
      </c>
      <c r="G11" s="4271">
        <v>229</v>
      </c>
      <c r="H11" s="4262"/>
      <c r="I11" s="4263"/>
      <c r="J11" s="4263"/>
      <c r="K11" s="4264">
        <v>97</v>
      </c>
      <c r="L11" s="4263">
        <v>92</v>
      </c>
      <c r="M11" s="4263"/>
      <c r="N11" s="4263"/>
      <c r="O11" s="4263">
        <v>40</v>
      </c>
      <c r="P11" s="4265"/>
      <c r="Q11" s="4244"/>
      <c r="R11" s="4314"/>
      <c r="S11" s="4314"/>
    </row>
    <row r="12" spans="1:19" ht="15">
      <c r="A12" s="4315" t="s">
        <v>55</v>
      </c>
      <c r="B12" s="4252" t="s">
        <v>1733</v>
      </c>
      <c r="C12" s="2695">
        <v>49</v>
      </c>
      <c r="D12" s="4271">
        <v>49</v>
      </c>
      <c r="E12" s="4243">
        <f>D12/C12</f>
        <v>1</v>
      </c>
      <c r="F12" s="4270">
        <v>0</v>
      </c>
      <c r="G12" s="4271">
        <v>49</v>
      </c>
      <c r="H12" s="4262"/>
      <c r="I12" s="4263"/>
      <c r="J12" s="4263"/>
      <c r="K12" s="4264">
        <v>30</v>
      </c>
      <c r="L12" s="4263">
        <v>17</v>
      </c>
      <c r="M12" s="4263"/>
      <c r="N12" s="4263"/>
      <c r="O12" s="4263">
        <v>2</v>
      </c>
      <c r="P12" s="4265"/>
      <c r="Q12" s="4244"/>
      <c r="R12" s="4314"/>
      <c r="S12" s="4314"/>
    </row>
    <row r="13" spans="1:19" ht="15">
      <c r="A13" s="4315" t="s">
        <v>26</v>
      </c>
      <c r="B13" s="4252" t="s">
        <v>1734</v>
      </c>
      <c r="C13" s="2695">
        <v>78</v>
      </c>
      <c r="D13" s="4271">
        <v>72</v>
      </c>
      <c r="E13" s="4243">
        <f>D13/C13</f>
        <v>0.9230769230769231</v>
      </c>
      <c r="F13" s="4270">
        <v>1</v>
      </c>
      <c r="G13" s="4271">
        <v>71</v>
      </c>
      <c r="H13" s="4262"/>
      <c r="I13" s="4263"/>
      <c r="J13" s="4263"/>
      <c r="K13" s="4264">
        <v>47</v>
      </c>
      <c r="L13" s="4263">
        <v>24</v>
      </c>
      <c r="M13" s="4263"/>
      <c r="N13" s="4263"/>
      <c r="O13" s="4263"/>
      <c r="P13" s="4265"/>
      <c r="Q13" s="4244"/>
      <c r="R13" s="4314"/>
      <c r="S13" s="4314"/>
    </row>
    <row r="14" spans="1:19" ht="25.5">
      <c r="A14" s="4315" t="s">
        <v>26</v>
      </c>
      <c r="B14" s="4252" t="s">
        <v>1735</v>
      </c>
      <c r="C14" s="2695">
        <v>250</v>
      </c>
      <c r="D14" s="4271"/>
      <c r="E14" s="4243"/>
      <c r="F14" s="4270"/>
      <c r="G14" s="4271">
        <v>173</v>
      </c>
      <c r="H14" s="4262"/>
      <c r="I14" s="4263">
        <v>12</v>
      </c>
      <c r="J14" s="4263"/>
      <c r="K14" s="4264">
        <v>88</v>
      </c>
      <c r="L14" s="4263">
        <v>24</v>
      </c>
      <c r="M14" s="4263"/>
      <c r="N14" s="4263">
        <v>1</v>
      </c>
      <c r="O14" s="4263">
        <v>48</v>
      </c>
      <c r="P14" s="4265"/>
      <c r="Q14" s="4244"/>
      <c r="R14" s="4314"/>
      <c r="S14" s="4314"/>
    </row>
    <row r="15" spans="1:19" ht="15">
      <c r="A15" s="4315" t="s">
        <v>26</v>
      </c>
      <c r="B15" s="4252" t="s">
        <v>27</v>
      </c>
      <c r="C15" s="2695">
        <v>713</v>
      </c>
      <c r="D15" s="4271"/>
      <c r="E15" s="4243"/>
      <c r="F15" s="4270"/>
      <c r="G15" s="4271">
        <v>575</v>
      </c>
      <c r="H15" s="4262"/>
      <c r="I15" s="4263"/>
      <c r="J15" s="4263"/>
      <c r="K15" s="4264">
        <v>256</v>
      </c>
      <c r="L15" s="4263">
        <v>119</v>
      </c>
      <c r="M15" s="4263"/>
      <c r="N15" s="4263">
        <v>200</v>
      </c>
      <c r="O15" s="4263"/>
      <c r="P15" s="4265"/>
      <c r="Q15" s="4244"/>
      <c r="R15" s="4314"/>
      <c r="S15" s="4314"/>
    </row>
    <row r="16" spans="1:19" ht="15">
      <c r="A16" s="4315" t="s">
        <v>28</v>
      </c>
      <c r="B16" s="4252" t="s">
        <v>1274</v>
      </c>
      <c r="C16" s="2695">
        <v>9352</v>
      </c>
      <c r="D16" s="4271">
        <v>4510</v>
      </c>
      <c r="E16" s="4243">
        <v>0.4822</v>
      </c>
      <c r="F16" s="4270">
        <v>111</v>
      </c>
      <c r="G16" s="4271">
        <v>4399</v>
      </c>
      <c r="H16" s="4262">
        <v>35</v>
      </c>
      <c r="I16" s="4263"/>
      <c r="J16" s="4263"/>
      <c r="K16" s="4264"/>
      <c r="L16" s="4263">
        <v>205</v>
      </c>
      <c r="M16" s="4263">
        <v>1617</v>
      </c>
      <c r="N16" s="4263"/>
      <c r="O16" s="4263">
        <v>1038</v>
      </c>
      <c r="P16" s="4265">
        <v>1504</v>
      </c>
      <c r="Q16" s="4244"/>
      <c r="R16" s="4314"/>
      <c r="S16" s="4314"/>
    </row>
    <row r="17" spans="1:19" ht="15">
      <c r="A17" s="4315" t="s">
        <v>28</v>
      </c>
      <c r="B17" s="4252" t="s">
        <v>30</v>
      </c>
      <c r="C17" s="2695"/>
      <c r="D17" s="4271"/>
      <c r="E17" s="4243"/>
      <c r="F17" s="4270"/>
      <c r="G17" s="4271"/>
      <c r="H17" s="4262"/>
      <c r="I17" s="4263"/>
      <c r="J17" s="4263"/>
      <c r="K17" s="4264"/>
      <c r="L17" s="4263"/>
      <c r="M17" s="4263"/>
      <c r="N17" s="4263"/>
      <c r="O17" s="4263"/>
      <c r="P17" s="4265"/>
      <c r="Q17" s="4244"/>
      <c r="R17" s="4314"/>
      <c r="S17" s="4314"/>
    </row>
    <row r="18" spans="1:19" ht="25.5">
      <c r="A18" s="4315" t="s">
        <v>82</v>
      </c>
      <c r="B18" s="4252" t="s">
        <v>1736</v>
      </c>
      <c r="C18" s="2695"/>
      <c r="D18" s="4271"/>
      <c r="E18" s="4243"/>
      <c r="F18" s="4270"/>
      <c r="G18" s="4271">
        <v>8</v>
      </c>
      <c r="H18" s="4262"/>
      <c r="I18" s="4263"/>
      <c r="J18" s="4263"/>
      <c r="K18" s="4264"/>
      <c r="L18" s="4263"/>
      <c r="M18" s="4263"/>
      <c r="N18" s="4263"/>
      <c r="O18" s="4263">
        <v>8</v>
      </c>
      <c r="P18" s="4265">
        <v>0</v>
      </c>
      <c r="Q18" s="4244"/>
      <c r="R18" s="4314"/>
      <c r="S18" s="4314"/>
    </row>
    <row r="19" spans="1:19" ht="15">
      <c r="A19" s="4315" t="s">
        <v>82</v>
      </c>
      <c r="B19" s="4252" t="s">
        <v>1737</v>
      </c>
      <c r="C19" s="2695"/>
      <c r="D19" s="4271"/>
      <c r="E19" s="4243"/>
      <c r="F19" s="4270"/>
      <c r="G19" s="4271">
        <v>580</v>
      </c>
      <c r="H19" s="4262">
        <v>45</v>
      </c>
      <c r="I19" s="4263"/>
      <c r="J19" s="4263"/>
      <c r="K19" s="4264">
        <v>45</v>
      </c>
      <c r="L19" s="4263"/>
      <c r="M19" s="4263">
        <v>133</v>
      </c>
      <c r="N19" s="4263"/>
      <c r="O19" s="4263">
        <v>257</v>
      </c>
      <c r="P19" s="4265">
        <v>100</v>
      </c>
      <c r="Q19" s="4244"/>
      <c r="R19" s="4314"/>
      <c r="S19" s="4314"/>
    </row>
    <row r="20" spans="1:19" ht="15">
      <c r="A20" s="4315" t="s">
        <v>82</v>
      </c>
      <c r="B20" s="4252" t="s">
        <v>1738</v>
      </c>
      <c r="C20" s="2695"/>
      <c r="D20" s="4271"/>
      <c r="E20" s="4243"/>
      <c r="F20" s="4270"/>
      <c r="G20" s="4271">
        <v>101</v>
      </c>
      <c r="H20" s="4262"/>
      <c r="I20" s="4263"/>
      <c r="J20" s="4263"/>
      <c r="K20" s="4264">
        <v>61</v>
      </c>
      <c r="L20" s="4263"/>
      <c r="M20" s="4263"/>
      <c r="N20" s="4263"/>
      <c r="O20" s="4263">
        <v>40</v>
      </c>
      <c r="P20" s="4265">
        <v>0</v>
      </c>
      <c r="Q20" s="4244"/>
      <c r="R20" s="4314"/>
      <c r="S20" s="4314"/>
    </row>
    <row r="21" spans="1:19" ht="15">
      <c r="A21" s="4315" t="s">
        <v>31</v>
      </c>
      <c r="B21" s="4252" t="s">
        <v>32</v>
      </c>
      <c r="C21" s="2695"/>
      <c r="D21" s="4271"/>
      <c r="E21" s="4243"/>
      <c r="F21" s="4270"/>
      <c r="G21" s="4271">
        <v>829</v>
      </c>
      <c r="H21" s="4262"/>
      <c r="I21" s="4263"/>
      <c r="J21" s="4263">
        <v>169</v>
      </c>
      <c r="K21" s="4264"/>
      <c r="L21" s="4263">
        <v>594</v>
      </c>
      <c r="M21" s="4263"/>
      <c r="N21" s="4263"/>
      <c r="O21" s="4263">
        <v>44</v>
      </c>
      <c r="P21" s="4265">
        <v>22</v>
      </c>
      <c r="Q21" s="4244"/>
      <c r="R21" s="4314"/>
      <c r="S21" s="4314"/>
    </row>
    <row r="22" spans="1:19" ht="15">
      <c r="A22" s="4315" t="s">
        <v>31</v>
      </c>
      <c r="B22" s="4252" t="s">
        <v>33</v>
      </c>
      <c r="C22" s="2695"/>
      <c r="D22" s="4271"/>
      <c r="E22" s="4243"/>
      <c r="F22" s="4270"/>
      <c r="G22" s="4271">
        <v>222</v>
      </c>
      <c r="H22" s="4262">
        <v>20</v>
      </c>
      <c r="I22" s="4263">
        <v>1</v>
      </c>
      <c r="J22" s="4263"/>
      <c r="K22" s="4264">
        <v>8</v>
      </c>
      <c r="L22" s="4263">
        <v>98</v>
      </c>
      <c r="M22" s="4263"/>
      <c r="N22" s="4263"/>
      <c r="O22" s="4263">
        <v>95</v>
      </c>
      <c r="P22" s="4265">
        <v>0</v>
      </c>
      <c r="Q22" s="4244"/>
      <c r="R22" s="4314"/>
      <c r="S22" s="4314"/>
    </row>
    <row r="23" spans="1:19" ht="15">
      <c r="A23" s="4315" t="s">
        <v>34</v>
      </c>
      <c r="B23" s="4252" t="s">
        <v>1739</v>
      </c>
      <c r="C23" s="2695">
        <v>235</v>
      </c>
      <c r="D23" s="4271">
        <v>197</v>
      </c>
      <c r="E23" s="4243">
        <f>D23/C23</f>
        <v>0.8382978723404255</v>
      </c>
      <c r="F23" s="4270">
        <v>1</v>
      </c>
      <c r="G23" s="4271">
        <v>196</v>
      </c>
      <c r="H23" s="4262"/>
      <c r="I23" s="4263"/>
      <c r="J23" s="4263"/>
      <c r="K23" s="4264">
        <v>63</v>
      </c>
      <c r="L23" s="4263">
        <v>33</v>
      </c>
      <c r="M23" s="4263"/>
      <c r="N23" s="4263"/>
      <c r="O23" s="4263">
        <v>100</v>
      </c>
      <c r="P23" s="4265"/>
      <c r="Q23" s="4244"/>
      <c r="R23" s="4314"/>
      <c r="S23" s="4314"/>
    </row>
    <row r="24" spans="1:19" ht="15">
      <c r="A24" s="4315" t="s">
        <v>34</v>
      </c>
      <c r="B24" s="4252" t="s">
        <v>1740</v>
      </c>
      <c r="C24" s="2695">
        <v>84</v>
      </c>
      <c r="D24" s="4271">
        <v>66</v>
      </c>
      <c r="E24" s="4243">
        <f>D24/C24</f>
        <v>0.7857142857142857</v>
      </c>
      <c r="F24" s="4270">
        <v>2</v>
      </c>
      <c r="G24" s="4271">
        <v>64</v>
      </c>
      <c r="H24" s="4262"/>
      <c r="I24" s="4263"/>
      <c r="J24" s="4263"/>
      <c r="K24" s="4264">
        <v>5</v>
      </c>
      <c r="L24" s="4263">
        <v>30</v>
      </c>
      <c r="M24" s="4263"/>
      <c r="N24" s="4263"/>
      <c r="O24" s="4263">
        <v>29</v>
      </c>
      <c r="P24" s="4265"/>
      <c r="Q24" s="4244"/>
      <c r="R24" s="4314"/>
      <c r="S24" s="4314"/>
    </row>
    <row r="25" spans="1:19" ht="15">
      <c r="A25" s="4315" t="s">
        <v>34</v>
      </c>
      <c r="B25" s="4252" t="s">
        <v>1741</v>
      </c>
      <c r="C25" s="2695">
        <v>36</v>
      </c>
      <c r="D25" s="4271">
        <v>29</v>
      </c>
      <c r="E25" s="4243">
        <f>D25/C25</f>
        <v>0.8055555555555556</v>
      </c>
      <c r="F25" s="4270">
        <v>3</v>
      </c>
      <c r="G25" s="4271">
        <v>26</v>
      </c>
      <c r="H25" s="4262"/>
      <c r="I25" s="4263"/>
      <c r="J25" s="4263"/>
      <c r="K25" s="4264">
        <v>3</v>
      </c>
      <c r="L25" s="4263">
        <v>2</v>
      </c>
      <c r="M25" s="4263"/>
      <c r="N25" s="4263"/>
      <c r="O25" s="4263">
        <v>21</v>
      </c>
      <c r="P25" s="4265"/>
      <c r="Q25" s="4244"/>
      <c r="R25" s="4314"/>
      <c r="S25" s="4314"/>
    </row>
    <row r="26" spans="1:19" ht="15">
      <c r="A26" s="4315" t="s">
        <v>34</v>
      </c>
      <c r="B26" s="4252" t="s">
        <v>94</v>
      </c>
      <c r="C26" s="2695">
        <v>74</v>
      </c>
      <c r="D26" s="4271">
        <v>28</v>
      </c>
      <c r="E26" s="4243">
        <f>+D26/C26</f>
        <v>0.3783783783783784</v>
      </c>
      <c r="F26" s="4270">
        <v>2</v>
      </c>
      <c r="G26" s="4271">
        <f>+D26-F26</f>
        <v>26</v>
      </c>
      <c r="H26" s="4262">
        <v>1</v>
      </c>
      <c r="I26" s="4263"/>
      <c r="J26" s="4263"/>
      <c r="K26" s="4264">
        <v>3</v>
      </c>
      <c r="L26" s="4263"/>
      <c r="M26" s="4263">
        <v>9</v>
      </c>
      <c r="N26" s="4263"/>
      <c r="O26" s="4263">
        <v>13</v>
      </c>
      <c r="P26" s="4265"/>
      <c r="Q26" s="4244"/>
      <c r="R26" s="4314"/>
      <c r="S26" s="4314"/>
    </row>
    <row r="27" spans="1:19" ht="15">
      <c r="A27" s="4315" t="s">
        <v>34</v>
      </c>
      <c r="B27" s="4252" t="s">
        <v>1742</v>
      </c>
      <c r="C27" s="2695">
        <v>189</v>
      </c>
      <c r="D27" s="4271">
        <v>138</v>
      </c>
      <c r="E27" s="4243">
        <v>0.7302</v>
      </c>
      <c r="F27" s="4270">
        <v>5</v>
      </c>
      <c r="G27" s="4271">
        <v>133</v>
      </c>
      <c r="H27" s="4262">
        <v>27</v>
      </c>
      <c r="I27" s="4263"/>
      <c r="J27" s="4263"/>
      <c r="K27" s="4264">
        <v>45</v>
      </c>
      <c r="L27" s="4263"/>
      <c r="M27" s="4263"/>
      <c r="N27" s="4263"/>
      <c r="O27" s="4263"/>
      <c r="P27" s="4265">
        <v>61</v>
      </c>
      <c r="Q27" s="4244"/>
      <c r="R27" s="4314"/>
      <c r="S27" s="4314"/>
    </row>
    <row r="28" spans="1:19" ht="15">
      <c r="A28" s="4315" t="s">
        <v>179</v>
      </c>
      <c r="B28" s="4252" t="s">
        <v>1743</v>
      </c>
      <c r="C28" s="2695">
        <v>212</v>
      </c>
      <c r="D28" s="4271">
        <v>209</v>
      </c>
      <c r="E28" s="4243">
        <v>0.7264150943396226</v>
      </c>
      <c r="F28" s="4270">
        <v>3</v>
      </c>
      <c r="G28" s="4271">
        <v>151</v>
      </c>
      <c r="H28" s="4262"/>
      <c r="I28" s="4263"/>
      <c r="J28" s="4263"/>
      <c r="K28" s="4264">
        <v>52</v>
      </c>
      <c r="L28" s="4263"/>
      <c r="M28" s="4263"/>
      <c r="N28" s="4263"/>
      <c r="O28" s="4263"/>
      <c r="P28" s="4265">
        <v>99</v>
      </c>
      <c r="Q28" s="4244"/>
      <c r="R28" s="4314"/>
      <c r="S28" s="4314"/>
    </row>
    <row r="29" spans="1:19" ht="25.5">
      <c r="A29" s="4315" t="s">
        <v>60</v>
      </c>
      <c r="B29" s="4252" t="s">
        <v>1744</v>
      </c>
      <c r="C29" s="2695"/>
      <c r="D29" s="4271"/>
      <c r="E29" s="4243"/>
      <c r="F29" s="4270"/>
      <c r="G29" s="4271">
        <v>39</v>
      </c>
      <c r="H29" s="4262">
        <v>1</v>
      </c>
      <c r="I29" s="4263"/>
      <c r="J29" s="4263"/>
      <c r="K29" s="4264">
        <v>5</v>
      </c>
      <c r="L29" s="4263">
        <v>8</v>
      </c>
      <c r="M29" s="4263">
        <v>4</v>
      </c>
      <c r="N29" s="4263"/>
      <c r="O29" s="4263">
        <v>21</v>
      </c>
      <c r="P29" s="4265">
        <v>0</v>
      </c>
      <c r="Q29" s="4244"/>
      <c r="R29" s="4314"/>
      <c r="S29" s="4314"/>
    </row>
    <row r="30" spans="1:19" ht="26.25" thickBot="1">
      <c r="A30" s="4355" t="s">
        <v>181</v>
      </c>
      <c r="B30" s="2484" t="s">
        <v>1745</v>
      </c>
      <c r="C30" s="2604">
        <v>179</v>
      </c>
      <c r="D30" s="4278">
        <v>174</v>
      </c>
      <c r="E30" s="4257">
        <v>0.82</v>
      </c>
      <c r="F30" s="4277">
        <v>27</v>
      </c>
      <c r="G30" s="4278">
        <v>147</v>
      </c>
      <c r="H30" s="4266">
        <v>21</v>
      </c>
      <c r="I30" s="4267"/>
      <c r="J30" s="4267"/>
      <c r="K30" s="4268">
        <v>36</v>
      </c>
      <c r="L30" s="4267"/>
      <c r="M30" s="4267"/>
      <c r="N30" s="4267"/>
      <c r="O30" s="4267">
        <v>57</v>
      </c>
      <c r="P30" s="4269">
        <v>33</v>
      </c>
      <c r="Q30" s="4244"/>
      <c r="R30" s="4314"/>
      <c r="S30" s="4314"/>
    </row>
    <row r="31" spans="1:19" ht="15">
      <c r="A31" s="4318"/>
      <c r="B31" s="4319"/>
      <c r="C31" s="4320"/>
      <c r="D31" s="4320"/>
      <c r="E31" s="4250"/>
      <c r="F31" s="4320"/>
      <c r="G31" s="4320"/>
      <c r="H31" s="4321"/>
      <c r="I31" s="4321"/>
      <c r="J31" s="4321"/>
      <c r="K31" s="4322"/>
      <c r="L31" s="4321"/>
      <c r="M31" s="4321"/>
      <c r="N31" s="4321"/>
      <c r="O31" s="4321"/>
      <c r="P31" s="4321"/>
      <c r="Q31" s="4323"/>
      <c r="R31" s="4324"/>
      <c r="S31" s="4324"/>
    </row>
    <row r="32" spans="1:19" ht="15.75" thickBot="1">
      <c r="A32" s="4318"/>
      <c r="B32" s="4319"/>
      <c r="C32" s="4320"/>
      <c r="D32" s="4320"/>
      <c r="E32" s="4250"/>
      <c r="F32" s="4320"/>
      <c r="G32" s="4320"/>
      <c r="H32" s="4321"/>
      <c r="I32" s="4321"/>
      <c r="J32" s="4321"/>
      <c r="K32" s="4322"/>
      <c r="L32" s="4321"/>
      <c r="M32" s="4321"/>
      <c r="N32" s="4321"/>
      <c r="O32" s="4321"/>
      <c r="P32" s="4321"/>
      <c r="Q32" s="4323"/>
      <c r="R32" s="4324"/>
      <c r="S32" s="4324"/>
    </row>
    <row r="33" spans="1:19" ht="15.75" thickBot="1">
      <c r="A33" s="4325" t="s">
        <v>185</v>
      </c>
      <c r="B33" s="3450" t="s">
        <v>1746</v>
      </c>
      <c r="C33" s="4500"/>
      <c r="D33" s="4501"/>
      <c r="E33" s="4502"/>
      <c r="F33" s="4503"/>
      <c r="G33" s="4442">
        <v>694</v>
      </c>
      <c r="H33" s="4503">
        <v>30</v>
      </c>
      <c r="I33" s="4440">
        <v>87</v>
      </c>
      <c r="J33" s="4440">
        <v>11</v>
      </c>
      <c r="K33" s="4443">
        <v>229</v>
      </c>
      <c r="L33" s="4440">
        <v>115</v>
      </c>
      <c r="M33" s="4440"/>
      <c r="N33" s="4440">
        <v>210</v>
      </c>
      <c r="O33" s="4440">
        <v>11</v>
      </c>
      <c r="P33" s="4442">
        <v>1</v>
      </c>
      <c r="Q33" s="4407"/>
      <c r="R33" s="4407"/>
      <c r="S33" s="4407"/>
    </row>
    <row r="34" spans="1:19" ht="15.75" thickBot="1">
      <c r="A34" s="4325" t="s">
        <v>187</v>
      </c>
      <c r="B34" s="3425" t="s">
        <v>1747</v>
      </c>
      <c r="C34" s="4504"/>
      <c r="D34" s="4505"/>
      <c r="E34" s="4506"/>
      <c r="F34" s="4507"/>
      <c r="G34" s="4451">
        <v>801</v>
      </c>
      <c r="H34" s="4507">
        <v>97</v>
      </c>
      <c r="I34" s="4449">
        <v>27</v>
      </c>
      <c r="J34" s="4449">
        <v>68</v>
      </c>
      <c r="K34" s="4452">
        <v>308</v>
      </c>
      <c r="L34" s="4449">
        <v>175</v>
      </c>
      <c r="M34" s="4449"/>
      <c r="N34" s="4449">
        <v>126</v>
      </c>
      <c r="O34" s="4449"/>
      <c r="P34" s="4451">
        <v>0</v>
      </c>
      <c r="Q34" s="4407"/>
      <c r="R34" s="4407"/>
      <c r="S34" s="4407"/>
    </row>
    <row r="35" spans="1:19" ht="15.75" thickBot="1">
      <c r="A35" s="4318"/>
      <c r="B35" s="4319"/>
      <c r="C35" s="4320"/>
      <c r="D35" s="4320"/>
      <c r="E35" s="4250"/>
      <c r="F35" s="4320"/>
      <c r="G35" s="4320"/>
      <c r="H35" s="4321"/>
      <c r="I35" s="4321"/>
      <c r="J35" s="4321"/>
      <c r="K35" s="4322"/>
      <c r="L35" s="4321"/>
      <c r="M35" s="4321"/>
      <c r="N35" s="4321"/>
      <c r="O35" s="4321"/>
      <c r="P35" s="4321"/>
      <c r="Q35" s="4323"/>
      <c r="R35" s="4324"/>
      <c r="S35" s="4324"/>
    </row>
    <row r="36" spans="1:19" ht="15.75" thickBot="1">
      <c r="A36" s="4318" t="s">
        <v>41</v>
      </c>
      <c r="B36" s="4334"/>
      <c r="C36" s="4320"/>
      <c r="D36" s="4320"/>
      <c r="E36" s="4250"/>
      <c r="F36" s="4320"/>
      <c r="G36" s="4335" t="s">
        <v>42</v>
      </c>
      <c r="H36" s="4419" t="s">
        <v>11</v>
      </c>
      <c r="I36" s="4420" t="s">
        <v>12</v>
      </c>
      <c r="J36" s="4420" t="s">
        <v>13</v>
      </c>
      <c r="K36" s="4421" t="s">
        <v>14</v>
      </c>
      <c r="L36" s="4420" t="s">
        <v>15</v>
      </c>
      <c r="M36" s="4420" t="s">
        <v>16</v>
      </c>
      <c r="N36" s="4422" t="s">
        <v>17</v>
      </c>
      <c r="O36" s="4420" t="s">
        <v>18</v>
      </c>
      <c r="P36" s="4423" t="s">
        <v>19</v>
      </c>
      <c r="Q36" s="4341"/>
      <c r="R36" s="4324"/>
      <c r="S36" s="4324"/>
    </row>
    <row r="37" spans="1:19" ht="15.75" thickBot="1">
      <c r="A37" s="4318"/>
      <c r="B37" s="4319" t="s">
        <v>189</v>
      </c>
      <c r="C37" s="4320"/>
      <c r="D37" s="4320"/>
      <c r="E37" s="4250"/>
      <c r="F37" s="4320"/>
      <c r="G37" s="4356">
        <f aca="true" t="shared" si="0" ref="G37:P37">SUM(G5:G30)</f>
        <v>8322</v>
      </c>
      <c r="H37" s="4359">
        <f t="shared" si="0"/>
        <v>165</v>
      </c>
      <c r="I37" s="4359">
        <f t="shared" si="0"/>
        <v>18</v>
      </c>
      <c r="J37" s="4359">
        <f t="shared" si="0"/>
        <v>179.5</v>
      </c>
      <c r="K37" s="4418">
        <f t="shared" si="0"/>
        <v>971</v>
      </c>
      <c r="L37" s="4359">
        <f t="shared" si="0"/>
        <v>1307</v>
      </c>
      <c r="M37" s="4359">
        <f t="shared" si="0"/>
        <v>1807</v>
      </c>
      <c r="N37" s="4359">
        <f t="shared" si="0"/>
        <v>211</v>
      </c>
      <c r="O37" s="4359">
        <f t="shared" si="0"/>
        <v>1842.5</v>
      </c>
      <c r="P37" s="4356">
        <f t="shared" si="0"/>
        <v>1821</v>
      </c>
      <c r="Q37" s="4323"/>
      <c r="R37" s="4324"/>
      <c r="S37" s="4324"/>
    </row>
    <row r="38" spans="1:19" ht="15.75" thickBot="1">
      <c r="A38" s="4318"/>
      <c r="B38" s="4319"/>
      <c r="C38" s="4320"/>
      <c r="D38" s="4320"/>
      <c r="E38" s="4250"/>
      <c r="F38" s="4320"/>
      <c r="G38" s="4320"/>
      <c r="H38" s="4291">
        <f>H37/$G37</f>
        <v>0.019826964671953856</v>
      </c>
      <c r="I38" s="4292">
        <f aca="true" t="shared" si="1" ref="I38:P38">I37/$G37</f>
        <v>0.0021629416005767843</v>
      </c>
      <c r="J38" s="4292">
        <f t="shared" si="1"/>
        <v>0.02156933429464071</v>
      </c>
      <c r="K38" s="4300">
        <f t="shared" si="1"/>
        <v>0.11667868300889209</v>
      </c>
      <c r="L38" s="4292">
        <f t="shared" si="1"/>
        <v>0.1570535928863254</v>
      </c>
      <c r="M38" s="4292">
        <f t="shared" si="1"/>
        <v>0.2171353040134583</v>
      </c>
      <c r="N38" s="4292">
        <f t="shared" si="1"/>
        <v>0.025354482095650083</v>
      </c>
      <c r="O38" s="4292">
        <f t="shared" si="1"/>
        <v>0.22140110550348474</v>
      </c>
      <c r="P38" s="4293">
        <f t="shared" si="1"/>
        <v>0.218817591925018</v>
      </c>
      <c r="Q38" s="4323"/>
      <c r="R38" s="4347"/>
      <c r="S38" s="4324"/>
    </row>
    <row r="39" spans="1:19" ht="15.75" thickBot="1">
      <c r="A39" s="4318"/>
      <c r="B39" s="4319"/>
      <c r="C39" s="4320"/>
      <c r="D39" s="4320"/>
      <c r="E39" s="4250"/>
      <c r="F39" s="4320"/>
      <c r="G39" s="4320"/>
      <c r="H39" s="4321"/>
      <c r="I39" s="4321"/>
      <c r="J39" s="4321"/>
      <c r="K39" s="4322"/>
      <c r="L39" s="4321"/>
      <c r="M39" s="4321"/>
      <c r="N39" s="4321"/>
      <c r="O39" s="4321"/>
      <c r="P39" s="4321"/>
      <c r="Q39" s="4323"/>
      <c r="R39" s="4324"/>
      <c r="S39" s="4324"/>
    </row>
    <row r="40" spans="1:19" ht="15.75" thickBot="1">
      <c r="A40" s="4318"/>
      <c r="B40" s="4319" t="s">
        <v>190</v>
      </c>
      <c r="C40" s="4320"/>
      <c r="D40" s="4320"/>
      <c r="E40" s="4250"/>
      <c r="F40" s="4320"/>
      <c r="G40" s="4356">
        <f>G37+G34+G33</f>
        <v>9817</v>
      </c>
      <c r="H40" s="4356">
        <f aca="true" t="shared" si="2" ref="H40:P40">H37+H34+H33</f>
        <v>292</v>
      </c>
      <c r="I40" s="4356">
        <f t="shared" si="2"/>
        <v>132</v>
      </c>
      <c r="J40" s="4356">
        <f t="shared" si="2"/>
        <v>258.5</v>
      </c>
      <c r="K40" s="4461">
        <f t="shared" si="2"/>
        <v>1508</v>
      </c>
      <c r="L40" s="4356">
        <f t="shared" si="2"/>
        <v>1597</v>
      </c>
      <c r="M40" s="4356">
        <f t="shared" si="2"/>
        <v>1807</v>
      </c>
      <c r="N40" s="4356">
        <f t="shared" si="2"/>
        <v>547</v>
      </c>
      <c r="O40" s="4356">
        <f t="shared" si="2"/>
        <v>1853.5</v>
      </c>
      <c r="P40" s="4356">
        <f t="shared" si="2"/>
        <v>1822</v>
      </c>
      <c r="Q40" s="4323"/>
      <c r="R40" s="4391"/>
      <c r="S40" s="4324"/>
    </row>
    <row r="41" spans="1:19" ht="15.75" thickBot="1">
      <c r="A41" s="4318"/>
      <c r="B41" s="4319"/>
      <c r="C41" s="4320"/>
      <c r="D41" s="4320"/>
      <c r="E41" s="4250"/>
      <c r="F41" s="4320"/>
      <c r="G41" s="4320"/>
      <c r="H41" s="4471">
        <f>H40/$G40</f>
        <v>0.029744321075685035</v>
      </c>
      <c r="I41" s="4472">
        <f aca="true" t="shared" si="3" ref="I41:P41">I40/$G40</f>
        <v>0.013446062952022003</v>
      </c>
      <c r="J41" s="4472">
        <f t="shared" si="3"/>
        <v>0.026331873281043087</v>
      </c>
      <c r="K41" s="4473">
        <f t="shared" si="3"/>
        <v>0.1536110828155241</v>
      </c>
      <c r="L41" s="4472">
        <f t="shared" si="3"/>
        <v>0.16267698889681165</v>
      </c>
      <c r="M41" s="4472">
        <f t="shared" si="3"/>
        <v>0.1840684526841194</v>
      </c>
      <c r="N41" s="4472">
        <f t="shared" si="3"/>
        <v>0.05571966996027299</v>
      </c>
      <c r="O41" s="4472">
        <f t="shared" si="3"/>
        <v>0.18880513395130896</v>
      </c>
      <c r="P41" s="4474">
        <f t="shared" si="3"/>
        <v>0.18559641438321278</v>
      </c>
      <c r="Q41" s="4323"/>
      <c r="R41" s="4347"/>
      <c r="S41" s="4324"/>
    </row>
  </sheetData>
  <mergeCells count="9">
    <mergeCell ref="A1:P1"/>
    <mergeCell ref="A3:A4"/>
    <mergeCell ref="B3:B4"/>
    <mergeCell ref="C3:C4"/>
    <mergeCell ref="D3:D4"/>
    <mergeCell ref="E3:E4"/>
    <mergeCell ref="F3:F4"/>
    <mergeCell ref="G3:G4"/>
    <mergeCell ref="H3:P3"/>
  </mergeCells>
  <hyperlinks>
    <hyperlink ref="S3" location="'Carte de France'!L1C1" display="Retour aux départem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Véro</cp:lastModifiedBy>
  <cp:lastPrinted>2013-09-24T07:20:48Z</cp:lastPrinted>
  <dcterms:created xsi:type="dcterms:W3CDTF">2013-09-24T07:15:58Z</dcterms:created>
  <dcterms:modified xsi:type="dcterms:W3CDTF">2013-09-24T12:21:35Z</dcterms:modified>
  <cp:category/>
  <cp:version/>
  <cp:contentType/>
  <cp:contentStatus/>
</cp:coreProperties>
</file>