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tabRatio="644" firstSheet="7" activeTab="17"/>
  </bookViews>
  <sheets>
    <sheet name="CTM" sheetId="1" r:id="rId1"/>
    <sheet name="ANF" sheetId="2" r:id="rId2"/>
    <sheet name="AC" sheetId="3" r:id="rId3"/>
    <sheet name="ARCEP" sheetId="4" r:id="rId4"/>
    <sheet name="ARJEL" sheetId="5" r:id="rId5"/>
    <sheet name="CRE" sheetId="6" r:id="rId6"/>
    <sheet name="Mines paris" sheetId="7" r:id="rId7"/>
    <sheet name="Mines St E" sheetId="8" r:id="rId8"/>
    <sheet name="mines Albi" sheetId="9" r:id="rId9"/>
    <sheet name="Mines Alès" sheetId="10" r:id="rId10"/>
    <sheet name="Mines Douai" sheetId="11" r:id="rId11"/>
    <sheet name="Mines Nantes" sheetId="12" r:id="rId12"/>
    <sheet name="GENES" sheetId="13" r:id="rId13"/>
    <sheet name="IMT" sheetId="14" r:id="rId14"/>
    <sheet name="INPI" sheetId="15" r:id="rId15"/>
    <sheet name="IRA" sheetId="16" r:id="rId16"/>
    <sheet name="Douanes" sheetId="17" r:id="rId17"/>
    <sheet name="ERAFP" sheetId="18" r:id="rId18"/>
  </sheets>
  <definedNames/>
  <calcPr fullCalcOnLoad="1"/>
</workbook>
</file>

<file path=xl/sharedStrings.xml><?xml version="1.0" encoding="utf-8"?>
<sst xmlns="http://schemas.openxmlformats.org/spreadsheetml/2006/main" count="918" uniqueCount="37">
  <si>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</si>
  <si>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</si>
  <si>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</si>
  <si>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</si>
  <si>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</si>
  <si>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</si>
  <si>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</si>
  <si>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</si>
  <si>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</si>
  <si>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</si>
  <si>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</si>
  <si>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</si>
  <si>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</si>
  <si>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</si>
  <si>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</si>
  <si>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</si>
  <si>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</si>
  <si>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</si>
  <si>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</si>
  <si>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Agence Nationale des Fréquences</t>
  </si>
  <si>
    <t>Résultats de la consultation générale des personnels du 4 décembre 2014 - Autorité de la Concurrence</t>
  </si>
  <si>
    <t>Résultats de la consultation générale des personnels du 4 décembre 2014 - Autorité de Régulation des Communications Electroniques et des Postes</t>
  </si>
  <si>
    <t>Résultats de la consultation générale des personnels du 4 décembre 2014 - Autorité de Régulation des Jeux</t>
  </si>
  <si>
    <t>Résultats de la consultation générale des personnels du 4 décembre 2014 - Commission de Régulation de l'Energie</t>
  </si>
  <si>
    <t>Résultats de la consultation générale des personnels du 4 décembre 2014 - Ecoles Nationale des Mines de Paris</t>
  </si>
  <si>
    <t>Résultats de la consultation générale des personnels du 4 décembre 2014 - Ecoles Nationale des Mines de Saint Etienne</t>
  </si>
  <si>
    <t>Résultats de la consultation générale des personnels du 4 décembre 2014 - Ecoles Nationale des Mines d'Albi-Carmaux</t>
  </si>
  <si>
    <t>Résultats de la consultation générale des personnels du 4 décembre 2014 - Ecoles Nationale des Mines d'Alès</t>
  </si>
  <si>
    <t>Résultats de la consultation générale des personnels du 4 décembre 2014 - Ecoles Nationale des Mines de Douai</t>
  </si>
  <si>
    <t>Résultats de la consultation générale des personnels du 4 décembre 2014 - Ecoles Nationale des Mines de Nantes</t>
  </si>
  <si>
    <t>Résultats de la consultation générale des personnels du 4 décembre 2014 - Groupe des Ecoles Nationales d'Economie et des Statistiques</t>
  </si>
  <si>
    <t>Résultats de la consultation générale des personnels du 4 décembre 2014 - Institut Mines Telecom</t>
  </si>
  <si>
    <t>Résultats de la consultation générale des personnels du 4 décembre 2014 - institut National de la Propriété Industrielle</t>
  </si>
  <si>
    <t>Résultats de la consultation générale des personnels du 4 décembre 2014 - Institut Régional d'Administration</t>
  </si>
  <si>
    <t>Résultats de la consultation générale des personnels du 4 décembre 2014 - Masse des Douanes</t>
  </si>
  <si>
    <t>Résultats de la consultation générale des personnels du 4 décembre 2014 - Etablissement de Retraite Additionnelle de la Fonction Publique</t>
  </si>
  <si>
    <t>Résultats de la consultation générale des personnels du 4 décembre 2014 - CTM du Ministère Economie Buget Fonction Publique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</si>
</sst>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0" fontId="51" fillId="0" borderId="15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10" fontId="51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textRotation="90"/>
    </xf>
    <xf numFmtId="0" fontId="56" fillId="0" borderId="0" xfId="0" applyFont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4">
      <selection activeCell="F5" sqref="F5:F7"/>
    </sheetView>
  </sheetViews>
  <sheetFormatPr defaultColWidth="11.421875" defaultRowHeight="15"/>
  <cols>
    <col min="1" max="1" width="3.28125" style="2" customWidth="1"/>
    <col min="2" max="2" width="13.7109375" style="0" bestFit="1" customWidth="1"/>
    <col min="3" max="4" width="7.00390625" style="0" bestFit="1" customWidth="1"/>
    <col min="5" max="5" width="15.8515625" style="0" bestFit="1" customWidth="1"/>
    <col min="6" max="6" width="15.7109375" style="0" bestFit="1" customWidth="1"/>
    <col min="7" max="7" width="14.7109375" style="0" bestFit="1" customWidth="1"/>
    <col min="8" max="13" width="7.7109375" style="0" bestFit="1" customWidth="1"/>
    <col min="14" max="14" width="9.00390625" style="0" bestFit="1" customWidth="1"/>
    <col min="15" max="16" width="7.7109375" style="0" bestFit="1" customWidth="1"/>
    <col min="17" max="17" width="6.140625" style="0" customWidth="1"/>
  </cols>
  <sheetData>
    <row r="1" spans="1:16" s="1" customFormat="1" ht="47.25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1" ht="15.75" thickBot="1">
      <c r="A2" s="3"/>
      <c r="K2" s="4"/>
    </row>
    <row r="3" spans="1:16" ht="18" thickBot="1">
      <c r="A3" s="3"/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1:16" ht="15.75" thickBot="1">
      <c r="A4" s="3"/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>
        <v>15</v>
      </c>
      <c r="C5" s="38">
        <v>149600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>N5/$G$5</f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spans="1:11" ht="15.75" thickBot="1">
      <c r="A10" s="3"/>
      <c r="K10" s="4"/>
    </row>
    <row r="11" spans="1:16" ht="18" thickBot="1">
      <c r="A11" s="3"/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1:16" ht="15.75" thickBot="1">
      <c r="A12" s="3"/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15</v>
      </c>
      <c r="C13" s="57">
        <v>159630</v>
      </c>
      <c r="D13" s="57">
        <v>132699</v>
      </c>
      <c r="E13" s="66">
        <f>D13/C13</f>
        <v>0.8312911106934787</v>
      </c>
      <c r="F13" s="57">
        <v>4176</v>
      </c>
      <c r="G13" s="62">
        <v>128523</v>
      </c>
      <c r="H13" s="21">
        <v>17512</v>
      </c>
      <c r="I13" s="22">
        <v>4712</v>
      </c>
      <c r="J13" s="22">
        <v>3743</v>
      </c>
      <c r="K13" s="9">
        <v>37141</v>
      </c>
      <c r="L13" s="22">
        <v>24955</v>
      </c>
      <c r="M13" s="22">
        <v>5374</v>
      </c>
      <c r="N13" s="22">
        <v>27622</v>
      </c>
      <c r="O13" s="22">
        <v>4712</v>
      </c>
      <c r="P13" s="27">
        <v>2753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2</v>
      </c>
      <c r="I14" s="23">
        <v>0.5</v>
      </c>
      <c r="J14" s="23">
        <v>0</v>
      </c>
      <c r="K14" s="10">
        <v>3</v>
      </c>
      <c r="L14" s="23">
        <v>3</v>
      </c>
      <c r="M14" s="23">
        <v>0</v>
      </c>
      <c r="N14" s="23">
        <v>4</v>
      </c>
      <c r="O14" s="23">
        <v>0.5</v>
      </c>
      <c r="P14" s="28">
        <v>0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0.136255767450184</v>
      </c>
      <c r="I15" s="12">
        <f aca="true" t="shared" si="1" ref="I15:P15">I13/$G$13</f>
        <v>0.03666269850532589</v>
      </c>
      <c r="J15" s="12">
        <f t="shared" si="1"/>
        <v>0.029123191957859684</v>
      </c>
      <c r="K15" s="13">
        <f>K13/$G$13</f>
        <v>0.2889832948188262</v>
      </c>
      <c r="L15" s="12">
        <f t="shared" si="1"/>
        <v>0.19416758089991676</v>
      </c>
      <c r="M15" s="12">
        <f t="shared" si="1"/>
        <v>0.04181352753981778</v>
      </c>
      <c r="N15" s="12">
        <f t="shared" si="1"/>
        <v>0.21491873049959928</v>
      </c>
      <c r="O15" s="12">
        <f t="shared" si="1"/>
        <v>0.03666269850532589</v>
      </c>
      <c r="P15" s="14">
        <f t="shared" si="1"/>
        <v>0.02142029053165581</v>
      </c>
      <c r="S15" s="15"/>
    </row>
    <row r="16" spans="1:11" ht="15">
      <c r="A16" s="3"/>
      <c r="K16" s="4"/>
    </row>
    <row r="17" spans="1:11" ht="15">
      <c r="A17" s="3"/>
      <c r="K17" s="4"/>
    </row>
    <row r="18" spans="1:11" ht="15.75" thickBot="1">
      <c r="A18" s="3"/>
      <c r="K18" s="4"/>
    </row>
    <row r="19" spans="1:16" ht="24" thickBot="1">
      <c r="A19" s="3"/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1:11" ht="15.75" thickBot="1">
      <c r="A20"/>
      <c r="K20" s="4"/>
    </row>
    <row r="21" spans="1:16" ht="15.75" thickBot="1">
      <c r="A21" s="3"/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1:16" ht="15.75" thickBot="1">
      <c r="A22" s="3"/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1:16" ht="15">
      <c r="A23" s="3"/>
      <c r="B23" s="35">
        <f>B5-B13</f>
        <v>0</v>
      </c>
      <c r="C23" s="38">
        <f>+C5-C13</f>
        <v>-10030</v>
      </c>
      <c r="D23" s="38">
        <f>+D5-D13</f>
        <v>-132699</v>
      </c>
      <c r="E23" s="41">
        <f>E5-E13</f>
        <v>-0.8312911106934787</v>
      </c>
      <c r="F23" s="38">
        <f>+F5-F13</f>
        <v>-4176</v>
      </c>
      <c r="G23" s="42">
        <f>+G5-G13</f>
        <v>-128523</v>
      </c>
      <c r="H23" s="21">
        <f>H5-H13</f>
        <v>-17512</v>
      </c>
      <c r="I23" s="22">
        <f aca="true" t="shared" si="2" ref="I23:P24">I5-I13</f>
        <v>-4712</v>
      </c>
      <c r="J23" s="22">
        <f t="shared" si="2"/>
        <v>-3743</v>
      </c>
      <c r="K23" s="9">
        <f t="shared" si="2"/>
        <v>-37141</v>
      </c>
      <c r="L23" s="22">
        <f t="shared" si="2"/>
        <v>-24955</v>
      </c>
      <c r="M23" s="22">
        <f t="shared" si="2"/>
        <v>-5374</v>
      </c>
      <c r="N23" s="22">
        <f t="shared" si="2"/>
        <v>-27622</v>
      </c>
      <c r="O23" s="22">
        <f>O5-O13</f>
        <v>-4712</v>
      </c>
      <c r="P23" s="27">
        <f t="shared" si="2"/>
        <v>-2753</v>
      </c>
    </row>
    <row r="24" spans="1:16" ht="15">
      <c r="A24" s="3"/>
      <c r="B24" s="36"/>
      <c r="C24" s="39"/>
      <c r="D24" s="39"/>
      <c r="E24" s="39"/>
      <c r="F24" s="39"/>
      <c r="G24" s="43"/>
      <c r="H24" s="24">
        <f>H6-H14</f>
        <v>-2</v>
      </c>
      <c r="I24" s="23">
        <f>I6-I14</f>
        <v>-0.5</v>
      </c>
      <c r="J24" s="23">
        <f t="shared" si="2"/>
        <v>0</v>
      </c>
      <c r="K24" s="10">
        <f t="shared" si="2"/>
        <v>-3</v>
      </c>
      <c r="L24" s="23">
        <f t="shared" si="2"/>
        <v>-3</v>
      </c>
      <c r="M24" s="23">
        <f t="shared" si="2"/>
        <v>0</v>
      </c>
      <c r="N24" s="23">
        <f>N6-N14</f>
        <v>-4</v>
      </c>
      <c r="O24" s="23">
        <f t="shared" si="2"/>
        <v>-0.5</v>
      </c>
      <c r="P24" s="28">
        <f t="shared" si="2"/>
        <v>0</v>
      </c>
    </row>
    <row r="25" spans="1:16" ht="15.75" thickBot="1">
      <c r="A25" s="3"/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  <row r="26" spans="1:11" ht="15">
      <c r="A26" s="3"/>
      <c r="K26" s="4"/>
    </row>
    <row r="27" spans="1:11" ht="15">
      <c r="A27" s="3"/>
      <c r="K27" s="4"/>
    </row>
    <row r="28" spans="1:11" ht="15">
      <c r="A28" s="3"/>
      <c r="K28" s="4"/>
    </row>
  </sheetData>
  <sheetProtection/>
  <mergeCells count="44">
    <mergeCell ref="H3:P3"/>
    <mergeCell ref="A1:P1"/>
    <mergeCell ref="G5:G7"/>
    <mergeCell ref="A5:A7"/>
    <mergeCell ref="B5:B7"/>
    <mergeCell ref="C5:C7"/>
    <mergeCell ref="D5:D7"/>
    <mergeCell ref="E5:E7"/>
    <mergeCell ref="F5:F7"/>
    <mergeCell ref="A13:A15"/>
    <mergeCell ref="G11:G12"/>
    <mergeCell ref="B3:B4"/>
    <mergeCell ref="C3:C4"/>
    <mergeCell ref="D3:D4"/>
    <mergeCell ref="E3:E4"/>
    <mergeCell ref="F3:F4"/>
    <mergeCell ref="G3:G4"/>
    <mergeCell ref="B11:B12"/>
    <mergeCell ref="C11:C12"/>
    <mergeCell ref="D11:D12"/>
    <mergeCell ref="E11:E12"/>
    <mergeCell ref="H11:P11"/>
    <mergeCell ref="F11:F12"/>
    <mergeCell ref="G13:G15"/>
    <mergeCell ref="B13:B15"/>
    <mergeCell ref="C13:C15"/>
    <mergeCell ref="D13:D15"/>
    <mergeCell ref="E13:E15"/>
    <mergeCell ref="D21:D22"/>
    <mergeCell ref="E21:E22"/>
    <mergeCell ref="F21:F22"/>
    <mergeCell ref="G21:G22"/>
    <mergeCell ref="H21:P21"/>
    <mergeCell ref="F13:F15"/>
    <mergeCell ref="C9:O9"/>
    <mergeCell ref="B23:B25"/>
    <mergeCell ref="C23:C25"/>
    <mergeCell ref="D23:D25"/>
    <mergeCell ref="E23:E25"/>
    <mergeCell ref="F23:F25"/>
    <mergeCell ref="G23:G25"/>
    <mergeCell ref="B19:P19"/>
    <mergeCell ref="B21:B22"/>
    <mergeCell ref="C21:C22"/>
  </mergeCells>
  <printOptions/>
  <pageMargins left="0.22" right="0.06" top="0.44" bottom="0.26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4" sqref="Q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292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7</v>
      </c>
      <c r="C13" s="57">
        <v>298</v>
      </c>
      <c r="D13" s="57">
        <v>173</v>
      </c>
      <c r="E13" s="66">
        <f>D13/C13</f>
        <v>0.5805369127516778</v>
      </c>
      <c r="F13" s="57">
        <v>14</v>
      </c>
      <c r="G13" s="62">
        <v>159</v>
      </c>
      <c r="H13" s="21">
        <v>117</v>
      </c>
      <c r="I13" s="22">
        <v>0</v>
      </c>
      <c r="J13" s="22">
        <v>0</v>
      </c>
      <c r="K13" s="9">
        <v>0</v>
      </c>
      <c r="L13" s="22">
        <v>4</v>
      </c>
      <c r="M13" s="22">
        <v>0</v>
      </c>
      <c r="N13" s="22">
        <v>0</v>
      </c>
      <c r="O13" s="22">
        <v>0</v>
      </c>
      <c r="P13" s="27">
        <v>38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5</v>
      </c>
      <c r="I14" s="23"/>
      <c r="J14" s="23"/>
      <c r="K14" s="10"/>
      <c r="L14" s="23">
        <v>0.2</v>
      </c>
      <c r="M14" s="23"/>
      <c r="N14" s="23"/>
      <c r="O14" s="23"/>
      <c r="P14" s="28">
        <v>1.8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0.7358490566037735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</v>
      </c>
      <c r="L15" s="12">
        <f t="shared" si="1"/>
        <v>0.025157232704402517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4">
        <f t="shared" si="1"/>
        <v>0.2389937106918239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-7</v>
      </c>
      <c r="C23" s="38">
        <f>+C5-C13</f>
        <v>-6</v>
      </c>
      <c r="D23" s="38">
        <f>+D5-D13</f>
        <v>-173</v>
      </c>
      <c r="E23" s="41">
        <f>E5-E13</f>
        <v>-0.5805369127516778</v>
      </c>
      <c r="F23" s="38">
        <f>+F5-F13</f>
        <v>-14</v>
      </c>
      <c r="G23" s="42">
        <f>+G5-G13</f>
        <v>-159</v>
      </c>
      <c r="H23" s="21">
        <f>H5-H13</f>
        <v>-117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0</v>
      </c>
      <c r="L23" s="22">
        <f t="shared" si="2"/>
        <v>-4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7">
        <f t="shared" si="2"/>
        <v>-38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-5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-0.2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-1.8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4" sqref="Q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230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7</v>
      </c>
      <c r="C13" s="57">
        <v>272</v>
      </c>
      <c r="D13" s="57">
        <v>187</v>
      </c>
      <c r="E13" s="66">
        <f>D13/C13</f>
        <v>0.6875</v>
      </c>
      <c r="F13" s="57">
        <v>7</v>
      </c>
      <c r="G13" s="62">
        <v>180</v>
      </c>
      <c r="H13" s="21">
        <v>60</v>
      </c>
      <c r="I13" s="22">
        <v>0</v>
      </c>
      <c r="J13" s="22">
        <v>0</v>
      </c>
      <c r="K13" s="9">
        <v>0</v>
      </c>
      <c r="L13" s="22">
        <v>0</v>
      </c>
      <c r="M13" s="22">
        <v>0</v>
      </c>
      <c r="N13" s="22">
        <v>0</v>
      </c>
      <c r="O13" s="22">
        <v>57</v>
      </c>
      <c r="P13" s="27">
        <v>63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2</v>
      </c>
      <c r="I14" s="23"/>
      <c r="J14" s="23"/>
      <c r="K14" s="10"/>
      <c r="L14" s="23"/>
      <c r="M14" s="23"/>
      <c r="N14" s="23"/>
      <c r="O14" s="23">
        <v>2</v>
      </c>
      <c r="P14" s="28">
        <v>3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0.3333333333333333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0.31666666666666665</v>
      </c>
      <c r="P15" s="14">
        <f t="shared" si="1"/>
        <v>0.35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-7</v>
      </c>
      <c r="C23" s="38">
        <f>+C5-C13</f>
        <v>-42</v>
      </c>
      <c r="D23" s="38">
        <f>+D5-D13</f>
        <v>-187</v>
      </c>
      <c r="E23" s="41">
        <f>E5-E13</f>
        <v>-0.6875</v>
      </c>
      <c r="F23" s="38">
        <f>+F5-F13</f>
        <v>-7</v>
      </c>
      <c r="G23" s="42">
        <f>+G5-G13</f>
        <v>-180</v>
      </c>
      <c r="H23" s="21">
        <f>H5-H13</f>
        <v>-60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-57</v>
      </c>
      <c r="P23" s="27">
        <f t="shared" si="2"/>
        <v>-63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-2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-2</v>
      </c>
      <c r="P24" s="28">
        <f t="shared" si="2"/>
        <v>-3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210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5</v>
      </c>
      <c r="C13" s="57">
        <v>276</v>
      </c>
      <c r="D13" s="57">
        <v>119</v>
      </c>
      <c r="E13" s="66">
        <f>D13/C13</f>
        <v>0.4311594202898551</v>
      </c>
      <c r="F13" s="57">
        <v>23</v>
      </c>
      <c r="G13" s="62">
        <v>96</v>
      </c>
      <c r="H13" s="21">
        <v>0</v>
      </c>
      <c r="I13" s="22">
        <v>0</v>
      </c>
      <c r="J13" s="22">
        <v>0</v>
      </c>
      <c r="K13" s="9">
        <v>0</v>
      </c>
      <c r="L13" s="22">
        <v>0</v>
      </c>
      <c r="M13" s="22">
        <v>0</v>
      </c>
      <c r="N13" s="22">
        <v>0</v>
      </c>
      <c r="O13" s="22">
        <v>0</v>
      </c>
      <c r="P13" s="27">
        <v>96</v>
      </c>
    </row>
    <row r="14" spans="1:16" ht="15">
      <c r="A14" s="69"/>
      <c r="B14" s="36"/>
      <c r="C14" s="39"/>
      <c r="D14" s="39"/>
      <c r="E14" s="67"/>
      <c r="F14" s="39"/>
      <c r="G14" s="43"/>
      <c r="H14" s="24"/>
      <c r="I14" s="23"/>
      <c r="J14" s="23"/>
      <c r="K14" s="10"/>
      <c r="L14" s="23"/>
      <c r="M14" s="23"/>
      <c r="N14" s="23"/>
      <c r="O14" s="23"/>
      <c r="P14" s="28">
        <v>5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4">
        <f t="shared" si="1"/>
        <v>1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-5</v>
      </c>
      <c r="C23" s="38">
        <f>+C5-C13</f>
        <v>-66</v>
      </c>
      <c r="D23" s="38">
        <f>+D5-D13</f>
        <v>-119</v>
      </c>
      <c r="E23" s="41">
        <f>E5-E13</f>
        <v>-0.4311594202898551</v>
      </c>
      <c r="F23" s="38">
        <f>+F5-F13</f>
        <v>-23</v>
      </c>
      <c r="G23" s="42">
        <f>+G5-G13</f>
        <v>-96</v>
      </c>
      <c r="H23" s="21">
        <f>H5-H13</f>
        <v>0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7">
        <f t="shared" si="2"/>
        <v>-96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-5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8" sqref="C8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210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0</v>
      </c>
      <c r="C13" s="57">
        <v>0</v>
      </c>
      <c r="D13" s="57">
        <v>0</v>
      </c>
      <c r="E13" s="66">
        <v>0</v>
      </c>
      <c r="F13" s="57">
        <v>0</v>
      </c>
      <c r="G13" s="62">
        <v>0</v>
      </c>
      <c r="H13" s="21">
        <v>0</v>
      </c>
      <c r="I13" s="22">
        <v>0</v>
      </c>
      <c r="J13" s="22">
        <v>0</v>
      </c>
      <c r="K13" s="9">
        <v>0</v>
      </c>
      <c r="L13" s="22">
        <v>0</v>
      </c>
      <c r="M13" s="22">
        <v>0</v>
      </c>
      <c r="N13" s="22">
        <v>0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0</v>
      </c>
      <c r="I14" s="23">
        <v>0</v>
      </c>
      <c r="J14" s="23">
        <v>0</v>
      </c>
      <c r="K14" s="10">
        <v>0</v>
      </c>
      <c r="L14" s="23">
        <v>0</v>
      </c>
      <c r="M14" s="23">
        <v>0</v>
      </c>
      <c r="N14" s="23">
        <v>0</v>
      </c>
      <c r="O14" s="23">
        <v>0</v>
      </c>
      <c r="P14" s="28">
        <v>0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v>0</v>
      </c>
      <c r="I15" s="12">
        <v>0</v>
      </c>
      <c r="J15" s="12">
        <v>0</v>
      </c>
      <c r="K15" s="13">
        <v>0</v>
      </c>
      <c r="L15" s="12">
        <v>0</v>
      </c>
      <c r="M15" s="12">
        <v>0</v>
      </c>
      <c r="N15" s="12">
        <v>0</v>
      </c>
      <c r="O15" s="12">
        <v>0</v>
      </c>
      <c r="P15" s="14"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0</v>
      </c>
      <c r="C23" s="38">
        <f>+C5-C13</f>
        <v>210</v>
      </c>
      <c r="D23" s="38">
        <f>+D5-D13</f>
        <v>0</v>
      </c>
      <c r="E23" s="41">
        <f>E5-E13</f>
        <v>0</v>
      </c>
      <c r="F23" s="38">
        <f>+F5-F13</f>
        <v>0</v>
      </c>
      <c r="G23" s="42">
        <f>+G5-G13</f>
        <v>0</v>
      </c>
      <c r="H23" s="21">
        <f>H5-H13</f>
        <v>0</v>
      </c>
      <c r="I23" s="22">
        <f aca="true" t="shared" si="1" ref="I23:P24">I5-I13</f>
        <v>0</v>
      </c>
      <c r="J23" s="22">
        <f t="shared" si="1"/>
        <v>0</v>
      </c>
      <c r="K23" s="9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>O5-O13</f>
        <v>0</v>
      </c>
      <c r="P23" s="27">
        <f t="shared" si="1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0</v>
      </c>
      <c r="J24" s="23">
        <f t="shared" si="1"/>
        <v>0</v>
      </c>
      <c r="K24" s="10">
        <f t="shared" si="1"/>
        <v>0</v>
      </c>
      <c r="L24" s="23">
        <f t="shared" si="1"/>
        <v>0</v>
      </c>
      <c r="M24" s="23">
        <f t="shared" si="1"/>
        <v>0</v>
      </c>
      <c r="N24" s="23">
        <f>N6-N14</f>
        <v>0</v>
      </c>
      <c r="O24" s="23">
        <f t="shared" si="1"/>
        <v>0</v>
      </c>
      <c r="P24" s="28">
        <f t="shared" si="1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2" ref="I25:P25">I7-I15</f>
        <v>#DIV/0!</v>
      </c>
      <c r="J25" s="25" t="e">
        <f>J7-J15</f>
        <v>#DIV/0!</v>
      </c>
      <c r="K25" s="32" t="e">
        <f t="shared" si="2"/>
        <v>#DIV/0!</v>
      </c>
      <c r="L25" s="25" t="e">
        <f t="shared" si="2"/>
        <v>#DIV/0!</v>
      </c>
      <c r="M25" s="25" t="e">
        <f t="shared" si="2"/>
        <v>#DIV/0!</v>
      </c>
      <c r="N25" s="25" t="e">
        <f t="shared" si="2"/>
        <v>#DIV/0!</v>
      </c>
      <c r="O25" s="25" t="e">
        <f t="shared" si="2"/>
        <v>#DIV/0!</v>
      </c>
      <c r="P25" s="33" t="e">
        <f t="shared" si="2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N14" sqref="N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1600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10</v>
      </c>
      <c r="C13" s="57">
        <v>1499</v>
      </c>
      <c r="D13" s="57">
        <v>623</v>
      </c>
      <c r="E13" s="66">
        <f>D13/C13</f>
        <v>0.41561040693795864</v>
      </c>
      <c r="F13" s="57">
        <v>15</v>
      </c>
      <c r="G13" s="62">
        <v>608</v>
      </c>
      <c r="H13" s="21">
        <v>354</v>
      </c>
      <c r="I13" s="22">
        <v>0</v>
      </c>
      <c r="J13" s="22">
        <v>60</v>
      </c>
      <c r="K13" s="9">
        <v>97</v>
      </c>
      <c r="L13" s="22">
        <v>0</v>
      </c>
      <c r="M13" s="22">
        <v>0</v>
      </c>
      <c r="N13" s="22">
        <v>97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6</v>
      </c>
      <c r="I14" s="23"/>
      <c r="J14" s="23">
        <v>1</v>
      </c>
      <c r="K14" s="10">
        <v>1.5</v>
      </c>
      <c r="L14" s="23"/>
      <c r="M14" s="23"/>
      <c r="N14" s="23">
        <v>1.5</v>
      </c>
      <c r="O14" s="23"/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0.5822368421052632</v>
      </c>
      <c r="I15" s="12">
        <f aca="true" t="shared" si="1" ref="I15:P15">I13/$G$13</f>
        <v>0</v>
      </c>
      <c r="J15" s="12">
        <f t="shared" si="1"/>
        <v>0.09868421052631579</v>
      </c>
      <c r="K15" s="13">
        <f t="shared" si="1"/>
        <v>0.15953947368421054</v>
      </c>
      <c r="L15" s="12">
        <f t="shared" si="1"/>
        <v>0</v>
      </c>
      <c r="M15" s="12">
        <f t="shared" si="1"/>
        <v>0</v>
      </c>
      <c r="N15" s="12">
        <f t="shared" si="1"/>
        <v>0.15953947368421054</v>
      </c>
      <c r="O15" s="12">
        <f t="shared" si="1"/>
        <v>0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-10</v>
      </c>
      <c r="C23" s="38">
        <f>+C5-C13</f>
        <v>101</v>
      </c>
      <c r="D23" s="38">
        <f>+D5-D13</f>
        <v>-623</v>
      </c>
      <c r="E23" s="41">
        <f>E5-E13</f>
        <v>-0.41561040693795864</v>
      </c>
      <c r="F23" s="38">
        <f>+F5-F13</f>
        <v>-15</v>
      </c>
      <c r="G23" s="42">
        <f>+G5-G13</f>
        <v>-608</v>
      </c>
      <c r="H23" s="21">
        <f>H5-H13</f>
        <v>-354</v>
      </c>
      <c r="I23" s="22">
        <f aca="true" t="shared" si="2" ref="I23:P24">I5-I13</f>
        <v>0</v>
      </c>
      <c r="J23" s="22">
        <f t="shared" si="2"/>
        <v>-60</v>
      </c>
      <c r="K23" s="9">
        <f t="shared" si="2"/>
        <v>-97</v>
      </c>
      <c r="L23" s="22">
        <f t="shared" si="2"/>
        <v>0</v>
      </c>
      <c r="M23" s="22">
        <f t="shared" si="2"/>
        <v>0</v>
      </c>
      <c r="N23" s="22">
        <f t="shared" si="2"/>
        <v>-97</v>
      </c>
      <c r="O23" s="22">
        <f>O5-O13</f>
        <v>0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-6</v>
      </c>
      <c r="I24" s="23">
        <f>I6-I14</f>
        <v>0</v>
      </c>
      <c r="J24" s="23">
        <f t="shared" si="2"/>
        <v>-1</v>
      </c>
      <c r="K24" s="10">
        <f t="shared" si="2"/>
        <v>-1.5</v>
      </c>
      <c r="L24" s="23">
        <f t="shared" si="2"/>
        <v>0</v>
      </c>
      <c r="M24" s="23">
        <f t="shared" si="2"/>
        <v>0</v>
      </c>
      <c r="N24" s="23">
        <f>N6-N14</f>
        <v>-1.5</v>
      </c>
      <c r="O24" s="23">
        <f t="shared" si="2"/>
        <v>0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751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8</v>
      </c>
      <c r="C13" s="57">
        <v>735</v>
      </c>
      <c r="D13" s="57">
        <v>502</v>
      </c>
      <c r="E13" s="66">
        <f>D13/C13</f>
        <v>0.6829931972789116</v>
      </c>
      <c r="F13" s="57">
        <v>14</v>
      </c>
      <c r="G13" s="62">
        <v>488</v>
      </c>
      <c r="H13" s="21">
        <v>0</v>
      </c>
      <c r="I13" s="22">
        <v>0</v>
      </c>
      <c r="J13" s="22">
        <v>0</v>
      </c>
      <c r="K13" s="9">
        <v>164</v>
      </c>
      <c r="L13" s="22">
        <v>74</v>
      </c>
      <c r="M13" s="22">
        <v>0</v>
      </c>
      <c r="N13" s="22">
        <v>0</v>
      </c>
      <c r="O13" s="22">
        <v>250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/>
      <c r="I14" s="23"/>
      <c r="J14" s="23"/>
      <c r="K14" s="10">
        <v>3</v>
      </c>
      <c r="L14" s="23">
        <v>1</v>
      </c>
      <c r="M14" s="23"/>
      <c r="N14" s="23"/>
      <c r="O14" s="23">
        <v>4</v>
      </c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0.3360655737704918</v>
      </c>
      <c r="L15" s="12">
        <f t="shared" si="1"/>
        <v>0.15163934426229508</v>
      </c>
      <c r="M15" s="12">
        <f t="shared" si="1"/>
        <v>0</v>
      </c>
      <c r="N15" s="12">
        <f t="shared" si="1"/>
        <v>0</v>
      </c>
      <c r="O15" s="12">
        <f t="shared" si="1"/>
        <v>0.5122950819672131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-8</v>
      </c>
      <c r="C23" s="38">
        <f>+C5-C13</f>
        <v>16</v>
      </c>
      <c r="D23" s="38">
        <f>+D5-D13</f>
        <v>-502</v>
      </c>
      <c r="E23" s="41">
        <f>E5-E13</f>
        <v>-0.6829931972789116</v>
      </c>
      <c r="F23" s="38">
        <f>+F5-F13</f>
        <v>-14</v>
      </c>
      <c r="G23" s="42">
        <f>+G5-G13</f>
        <v>-488</v>
      </c>
      <c r="H23" s="21">
        <f>H5-H13</f>
        <v>0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-164</v>
      </c>
      <c r="L23" s="22">
        <f t="shared" si="2"/>
        <v>-74</v>
      </c>
      <c r="M23" s="22">
        <f t="shared" si="2"/>
        <v>0</v>
      </c>
      <c r="N23" s="22">
        <f t="shared" si="2"/>
        <v>0</v>
      </c>
      <c r="O23" s="22">
        <f>O5-O13</f>
        <v>-250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0</v>
      </c>
      <c r="J24" s="23">
        <f t="shared" si="2"/>
        <v>0</v>
      </c>
      <c r="K24" s="10">
        <f t="shared" si="2"/>
        <v>-3</v>
      </c>
      <c r="L24" s="23">
        <f t="shared" si="2"/>
        <v>-1</v>
      </c>
      <c r="M24" s="23">
        <f t="shared" si="2"/>
        <v>0</v>
      </c>
      <c r="N24" s="23">
        <f>N6-N14</f>
        <v>0</v>
      </c>
      <c r="O24" s="23">
        <f t="shared" si="2"/>
        <v>-4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115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10</v>
      </c>
      <c r="C13" s="57">
        <v>124</v>
      </c>
      <c r="D13" s="57">
        <v>117</v>
      </c>
      <c r="E13" s="66">
        <f>D13/C13</f>
        <v>0.9435483870967742</v>
      </c>
      <c r="F13" s="57">
        <v>7</v>
      </c>
      <c r="G13" s="62">
        <v>110</v>
      </c>
      <c r="H13" s="21">
        <v>75</v>
      </c>
      <c r="I13" s="22">
        <v>0</v>
      </c>
      <c r="J13" s="22">
        <v>0</v>
      </c>
      <c r="K13" s="9">
        <v>29</v>
      </c>
      <c r="L13" s="22">
        <v>0</v>
      </c>
      <c r="M13" s="22">
        <v>0</v>
      </c>
      <c r="N13" s="22">
        <v>0</v>
      </c>
      <c r="O13" s="22">
        <v>6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8</v>
      </c>
      <c r="I14" s="23"/>
      <c r="J14" s="23"/>
      <c r="K14" s="10">
        <v>2</v>
      </c>
      <c r="L14" s="23"/>
      <c r="M14" s="23"/>
      <c r="N14" s="23"/>
      <c r="O14" s="23"/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0.6818181818181818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0.2636363636363636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0.05454545454545454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-10</v>
      </c>
      <c r="C23" s="38">
        <f>+C5-C13</f>
        <v>-9</v>
      </c>
      <c r="D23" s="38">
        <f>+D5-D13</f>
        <v>-117</v>
      </c>
      <c r="E23" s="41">
        <f>E5-E13</f>
        <v>-0.9435483870967742</v>
      </c>
      <c r="F23" s="38">
        <f>+F5-F13</f>
        <v>-7</v>
      </c>
      <c r="G23" s="42">
        <f>+G5-G13</f>
        <v>-110</v>
      </c>
      <c r="H23" s="21">
        <f>H5-H13</f>
        <v>-75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-29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-6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-8</v>
      </c>
      <c r="I24" s="23">
        <f>I6-I14</f>
        <v>0</v>
      </c>
      <c r="J24" s="23">
        <f t="shared" si="2"/>
        <v>0</v>
      </c>
      <c r="K24" s="10">
        <f t="shared" si="2"/>
        <v>-2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76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3</v>
      </c>
      <c r="C13" s="57">
        <v>79</v>
      </c>
      <c r="D13" s="57">
        <v>68</v>
      </c>
      <c r="E13" s="66">
        <f>D13/C13</f>
        <v>0.8607594936708861</v>
      </c>
      <c r="F13" s="57">
        <v>3</v>
      </c>
      <c r="G13" s="62">
        <v>65</v>
      </c>
      <c r="H13" s="21">
        <v>10</v>
      </c>
      <c r="I13" s="22">
        <v>2</v>
      </c>
      <c r="J13" s="22">
        <v>0</v>
      </c>
      <c r="K13" s="9">
        <v>10</v>
      </c>
      <c r="L13" s="22">
        <v>26</v>
      </c>
      <c r="M13" s="22">
        <v>0</v>
      </c>
      <c r="N13" s="22">
        <v>7</v>
      </c>
      <c r="O13" s="22">
        <v>10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/>
      <c r="I14" s="23">
        <v>0.2</v>
      </c>
      <c r="J14" s="23"/>
      <c r="K14" s="10"/>
      <c r="L14" s="23">
        <v>2</v>
      </c>
      <c r="M14" s="23"/>
      <c r="N14" s="23"/>
      <c r="O14" s="23">
        <v>0.8</v>
      </c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0.15384615384615385</v>
      </c>
      <c r="I15" s="12">
        <f aca="true" t="shared" si="1" ref="I15:P15">I13/$G$13</f>
        <v>0.03076923076923077</v>
      </c>
      <c r="J15" s="12">
        <f t="shared" si="1"/>
        <v>0</v>
      </c>
      <c r="K15" s="13">
        <f t="shared" si="1"/>
        <v>0.15384615384615385</v>
      </c>
      <c r="L15" s="12">
        <f t="shared" si="1"/>
        <v>0.4</v>
      </c>
      <c r="M15" s="12">
        <f t="shared" si="1"/>
        <v>0</v>
      </c>
      <c r="N15" s="12">
        <f t="shared" si="1"/>
        <v>0.1076923076923077</v>
      </c>
      <c r="O15" s="12">
        <f t="shared" si="1"/>
        <v>0.15384615384615385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-3</v>
      </c>
      <c r="C23" s="38">
        <f>+C5-C13</f>
        <v>-3</v>
      </c>
      <c r="D23" s="38">
        <f>+D5-D13</f>
        <v>-68</v>
      </c>
      <c r="E23" s="41">
        <f>E5-E13</f>
        <v>-0.8607594936708861</v>
      </c>
      <c r="F23" s="38">
        <f>+F5-F13</f>
        <v>-3</v>
      </c>
      <c r="G23" s="42">
        <f>+G5-G13</f>
        <v>-65</v>
      </c>
      <c r="H23" s="21">
        <f>H5-H13</f>
        <v>-10</v>
      </c>
      <c r="I23" s="22">
        <f aca="true" t="shared" si="2" ref="I23:P24">I5-I13</f>
        <v>-2</v>
      </c>
      <c r="J23" s="22">
        <f t="shared" si="2"/>
        <v>0</v>
      </c>
      <c r="K23" s="9">
        <f t="shared" si="2"/>
        <v>-10</v>
      </c>
      <c r="L23" s="22">
        <f t="shared" si="2"/>
        <v>-26</v>
      </c>
      <c r="M23" s="22">
        <f t="shared" si="2"/>
        <v>0</v>
      </c>
      <c r="N23" s="22">
        <f t="shared" si="2"/>
        <v>-7</v>
      </c>
      <c r="O23" s="22">
        <f>O5-O13</f>
        <v>-10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-0.2</v>
      </c>
      <c r="J24" s="23">
        <f t="shared" si="2"/>
        <v>0</v>
      </c>
      <c r="K24" s="10">
        <f t="shared" si="2"/>
        <v>0</v>
      </c>
      <c r="L24" s="23">
        <f t="shared" si="2"/>
        <v>-2</v>
      </c>
      <c r="M24" s="23">
        <f t="shared" si="2"/>
        <v>0</v>
      </c>
      <c r="N24" s="23">
        <f>N6-N14</f>
        <v>0</v>
      </c>
      <c r="O24" s="23">
        <f t="shared" si="2"/>
        <v>-0.8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Q14" sqref="Q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44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0</v>
      </c>
      <c r="C13" s="57">
        <v>0</v>
      </c>
      <c r="D13" s="57">
        <v>0</v>
      </c>
      <c r="E13" s="66">
        <v>0</v>
      </c>
      <c r="F13" s="57">
        <v>0</v>
      </c>
      <c r="G13" s="62">
        <v>0</v>
      </c>
      <c r="H13" s="21">
        <v>0</v>
      </c>
      <c r="I13" s="22">
        <v>0</v>
      </c>
      <c r="J13" s="22">
        <v>0</v>
      </c>
      <c r="K13" s="9">
        <v>0</v>
      </c>
      <c r="L13" s="22">
        <v>0</v>
      </c>
      <c r="M13" s="22">
        <v>0</v>
      </c>
      <c r="N13" s="22">
        <v>0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0</v>
      </c>
      <c r="I14" s="23">
        <v>0</v>
      </c>
      <c r="J14" s="23">
        <v>0</v>
      </c>
      <c r="K14" s="10">
        <v>0</v>
      </c>
      <c r="L14" s="23">
        <v>0</v>
      </c>
      <c r="M14" s="23">
        <v>0</v>
      </c>
      <c r="N14" s="23">
        <v>0</v>
      </c>
      <c r="O14" s="23">
        <v>0</v>
      </c>
      <c r="P14" s="28">
        <v>0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v>0</v>
      </c>
      <c r="I15" s="12">
        <v>0</v>
      </c>
      <c r="J15" s="12">
        <v>0</v>
      </c>
      <c r="K15" s="13">
        <v>0</v>
      </c>
      <c r="L15" s="12">
        <v>0</v>
      </c>
      <c r="M15" s="12">
        <v>0</v>
      </c>
      <c r="N15" s="12">
        <v>0</v>
      </c>
      <c r="O15" s="12">
        <v>0</v>
      </c>
      <c r="P15" s="14"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0</v>
      </c>
      <c r="C23" s="38">
        <f>+C5-C13</f>
        <v>44</v>
      </c>
      <c r="D23" s="38">
        <f>+D5-D13</f>
        <v>0</v>
      </c>
      <c r="E23" s="41">
        <f>E5-E13</f>
        <v>0</v>
      </c>
      <c r="F23" s="38">
        <f>+F5-F13</f>
        <v>0</v>
      </c>
      <c r="G23" s="42">
        <f>+G5-G13</f>
        <v>0</v>
      </c>
      <c r="H23" s="21">
        <f>H5-H13</f>
        <v>0</v>
      </c>
      <c r="I23" s="22">
        <f aca="true" t="shared" si="1" ref="I23:P24">I5-I13</f>
        <v>0</v>
      </c>
      <c r="J23" s="22">
        <f t="shared" si="1"/>
        <v>0</v>
      </c>
      <c r="K23" s="9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>O5-O13</f>
        <v>0</v>
      </c>
      <c r="P23" s="27">
        <f t="shared" si="1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0</v>
      </c>
      <c r="J24" s="23">
        <f t="shared" si="1"/>
        <v>0</v>
      </c>
      <c r="K24" s="10">
        <f t="shared" si="1"/>
        <v>0</v>
      </c>
      <c r="L24" s="23">
        <f t="shared" si="1"/>
        <v>0</v>
      </c>
      <c r="M24" s="23">
        <f t="shared" si="1"/>
        <v>0</v>
      </c>
      <c r="N24" s="23">
        <f>N6-N14</f>
        <v>0</v>
      </c>
      <c r="O24" s="23">
        <f t="shared" si="1"/>
        <v>0</v>
      </c>
      <c r="P24" s="28">
        <f t="shared" si="1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2" ref="I25:P25">I7-I15</f>
        <v>#DIV/0!</v>
      </c>
      <c r="J25" s="25" t="e">
        <f>J7-J15</f>
        <v>#DIV/0!</v>
      </c>
      <c r="K25" s="32" t="e">
        <f t="shared" si="2"/>
        <v>#DIV/0!</v>
      </c>
      <c r="L25" s="25" t="e">
        <f t="shared" si="2"/>
        <v>#DIV/0!</v>
      </c>
      <c r="M25" s="25" t="e">
        <f t="shared" si="2"/>
        <v>#DIV/0!</v>
      </c>
      <c r="N25" s="25" t="e">
        <f t="shared" si="2"/>
        <v>#DIV/0!</v>
      </c>
      <c r="O25" s="25" t="e">
        <f t="shared" si="2"/>
        <v>#DIV/0!</v>
      </c>
      <c r="P25" s="33" t="e">
        <f t="shared" si="2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310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8</v>
      </c>
      <c r="C13" s="57">
        <v>324</v>
      </c>
      <c r="D13" s="57">
        <v>221</v>
      </c>
      <c r="E13" s="66">
        <f>D13/C13</f>
        <v>0.6820987654320988</v>
      </c>
      <c r="F13" s="57">
        <v>9</v>
      </c>
      <c r="G13" s="62">
        <v>212</v>
      </c>
      <c r="H13" s="21">
        <v>63</v>
      </c>
      <c r="I13" s="22">
        <v>19</v>
      </c>
      <c r="J13" s="22">
        <v>0</v>
      </c>
      <c r="K13" s="9">
        <v>0</v>
      </c>
      <c r="L13" s="22">
        <v>43</v>
      </c>
      <c r="M13" s="22">
        <v>0</v>
      </c>
      <c r="N13" s="22">
        <v>40</v>
      </c>
      <c r="O13" s="22">
        <v>47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3</v>
      </c>
      <c r="I14" s="23"/>
      <c r="J14" s="23"/>
      <c r="K14" s="10"/>
      <c r="L14" s="23">
        <v>2</v>
      </c>
      <c r="M14" s="23"/>
      <c r="N14" s="23">
        <v>1</v>
      </c>
      <c r="O14" s="23">
        <v>1</v>
      </c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0.2971698113207547</v>
      </c>
      <c r="I15" s="12">
        <f aca="true" t="shared" si="1" ref="I15:P15">I13/$G$13</f>
        <v>0.08962264150943396</v>
      </c>
      <c r="J15" s="12">
        <f t="shared" si="1"/>
        <v>0</v>
      </c>
      <c r="K15" s="13">
        <f t="shared" si="1"/>
        <v>0</v>
      </c>
      <c r="L15" s="12">
        <f t="shared" si="1"/>
        <v>0.2028301886792453</v>
      </c>
      <c r="M15" s="12">
        <f t="shared" si="1"/>
        <v>0</v>
      </c>
      <c r="N15" s="12">
        <f t="shared" si="1"/>
        <v>0.18867924528301888</v>
      </c>
      <c r="O15" s="12">
        <f t="shared" si="1"/>
        <v>0.22169811320754718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-8</v>
      </c>
      <c r="C23" s="38">
        <f>+C5-C13</f>
        <v>-14</v>
      </c>
      <c r="D23" s="38">
        <f>+D5-D13</f>
        <v>-221</v>
      </c>
      <c r="E23" s="41">
        <f>E5-E13</f>
        <v>-0.6820987654320988</v>
      </c>
      <c r="F23" s="38">
        <f>+F5-F13</f>
        <v>-9</v>
      </c>
      <c r="G23" s="42">
        <f>+G5-G13</f>
        <v>-212</v>
      </c>
      <c r="H23" s="21">
        <f>H5-H13</f>
        <v>-63</v>
      </c>
      <c r="I23" s="22">
        <f aca="true" t="shared" si="2" ref="I23:P24">I5-I13</f>
        <v>-19</v>
      </c>
      <c r="J23" s="22">
        <f t="shared" si="2"/>
        <v>0</v>
      </c>
      <c r="K23" s="9">
        <f t="shared" si="2"/>
        <v>0</v>
      </c>
      <c r="L23" s="22">
        <f t="shared" si="2"/>
        <v>-43</v>
      </c>
      <c r="M23" s="22">
        <f t="shared" si="2"/>
        <v>0</v>
      </c>
      <c r="N23" s="22">
        <f t="shared" si="2"/>
        <v>-40</v>
      </c>
      <c r="O23" s="22">
        <f>O5-O13</f>
        <v>-47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-3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-2</v>
      </c>
      <c r="M24" s="23">
        <f t="shared" si="2"/>
        <v>0</v>
      </c>
      <c r="N24" s="23">
        <f>N6-N14</f>
        <v>-1</v>
      </c>
      <c r="O24" s="23">
        <f t="shared" si="2"/>
        <v>-1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190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4</v>
      </c>
      <c r="C13" s="57">
        <v>183</v>
      </c>
      <c r="D13" s="57">
        <v>143</v>
      </c>
      <c r="E13" s="66">
        <f>D13/C13</f>
        <v>0.7814207650273224</v>
      </c>
      <c r="F13" s="57">
        <v>4</v>
      </c>
      <c r="G13" s="62">
        <v>139</v>
      </c>
      <c r="H13" s="21">
        <v>39</v>
      </c>
      <c r="I13" s="22">
        <v>0</v>
      </c>
      <c r="J13" s="22">
        <v>0</v>
      </c>
      <c r="K13" s="9">
        <v>0</v>
      </c>
      <c r="L13" s="22">
        <v>0</v>
      </c>
      <c r="M13" s="22">
        <v>0</v>
      </c>
      <c r="N13" s="22">
        <v>40</v>
      </c>
      <c r="O13" s="22">
        <v>0</v>
      </c>
      <c r="P13" s="27">
        <v>60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1</v>
      </c>
      <c r="I14" s="23"/>
      <c r="J14" s="23"/>
      <c r="K14" s="10"/>
      <c r="L14" s="23"/>
      <c r="M14" s="23"/>
      <c r="N14" s="23">
        <v>1</v>
      </c>
      <c r="O14" s="23"/>
      <c r="P14" s="28">
        <v>2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0.2805755395683453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0.28776978417266186</v>
      </c>
      <c r="O15" s="12">
        <f t="shared" si="1"/>
        <v>0</v>
      </c>
      <c r="P15" s="14">
        <f t="shared" si="1"/>
        <v>0.4316546762589928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-4</v>
      </c>
      <c r="C23" s="38">
        <f>+C5-C13</f>
        <v>7</v>
      </c>
      <c r="D23" s="38">
        <f>+D5-D13</f>
        <v>-143</v>
      </c>
      <c r="E23" s="41">
        <f>E5-E13</f>
        <v>-0.7814207650273224</v>
      </c>
      <c r="F23" s="38">
        <f>+F5-F13</f>
        <v>-4</v>
      </c>
      <c r="G23" s="42">
        <f>+G5-G13</f>
        <v>-139</v>
      </c>
      <c r="H23" s="21">
        <f>H5-H13</f>
        <v>-39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-40</v>
      </c>
      <c r="O23" s="22">
        <f>O5-O13</f>
        <v>0</v>
      </c>
      <c r="P23" s="27">
        <f t="shared" si="2"/>
        <v>-60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-1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0</v>
      </c>
      <c r="M24" s="23">
        <f t="shared" si="2"/>
        <v>0</v>
      </c>
      <c r="N24" s="23">
        <f>N6-N14</f>
        <v>-1</v>
      </c>
      <c r="O24" s="23">
        <f t="shared" si="2"/>
        <v>0</v>
      </c>
      <c r="P24" s="28">
        <f t="shared" si="2"/>
        <v>-2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169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4</v>
      </c>
      <c r="C13" s="57">
        <v>168</v>
      </c>
      <c r="D13" s="57">
        <v>135</v>
      </c>
      <c r="E13" s="66">
        <f>D13/C13</f>
        <v>0.8035714285714286</v>
      </c>
      <c r="F13" s="57">
        <v>5</v>
      </c>
      <c r="G13" s="62">
        <v>130</v>
      </c>
      <c r="H13" s="21">
        <v>51</v>
      </c>
      <c r="I13" s="22">
        <v>0</v>
      </c>
      <c r="J13" s="22">
        <v>0</v>
      </c>
      <c r="K13" s="9">
        <v>51</v>
      </c>
      <c r="L13" s="22">
        <v>0</v>
      </c>
      <c r="M13" s="22">
        <v>0</v>
      </c>
      <c r="N13" s="22">
        <v>0</v>
      </c>
      <c r="O13" s="22">
        <v>0</v>
      </c>
      <c r="P13" s="27">
        <v>28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1.5</v>
      </c>
      <c r="I14" s="23"/>
      <c r="J14" s="23"/>
      <c r="K14" s="10">
        <v>1.5</v>
      </c>
      <c r="L14" s="23"/>
      <c r="M14" s="23"/>
      <c r="N14" s="23"/>
      <c r="O14" s="23"/>
      <c r="P14" s="28">
        <v>1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0.3923076923076923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0.3923076923076923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4">
        <f t="shared" si="1"/>
        <v>0.2153846153846154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-4</v>
      </c>
      <c r="C23" s="38">
        <f>+C5-C13</f>
        <v>1</v>
      </c>
      <c r="D23" s="38">
        <f>+D5-D13</f>
        <v>-135</v>
      </c>
      <c r="E23" s="41">
        <f>E5-E13</f>
        <v>-0.8035714285714286</v>
      </c>
      <c r="F23" s="38">
        <f>+F5-F13</f>
        <v>-5</v>
      </c>
      <c r="G23" s="42">
        <f>+G5-G13</f>
        <v>-130</v>
      </c>
      <c r="H23" s="21">
        <f>H5-H13</f>
        <v>-51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-51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7">
        <f t="shared" si="2"/>
        <v>-28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-1.5</v>
      </c>
      <c r="I24" s="23">
        <f>I6-I14</f>
        <v>0</v>
      </c>
      <c r="J24" s="23">
        <f t="shared" si="2"/>
        <v>0</v>
      </c>
      <c r="K24" s="10">
        <f t="shared" si="2"/>
        <v>-1.5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-1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O14" sqref="O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58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/>
      <c r="C13" s="57">
        <v>48</v>
      </c>
      <c r="D13" s="57">
        <v>47</v>
      </c>
      <c r="E13" s="66">
        <f>D13/C13</f>
        <v>0.9791666666666666</v>
      </c>
      <c r="F13" s="57">
        <v>3</v>
      </c>
      <c r="G13" s="62">
        <v>44</v>
      </c>
      <c r="H13" s="21">
        <v>4</v>
      </c>
      <c r="I13" s="22">
        <v>0</v>
      </c>
      <c r="J13" s="22">
        <v>0</v>
      </c>
      <c r="K13" s="9">
        <v>1</v>
      </c>
      <c r="L13" s="22">
        <v>6</v>
      </c>
      <c r="M13" s="22">
        <v>0</v>
      </c>
      <c r="N13" s="22">
        <v>0</v>
      </c>
      <c r="O13" s="22">
        <v>33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/>
      <c r="I14" s="23"/>
      <c r="J14" s="23"/>
      <c r="K14" s="10"/>
      <c r="L14" s="23"/>
      <c r="M14" s="23"/>
      <c r="N14" s="23"/>
      <c r="O14" s="23"/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0.09090909090909091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0.022727272727272728</v>
      </c>
      <c r="L15" s="12">
        <f t="shared" si="1"/>
        <v>0.13636363636363635</v>
      </c>
      <c r="M15" s="12">
        <f t="shared" si="1"/>
        <v>0</v>
      </c>
      <c r="N15" s="12">
        <f t="shared" si="1"/>
        <v>0</v>
      </c>
      <c r="O15" s="12">
        <f t="shared" si="1"/>
        <v>0.75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0</v>
      </c>
      <c r="C23" s="38">
        <f>+C5-C13</f>
        <v>10</v>
      </c>
      <c r="D23" s="38">
        <f>+D5-D13</f>
        <v>-47</v>
      </c>
      <c r="E23" s="41">
        <f>E5-E13</f>
        <v>-0.9791666666666666</v>
      </c>
      <c r="F23" s="38">
        <f>+F5-F13</f>
        <v>-3</v>
      </c>
      <c r="G23" s="42">
        <f>+G5-G13</f>
        <v>-44</v>
      </c>
      <c r="H23" s="21">
        <f>H5-H13</f>
        <v>-4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-1</v>
      </c>
      <c r="L23" s="22">
        <f t="shared" si="2"/>
        <v>-6</v>
      </c>
      <c r="M23" s="22">
        <f t="shared" si="2"/>
        <v>0</v>
      </c>
      <c r="N23" s="22">
        <f t="shared" si="2"/>
        <v>0</v>
      </c>
      <c r="O23" s="22">
        <f>O5-O13</f>
        <v>-33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131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4</v>
      </c>
      <c r="C13" s="57">
        <v>124</v>
      </c>
      <c r="D13" s="57">
        <v>100</v>
      </c>
      <c r="E13" s="66">
        <f>D13/C13</f>
        <v>0.8064516129032258</v>
      </c>
      <c r="F13" s="57">
        <v>3</v>
      </c>
      <c r="G13" s="62">
        <v>97</v>
      </c>
      <c r="H13" s="21">
        <v>80</v>
      </c>
      <c r="I13" s="22">
        <v>6</v>
      </c>
      <c r="J13" s="22">
        <v>11</v>
      </c>
      <c r="K13" s="9">
        <v>0</v>
      </c>
      <c r="L13" s="22">
        <v>0</v>
      </c>
      <c r="M13" s="22">
        <v>0</v>
      </c>
      <c r="N13" s="22">
        <v>0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4</v>
      </c>
      <c r="I14" s="23"/>
      <c r="J14" s="23"/>
      <c r="K14" s="10"/>
      <c r="L14" s="23"/>
      <c r="M14" s="23"/>
      <c r="N14" s="23"/>
      <c r="O14" s="23"/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0.8247422680412371</v>
      </c>
      <c r="I15" s="12">
        <f aca="true" t="shared" si="1" ref="I15:P15">I13/$G$13</f>
        <v>0.061855670103092786</v>
      </c>
      <c r="J15" s="12">
        <f t="shared" si="1"/>
        <v>0.1134020618556701</v>
      </c>
      <c r="K15" s="13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-4</v>
      </c>
      <c r="C23" s="38">
        <f>+C5-C13</f>
        <v>7</v>
      </c>
      <c r="D23" s="38">
        <f>+D5-D13</f>
        <v>-100</v>
      </c>
      <c r="E23" s="41">
        <f>E5-E13</f>
        <v>-0.8064516129032258</v>
      </c>
      <c r="F23" s="38">
        <f>+F5-F13</f>
        <v>-3</v>
      </c>
      <c r="G23" s="42">
        <f>+G5-G13</f>
        <v>-97</v>
      </c>
      <c r="H23" s="21">
        <f>H5-H13</f>
        <v>-80</v>
      </c>
      <c r="I23" s="22">
        <f aca="true" t="shared" si="2" ref="I23:P24">I5-I13</f>
        <v>-6</v>
      </c>
      <c r="J23" s="22">
        <f t="shared" si="2"/>
        <v>-11</v>
      </c>
      <c r="K23" s="9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-4</v>
      </c>
      <c r="I24" s="23">
        <f>I6-I14</f>
        <v>0</v>
      </c>
      <c r="J24" s="23">
        <f t="shared" si="2"/>
        <v>0</v>
      </c>
      <c r="K24" s="10">
        <f t="shared" si="2"/>
        <v>0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570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17</v>
      </c>
      <c r="C13" s="57">
        <v>932</v>
      </c>
      <c r="D13" s="57">
        <v>426</v>
      </c>
      <c r="E13" s="66">
        <f>D13/C13</f>
        <v>0.4570815450643777</v>
      </c>
      <c r="F13" s="57">
        <v>38</v>
      </c>
      <c r="G13" s="62">
        <v>388</v>
      </c>
      <c r="H13" s="21">
        <v>331</v>
      </c>
      <c r="I13" s="22">
        <v>0</v>
      </c>
      <c r="J13" s="22">
        <v>0</v>
      </c>
      <c r="K13" s="9">
        <v>28</v>
      </c>
      <c r="L13" s="22">
        <v>0</v>
      </c>
      <c r="M13" s="22">
        <v>0</v>
      </c>
      <c r="N13" s="22">
        <v>28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15</v>
      </c>
      <c r="I14" s="23"/>
      <c r="J14" s="23"/>
      <c r="K14" s="10">
        <v>1</v>
      </c>
      <c r="L14" s="23"/>
      <c r="M14" s="23"/>
      <c r="N14" s="23">
        <v>1</v>
      </c>
      <c r="O14" s="23"/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0.8530927835051546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0.07216494845360824</v>
      </c>
      <c r="L15" s="12">
        <f t="shared" si="1"/>
        <v>0</v>
      </c>
      <c r="M15" s="12">
        <f t="shared" si="1"/>
        <v>0</v>
      </c>
      <c r="N15" s="12">
        <f t="shared" si="1"/>
        <v>0.07216494845360824</v>
      </c>
      <c r="O15" s="12">
        <f t="shared" si="1"/>
        <v>0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-17</v>
      </c>
      <c r="C23" s="38">
        <f>+C5-C13</f>
        <v>-362</v>
      </c>
      <c r="D23" s="38">
        <f>+D5-D13</f>
        <v>-426</v>
      </c>
      <c r="E23" s="41">
        <f>E5-E13</f>
        <v>-0.4570815450643777</v>
      </c>
      <c r="F23" s="38">
        <f>+F5-F13</f>
        <v>-38</v>
      </c>
      <c r="G23" s="42">
        <f>+G5-G13</f>
        <v>-388</v>
      </c>
      <c r="H23" s="21">
        <f>H5-H13</f>
        <v>-331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-28</v>
      </c>
      <c r="L23" s="22">
        <f t="shared" si="2"/>
        <v>0</v>
      </c>
      <c r="M23" s="22">
        <f t="shared" si="2"/>
        <v>0</v>
      </c>
      <c r="N23" s="22">
        <f t="shared" si="2"/>
        <v>-28</v>
      </c>
      <c r="O23" s="22">
        <f>O5-O13</f>
        <v>0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-15</v>
      </c>
      <c r="I24" s="23">
        <f>I6-I14</f>
        <v>0</v>
      </c>
      <c r="J24" s="23">
        <f t="shared" si="2"/>
        <v>0</v>
      </c>
      <c r="K24" s="10">
        <f t="shared" si="2"/>
        <v>-1</v>
      </c>
      <c r="L24" s="23">
        <f t="shared" si="2"/>
        <v>0</v>
      </c>
      <c r="M24" s="23">
        <f t="shared" si="2"/>
        <v>0</v>
      </c>
      <c r="N24" s="23">
        <f>N6-N14</f>
        <v>-1</v>
      </c>
      <c r="O24" s="23">
        <f t="shared" si="2"/>
        <v>0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4" sqref="Q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290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0</v>
      </c>
      <c r="C13" s="57">
        <v>0</v>
      </c>
      <c r="D13" s="57">
        <v>0</v>
      </c>
      <c r="E13" s="66">
        <v>0</v>
      </c>
      <c r="F13" s="57">
        <v>0</v>
      </c>
      <c r="G13" s="62">
        <v>0</v>
      </c>
      <c r="H13" s="21">
        <v>0</v>
      </c>
      <c r="I13" s="22">
        <v>0</v>
      </c>
      <c r="J13" s="22">
        <v>0</v>
      </c>
      <c r="K13" s="9">
        <v>0</v>
      </c>
      <c r="L13" s="22">
        <v>0</v>
      </c>
      <c r="M13" s="22">
        <v>0</v>
      </c>
      <c r="N13" s="22">
        <v>0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0</v>
      </c>
      <c r="I14" s="23">
        <v>0</v>
      </c>
      <c r="J14" s="23">
        <v>0</v>
      </c>
      <c r="K14" s="10">
        <v>0</v>
      </c>
      <c r="L14" s="23">
        <v>0</v>
      </c>
      <c r="M14" s="23">
        <v>0</v>
      </c>
      <c r="N14" s="23">
        <v>0</v>
      </c>
      <c r="O14" s="23">
        <v>0</v>
      </c>
      <c r="P14" s="28">
        <v>0</v>
      </c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v>0</v>
      </c>
      <c r="I15" s="12">
        <v>0</v>
      </c>
      <c r="J15" s="12">
        <v>0</v>
      </c>
      <c r="K15" s="13">
        <v>0</v>
      </c>
      <c r="L15" s="12">
        <v>0</v>
      </c>
      <c r="M15" s="12">
        <v>0</v>
      </c>
      <c r="N15" s="12">
        <v>0</v>
      </c>
      <c r="O15" s="12">
        <v>0</v>
      </c>
      <c r="P15" s="14"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0</v>
      </c>
      <c r="C23" s="38">
        <f>+C5-C13</f>
        <v>290</v>
      </c>
      <c r="D23" s="38">
        <f>+D5-D13</f>
        <v>0</v>
      </c>
      <c r="E23" s="41">
        <f>E5-E13</f>
        <v>0</v>
      </c>
      <c r="F23" s="38">
        <f>+F5-F13</f>
        <v>0</v>
      </c>
      <c r="G23" s="42">
        <f>+G5-G13</f>
        <v>0</v>
      </c>
      <c r="H23" s="21">
        <f>H5-H13</f>
        <v>0</v>
      </c>
      <c r="I23" s="22">
        <f aca="true" t="shared" si="1" ref="I23:P24">I5-I13</f>
        <v>0</v>
      </c>
      <c r="J23" s="22">
        <f t="shared" si="1"/>
        <v>0</v>
      </c>
      <c r="K23" s="9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>O5-O13</f>
        <v>0</v>
      </c>
      <c r="P23" s="27">
        <f t="shared" si="1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0</v>
      </c>
      <c r="I24" s="23">
        <f>I6-I14</f>
        <v>0</v>
      </c>
      <c r="J24" s="23">
        <f t="shared" si="1"/>
        <v>0</v>
      </c>
      <c r="K24" s="10">
        <f t="shared" si="1"/>
        <v>0</v>
      </c>
      <c r="L24" s="23">
        <f t="shared" si="1"/>
        <v>0</v>
      </c>
      <c r="M24" s="23">
        <f t="shared" si="1"/>
        <v>0</v>
      </c>
      <c r="N24" s="23">
        <f>N6-N14</f>
        <v>0</v>
      </c>
      <c r="O24" s="23">
        <f t="shared" si="1"/>
        <v>0</v>
      </c>
      <c r="P24" s="28">
        <f t="shared" si="1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2" ref="I25:P25">I7-I15</f>
        <v>#DIV/0!</v>
      </c>
      <c r="J25" s="25" t="e">
        <f>J7-J15</f>
        <v>#DIV/0!</v>
      </c>
      <c r="K25" s="32" t="e">
        <f t="shared" si="2"/>
        <v>#DIV/0!</v>
      </c>
      <c r="L25" s="25" t="e">
        <f t="shared" si="2"/>
        <v>#DIV/0!</v>
      </c>
      <c r="M25" s="25" t="e">
        <f t="shared" si="2"/>
        <v>#DIV/0!</v>
      </c>
      <c r="N25" s="25" t="e">
        <f t="shared" si="2"/>
        <v>#DIV/0!</v>
      </c>
      <c r="O25" s="25" t="e">
        <f t="shared" si="2"/>
        <v>#DIV/0!</v>
      </c>
      <c r="P25" s="33" t="e">
        <f t="shared" si="2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2.140625" style="3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6" customFormat="1" ht="39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5.75" thickBot="1"/>
    <row r="3" spans="2:16" ht="18" thickBot="1">
      <c r="B3" s="48" t="s">
        <v>0</v>
      </c>
      <c r="C3" s="50" t="s">
        <v>1</v>
      </c>
      <c r="D3" s="50" t="s">
        <v>2</v>
      </c>
      <c r="E3" s="50" t="s">
        <v>3</v>
      </c>
      <c r="F3" s="50" t="s">
        <v>4</v>
      </c>
      <c r="G3" s="52" t="s">
        <v>5</v>
      </c>
      <c r="H3" s="59" t="s">
        <v>6</v>
      </c>
      <c r="I3" s="60"/>
      <c r="J3" s="60"/>
      <c r="K3" s="60"/>
      <c r="L3" s="60"/>
      <c r="M3" s="60"/>
      <c r="N3" s="60"/>
      <c r="O3" s="60"/>
      <c r="P3" s="61"/>
    </row>
    <row r="4" spans="2:16" ht="15.75" thickBot="1">
      <c r="B4" s="49"/>
      <c r="C4" s="51"/>
      <c r="D4" s="51"/>
      <c r="E4" s="51"/>
      <c r="F4" s="51"/>
      <c r="G4" s="53"/>
      <c r="H4" s="5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8" t="s">
        <v>15</v>
      </c>
    </row>
    <row r="5" spans="1:16" ht="15">
      <c r="A5" s="69"/>
      <c r="B5" s="35"/>
      <c r="C5" s="38">
        <v>150</v>
      </c>
      <c r="D5" s="38"/>
      <c r="E5" s="41">
        <f>D5/C5</f>
        <v>0</v>
      </c>
      <c r="F5" s="38"/>
      <c r="G5" s="42"/>
      <c r="H5" s="21"/>
      <c r="I5" s="22"/>
      <c r="J5" s="22"/>
      <c r="K5" s="9"/>
      <c r="L5" s="22"/>
      <c r="M5" s="22"/>
      <c r="N5" s="22"/>
      <c r="O5" s="22"/>
      <c r="P5" s="27"/>
    </row>
    <row r="6" spans="1:16" ht="15">
      <c r="A6" s="69"/>
      <c r="B6" s="72"/>
      <c r="C6" s="73"/>
      <c r="D6" s="73"/>
      <c r="E6" s="74"/>
      <c r="F6" s="73"/>
      <c r="G6" s="71"/>
      <c r="H6" s="24"/>
      <c r="I6" s="23"/>
      <c r="J6" s="23"/>
      <c r="K6" s="10"/>
      <c r="L6" s="23"/>
      <c r="M6" s="23"/>
      <c r="N6" s="23"/>
      <c r="O6" s="23"/>
      <c r="P6" s="28"/>
    </row>
    <row r="7" spans="1:19" ht="15.75" thickBot="1">
      <c r="A7" s="69"/>
      <c r="B7" s="37"/>
      <c r="C7" s="40"/>
      <c r="D7" s="40"/>
      <c r="E7" s="75"/>
      <c r="F7" s="40"/>
      <c r="G7" s="44"/>
      <c r="H7" s="11" t="e">
        <f>H5/$G$5</f>
        <v>#DIV/0!</v>
      </c>
      <c r="I7" s="12" t="e">
        <f aca="true" t="shared" si="0" ref="I7:P7">I5/$G$5</f>
        <v>#DIV/0!</v>
      </c>
      <c r="J7" s="12" t="e">
        <f t="shared" si="0"/>
        <v>#DIV/0!</v>
      </c>
      <c r="K7" s="13" t="e">
        <f t="shared" si="0"/>
        <v>#DIV/0!</v>
      </c>
      <c r="L7" s="12" t="e">
        <f t="shared" si="0"/>
        <v>#DIV/0!</v>
      </c>
      <c r="M7" s="12" t="e">
        <f>M5/$G$5</f>
        <v>#DIV/0!</v>
      </c>
      <c r="N7" s="12" t="e">
        <f t="shared" si="0"/>
        <v>#DIV/0!</v>
      </c>
      <c r="O7" s="12" t="e">
        <f t="shared" si="0"/>
        <v>#DIV/0!</v>
      </c>
      <c r="P7" s="14" t="e">
        <f t="shared" si="0"/>
        <v>#DIV/0!</v>
      </c>
      <c r="S7" s="15"/>
    </row>
    <row r="8" spans="1:19" ht="15">
      <c r="A8" s="16"/>
      <c r="B8" s="17"/>
      <c r="C8" s="17"/>
      <c r="D8" s="17"/>
      <c r="E8" s="18"/>
      <c r="F8" s="17"/>
      <c r="G8" s="17"/>
      <c r="H8" s="19"/>
      <c r="I8" s="19"/>
      <c r="J8" s="19"/>
      <c r="K8" s="20"/>
      <c r="L8" s="19"/>
      <c r="M8" s="19"/>
      <c r="N8" s="19"/>
      <c r="O8" s="19"/>
      <c r="P8" s="19"/>
      <c r="S8" s="15"/>
    </row>
    <row r="9" spans="1:16" s="1" customFormat="1" ht="39">
      <c r="A9" s="29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/>
    </row>
    <row r="10" ht="15.75" thickBot="1"/>
    <row r="11" spans="2:16" ht="18" thickBot="1">
      <c r="B11" s="48" t="s">
        <v>0</v>
      </c>
      <c r="C11" s="50" t="s">
        <v>1</v>
      </c>
      <c r="D11" s="50" t="s">
        <v>2</v>
      </c>
      <c r="E11" s="50" t="s">
        <v>3</v>
      </c>
      <c r="F11" s="50" t="s">
        <v>4</v>
      </c>
      <c r="G11" s="52" t="s">
        <v>5</v>
      </c>
      <c r="H11" s="59" t="s">
        <v>6</v>
      </c>
      <c r="I11" s="60"/>
      <c r="J11" s="60"/>
      <c r="K11" s="60"/>
      <c r="L11" s="60"/>
      <c r="M11" s="60"/>
      <c r="N11" s="60"/>
      <c r="O11" s="60"/>
      <c r="P11" s="61"/>
    </row>
    <row r="12" spans="2:16" ht="15.75" thickBot="1">
      <c r="B12" s="49"/>
      <c r="C12" s="51"/>
      <c r="D12" s="51"/>
      <c r="E12" s="51"/>
      <c r="F12" s="51"/>
      <c r="G12" s="53"/>
      <c r="H12" s="5" t="s">
        <v>7</v>
      </c>
      <c r="I12" s="6" t="s">
        <v>8</v>
      </c>
      <c r="J12" s="6" t="s">
        <v>9</v>
      </c>
      <c r="K12" s="7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8" t="s">
        <v>15</v>
      </c>
    </row>
    <row r="13" spans="1:16" ht="15">
      <c r="A13" s="69"/>
      <c r="B13" s="64">
        <v>5</v>
      </c>
      <c r="C13" s="57">
        <v>201</v>
      </c>
      <c r="D13" s="57">
        <v>118</v>
      </c>
      <c r="E13" s="66">
        <f>D13/C13</f>
        <v>0.5870646766169154</v>
      </c>
      <c r="F13" s="57">
        <v>8</v>
      </c>
      <c r="G13" s="62">
        <v>110</v>
      </c>
      <c r="H13" s="21">
        <v>57</v>
      </c>
      <c r="I13" s="22">
        <v>0</v>
      </c>
      <c r="J13" s="22">
        <v>0</v>
      </c>
      <c r="K13" s="9">
        <v>53</v>
      </c>
      <c r="L13" s="22">
        <v>0</v>
      </c>
      <c r="M13" s="22">
        <v>0</v>
      </c>
      <c r="N13" s="22">
        <v>0</v>
      </c>
      <c r="O13" s="22">
        <v>0</v>
      </c>
      <c r="P13" s="27">
        <v>0</v>
      </c>
    </row>
    <row r="14" spans="1:16" ht="15">
      <c r="A14" s="69"/>
      <c r="B14" s="36"/>
      <c r="C14" s="39"/>
      <c r="D14" s="39"/>
      <c r="E14" s="67"/>
      <c r="F14" s="39"/>
      <c r="G14" s="43"/>
      <c r="H14" s="24">
        <v>3</v>
      </c>
      <c r="I14" s="23"/>
      <c r="J14" s="23"/>
      <c r="K14" s="10">
        <v>2</v>
      </c>
      <c r="L14" s="23"/>
      <c r="M14" s="23"/>
      <c r="N14" s="23"/>
      <c r="O14" s="23"/>
      <c r="P14" s="28"/>
    </row>
    <row r="15" spans="1:19" ht="15.75" thickBot="1">
      <c r="A15" s="69"/>
      <c r="B15" s="65"/>
      <c r="C15" s="58"/>
      <c r="D15" s="58"/>
      <c r="E15" s="68"/>
      <c r="F15" s="58"/>
      <c r="G15" s="63"/>
      <c r="H15" s="11">
        <f>H13/$G$13</f>
        <v>0.5181818181818182</v>
      </c>
      <c r="I15" s="12">
        <f aca="true" t="shared" si="1" ref="I15:P15">I13/$G$13</f>
        <v>0</v>
      </c>
      <c r="J15" s="12">
        <f t="shared" si="1"/>
        <v>0</v>
      </c>
      <c r="K15" s="13">
        <f t="shared" si="1"/>
        <v>0.4818181818181818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4">
        <f t="shared" si="1"/>
        <v>0</v>
      </c>
      <c r="S15" s="15"/>
    </row>
    <row r="18" ht="15.75" thickBot="1"/>
    <row r="19" spans="2:16" ht="24" thickBot="1">
      <c r="B19" s="45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ht="15.75" thickBot="1">
      <c r="A20"/>
    </row>
    <row r="21" spans="2:16" ht="15.75" thickBot="1">
      <c r="B21" s="48" t="s">
        <v>0</v>
      </c>
      <c r="C21" s="50" t="s">
        <v>1</v>
      </c>
      <c r="D21" s="50" t="s">
        <v>2</v>
      </c>
      <c r="E21" s="50" t="s">
        <v>3</v>
      </c>
      <c r="F21" s="50" t="s">
        <v>4</v>
      </c>
      <c r="G21" s="52" t="s">
        <v>5</v>
      </c>
      <c r="H21" s="54" t="s">
        <v>16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49"/>
      <c r="C22" s="51"/>
      <c r="D22" s="51"/>
      <c r="E22" s="51"/>
      <c r="F22" s="51"/>
      <c r="G22" s="53"/>
      <c r="H22" s="5" t="s">
        <v>7</v>
      </c>
      <c r="I22" s="6" t="s">
        <v>8</v>
      </c>
      <c r="J22" s="6" t="s">
        <v>9</v>
      </c>
      <c r="K22" s="7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8" t="s">
        <v>15</v>
      </c>
    </row>
    <row r="23" spans="2:16" ht="15">
      <c r="B23" s="35">
        <f>B5-B13</f>
        <v>-5</v>
      </c>
      <c r="C23" s="38">
        <f>+C5-C13</f>
        <v>-51</v>
      </c>
      <c r="D23" s="38">
        <f>+D5-D13</f>
        <v>-118</v>
      </c>
      <c r="E23" s="41">
        <f>E5-E13</f>
        <v>-0.5870646766169154</v>
      </c>
      <c r="F23" s="38">
        <f>+F5-F13</f>
        <v>-8</v>
      </c>
      <c r="G23" s="42">
        <f>+G5-G13</f>
        <v>-110</v>
      </c>
      <c r="H23" s="21">
        <f>H5-H13</f>
        <v>-57</v>
      </c>
      <c r="I23" s="22">
        <f aca="true" t="shared" si="2" ref="I23:P24">I5-I13</f>
        <v>0</v>
      </c>
      <c r="J23" s="22">
        <f t="shared" si="2"/>
        <v>0</v>
      </c>
      <c r="K23" s="9">
        <f t="shared" si="2"/>
        <v>-53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7">
        <f t="shared" si="2"/>
        <v>0</v>
      </c>
    </row>
    <row r="24" spans="2:16" ht="15">
      <c r="B24" s="36"/>
      <c r="C24" s="39"/>
      <c r="D24" s="39"/>
      <c r="E24" s="39"/>
      <c r="F24" s="39"/>
      <c r="G24" s="43"/>
      <c r="H24" s="24">
        <f>H6-H14</f>
        <v>-3</v>
      </c>
      <c r="I24" s="23">
        <f>I6-I14</f>
        <v>0</v>
      </c>
      <c r="J24" s="23">
        <f t="shared" si="2"/>
        <v>0</v>
      </c>
      <c r="K24" s="10">
        <f t="shared" si="2"/>
        <v>-2</v>
      </c>
      <c r="L24" s="23">
        <f t="shared" si="2"/>
        <v>0</v>
      </c>
      <c r="M24" s="23">
        <f t="shared" si="2"/>
        <v>0</v>
      </c>
      <c r="N24" s="23">
        <f>N6-N14</f>
        <v>0</v>
      </c>
      <c r="O24" s="23">
        <f t="shared" si="2"/>
        <v>0</v>
      </c>
      <c r="P24" s="28">
        <f t="shared" si="2"/>
        <v>0</v>
      </c>
    </row>
    <row r="25" spans="2:16" ht="15.75" thickBot="1">
      <c r="B25" s="37"/>
      <c r="C25" s="40"/>
      <c r="D25" s="40"/>
      <c r="E25" s="40"/>
      <c r="F25" s="40"/>
      <c r="G25" s="44"/>
      <c r="H25" s="31" t="e">
        <f>H7-H15</f>
        <v>#DIV/0!</v>
      </c>
      <c r="I25" s="25" t="e">
        <f aca="true" t="shared" si="3" ref="I25:P25">I7-I15</f>
        <v>#DIV/0!</v>
      </c>
      <c r="J25" s="25" t="e">
        <f>J7-J15</f>
        <v>#DIV/0!</v>
      </c>
      <c r="K25" s="32" t="e">
        <f t="shared" si="3"/>
        <v>#DIV/0!</v>
      </c>
      <c r="L25" s="25" t="e">
        <f t="shared" si="3"/>
        <v>#DIV/0!</v>
      </c>
      <c r="M25" s="25" t="e">
        <f t="shared" si="3"/>
        <v>#DIV/0!</v>
      </c>
      <c r="N25" s="25" t="e">
        <f t="shared" si="3"/>
        <v>#DIV/0!</v>
      </c>
      <c r="O25" s="25" t="e">
        <f t="shared" si="3"/>
        <v>#DIV/0!</v>
      </c>
      <c r="P25" s="33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2014-11-26T10:52:12Z</cp:lastPrinted>
  <dcterms:created xsi:type="dcterms:W3CDTF">2011-09-21T11:42:00Z</dcterms:created>
  <dcterms:modified xsi:type="dcterms:W3CDTF">2014-11-27T10:39:44Z</dcterms:modified>
  <cp:category/>
  <cp:version/>
  <cp:contentType/>
  <cp:contentStatus/>
</cp:coreProperties>
</file>