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leau cat C 20 sept13 imprimer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<sst xmlns="http://schemas.openxmlformats.org/spreadsheetml/2006/main" count="138" uniqueCount="46">
  <si>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r>
      <t>Reclassement catégorie C au 1</t>
    </r>
    <r>
      <rPr>
        <b/>
        <vertAlign val="superscript"/>
        <sz val="20"/>
        <color indexed="8"/>
        <rFont val="Calibri"/>
        <family val="2"/>
      </rPr>
      <t>er</t>
    </r>
    <r>
      <rPr>
        <b/>
        <sz val="20"/>
        <color indexed="8"/>
        <rFont val="Calibri"/>
        <family val="2"/>
      </rPr>
      <t xml:space="preserve"> janvier 2014 </t>
    </r>
    <r>
      <rPr>
        <b/>
        <sz val="13"/>
        <color indexed="8"/>
        <rFont val="Calibri"/>
        <family val="2"/>
      </rPr>
      <t>Grilles remises le 20 septembre 2013 par la Fonction publique</t>
    </r>
  </si>
  <si>
    <t>(des corrections mineures pourraient être apportées à cette grille)</t>
  </si>
  <si>
    <t>Les gains réels ne vont que jusqu'au 7ème échelon de l'échelle 3 (indice 315 à 102 % du SMIC). Ils représentent un « coup de pouce » de 1,3 %.</t>
  </si>
  <si>
    <t>Le 10ème échelon de l'échelle 3 gagne 4 points mais on perd 4 points d'indice au passage au  11ème échelon (13 points au lieu de 17).</t>
  </si>
  <si>
    <t>valeur du point =</t>
  </si>
  <si>
    <t>Echelle 3 année 2013</t>
  </si>
  <si>
    <r>
      <t xml:space="preserve">Echelle 3 année 2014 </t>
    </r>
    <r>
      <rPr>
        <sz val="10"/>
        <color indexed="8"/>
        <rFont val="Calibri"/>
        <family val="2"/>
      </rPr>
      <t>(premier grade)</t>
    </r>
  </si>
  <si>
    <t>Echelon</t>
  </si>
  <si>
    <t>Indice majoré</t>
  </si>
  <si>
    <t>gain par échelon</t>
  </si>
  <si>
    <t>durée échelon année</t>
  </si>
  <si>
    <t>reprise d'ancienneté / reclassement</t>
  </si>
  <si>
    <t>Indice majoré 2014</t>
  </si>
  <si>
    <t>durée échelon</t>
  </si>
  <si>
    <t>gain indiciaire 2014-2013</t>
  </si>
  <si>
    <t>gain mensuel en euros</t>
  </si>
  <si>
    <t>inflation 2013 =  0,8%</t>
  </si>
  <si>
    <t>GIPA 2013 (échelon précédent en 2008 sauf le 11ème)</t>
  </si>
  <si>
    <t>gain réel en point d'indice</t>
  </si>
  <si>
    <t>gain mensuel réel en euros</t>
  </si>
  <si>
    <t>ancienneté conservée</t>
  </si>
  <si>
    <t>ancienneté conservée à 75 %</t>
  </si>
  <si>
    <t>ancienneté conservée à 50%</t>
  </si>
  <si>
    <t>ancienneté conservée à 67 %</t>
  </si>
  <si>
    <t>durée de carrière 30 ans</t>
  </si>
  <si>
    <t>durée de carrière 22 ans</t>
  </si>
  <si>
    <t>Les gains réels ne vont que jusqu'au 5ème échelon de l'échelle 4 (indice 314 à 102 % du SMIC). Ils représentent un « coup de pouce » de 1,3 %.</t>
  </si>
  <si>
    <t>Le 12ème échelon de l 'échelle 4 nouvellement créé va simplement diminuer le montant de la GIPA versée en 2014, si le point d'indice continue d'être gelé.</t>
  </si>
  <si>
    <t>Echelle 4 année 2013</t>
  </si>
  <si>
    <r>
      <t xml:space="preserve">Echelle 4 année 2014 </t>
    </r>
    <r>
      <rPr>
        <sz val="10"/>
        <color indexed="8"/>
        <rFont val="Calibri"/>
        <family val="2"/>
      </rPr>
      <t>(deuxième grade)</t>
    </r>
  </si>
  <si>
    <t>si plus de 4 ans dans le 11ème</t>
  </si>
  <si>
    <t>durée de carrière 26 ans</t>
  </si>
  <si>
    <t>Les 5 premiers échelons de l'échelle 5 ne sont presque pas utilisés. Le 9ème échelon gagne 5 points mais on perd 8 points d'indice au passage au  10ème échelon (9 points au lieu de 17). Cette échelle n'a aucun gain réel.</t>
  </si>
  <si>
    <t>Le 12ème échelon de l'échelle 5 nouvellement créé va simplement diminuer le montant de la GIPA versée en 2014, si le point d'indice continue d'être gelé.</t>
  </si>
  <si>
    <t>Echelle 5 année 2013</t>
  </si>
  <si>
    <r>
      <t xml:space="preserve">Echelle 5 année 2014 </t>
    </r>
    <r>
      <rPr>
        <sz val="10"/>
        <color indexed="8"/>
        <rFont val="Calibri"/>
        <family val="2"/>
      </rPr>
      <t>(troisième grade)</t>
    </r>
  </si>
  <si>
    <t>peu utilisé</t>
  </si>
  <si>
    <t>Le premier échelon de l'échelle 6 n'est pas utilisé. Cette échelle n'a aucun gain réel.</t>
  </si>
  <si>
    <r>
      <t>Seuls les personnels techniques pourront accéder, avant le 1</t>
    </r>
    <r>
      <rPr>
        <b/>
        <vertAlign val="superscript"/>
        <sz val="10"/>
        <color indexed="8"/>
        <rFont val="Calibri"/>
        <family val="2"/>
      </rPr>
      <t>er</t>
    </r>
    <r>
      <rPr>
        <b/>
        <sz val="10"/>
        <color indexed="8"/>
        <rFont val="Calibri"/>
        <family val="2"/>
      </rPr>
      <t xml:space="preserve"> janvier 2015, au 9ème échelon de l'échelle 6, sommet de la catégorie, pour un gain réel de 8 points au lieu de 26.</t>
    </r>
  </si>
  <si>
    <t>Echelle 6 année 2013</t>
  </si>
  <si>
    <r>
      <t xml:space="preserve">Echelle 6 année 2014 </t>
    </r>
    <r>
      <rPr>
        <sz val="10"/>
        <color indexed="8"/>
        <rFont val="Calibri"/>
        <family val="2"/>
      </rPr>
      <t>(quatrième grade)</t>
    </r>
  </si>
  <si>
    <t>GIPA 2013 (échelon précédent en 2008 sauf 7ème et 8ème)</t>
  </si>
  <si>
    <t>si plus de 4 ans dans le 8ème</t>
  </si>
  <si>
    <t>ES/8</t>
  </si>
  <si>
    <t>non utiisé</t>
  </si>
  <si>
    <t>durée de carrière 33 ans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</si>
</sst>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0_ ;[RED]\-0\ ;;"/>
    <numFmt numFmtId="168" formatCode="0.00_ ;[RED]\-0.00\ "/>
  </numFmts>
  <fonts count="16">
    <font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vertAlign val="superscript"/>
      <sz val="2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center" wrapText="1"/>
    </xf>
    <xf numFmtId="164" fontId="4" fillId="0" borderId="0" xfId="0" applyFont="1" applyFill="1" applyAlignment="1">
      <alignment/>
    </xf>
    <xf numFmtId="164" fontId="1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/>
    </xf>
    <xf numFmtId="165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2" fillId="0" borderId="0" xfId="0" applyFont="1" applyAlignment="1">
      <alignment horizontal="right"/>
    </xf>
    <xf numFmtId="164" fontId="12" fillId="2" borderId="2" xfId="0" applyFont="1" applyFill="1" applyBorder="1" applyAlignment="1">
      <alignment horizontal="center" wrapText="1"/>
    </xf>
    <xf numFmtId="164" fontId="12" fillId="2" borderId="3" xfId="0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 wrapText="1"/>
    </xf>
    <xf numFmtId="167" fontId="3" fillId="0" borderId="3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4" fontId="2" fillId="0" borderId="7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/>
    </xf>
    <xf numFmtId="164" fontId="2" fillId="0" borderId="0" xfId="0" applyFont="1" applyAlignment="1">
      <alignment wrapText="1"/>
    </xf>
    <xf numFmtId="168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1" fillId="0" borderId="8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" wrapText="1"/>
    </xf>
    <xf numFmtId="164" fontId="12" fillId="2" borderId="10" xfId="0" applyFont="1" applyFill="1" applyBorder="1" applyAlignment="1">
      <alignment horizontal="center" wrapText="1"/>
    </xf>
    <xf numFmtId="164" fontId="1" fillId="0" borderId="1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1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164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276225</xdr:colOff>
      <xdr:row>5</xdr:row>
      <xdr:rowOff>47625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667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4"/>
  <sheetViews>
    <sheetView tabSelected="1" workbookViewId="0" topLeftCell="A58">
      <selection activeCell="G45" sqref="G45"/>
    </sheetView>
  </sheetViews>
  <sheetFormatPr defaultColWidth="11.421875" defaultRowHeight="7.5" customHeight="1"/>
  <cols>
    <col min="1" max="1" width="4.00390625" style="1" customWidth="1"/>
    <col min="2" max="5" width="9.140625" style="1" customWidth="1"/>
    <col min="6" max="6" width="26.140625" style="2" customWidth="1"/>
    <col min="7" max="11" width="9.140625" style="1" customWidth="1"/>
    <col min="12" max="12" width="9.140625" style="3" customWidth="1"/>
    <col min="13" max="13" width="9.140625" style="4" customWidth="1"/>
    <col min="14" max="14" width="9.140625" style="5" customWidth="1"/>
    <col min="15" max="15" width="9.140625" style="6" customWidth="1"/>
    <col min="16" max="16" width="9.140625" style="7" customWidth="1"/>
    <col min="17" max="17" width="9.140625" style="1" customWidth="1"/>
    <col min="18" max="253" width="10.8515625" style="1" customWidth="1"/>
    <col min="254" max="16384" width="10.8515625" style="0" customWidth="1"/>
  </cols>
  <sheetData>
    <row r="2" spans="2:19" s="8" customFormat="1" ht="26.25" customHeight="1">
      <c r="B2"/>
      <c r="C2"/>
      <c r="D2" s="9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/>
      <c r="S2" s="10"/>
    </row>
    <row r="3" spans="2:16" s="12" customFormat="1" ht="10.5" customHeight="1">
      <c r="B3" s="13"/>
      <c r="C3" s="13"/>
      <c r="D3" s="13"/>
      <c r="E3" s="13" t="s">
        <v>1</v>
      </c>
      <c r="F3" s="13"/>
      <c r="G3" s="13"/>
      <c r="H3" s="13"/>
      <c r="I3" s="13"/>
      <c r="J3" s="13"/>
      <c r="K3" s="13"/>
      <c r="L3" s="13"/>
      <c r="M3" s="13"/>
      <c r="N3" s="14"/>
      <c r="O3" s="15"/>
      <c r="P3" s="16"/>
    </row>
    <row r="4" spans="2:16" s="12" customFormat="1" ht="10.5" customHeight="1">
      <c r="B4" s="13"/>
      <c r="C4" s="13"/>
      <c r="D4" s="13"/>
      <c r="E4" s="13"/>
      <c r="G4" s="13"/>
      <c r="H4" s="13"/>
      <c r="I4" s="13"/>
      <c r="J4" s="13"/>
      <c r="K4" s="13"/>
      <c r="L4" s="17"/>
      <c r="M4" s="18"/>
      <c r="N4" s="14"/>
      <c r="O4" s="15"/>
      <c r="P4" s="16"/>
    </row>
    <row r="5" spans="2:16" s="19" customFormat="1" ht="16.5" customHeight="1">
      <c r="B5"/>
      <c r="C5" s="20"/>
      <c r="D5" s="21" t="s">
        <v>2</v>
      </c>
      <c r="E5" s="20"/>
      <c r="F5" s="20"/>
      <c r="G5" s="20"/>
      <c r="H5" s="20"/>
      <c r="I5" s="20"/>
      <c r="J5" s="20"/>
      <c r="K5" s="20"/>
      <c r="L5" s="20"/>
      <c r="M5" s="22"/>
      <c r="N5" s="23"/>
      <c r="O5" s="24"/>
      <c r="P5" s="25"/>
    </row>
    <row r="6" spans="2:16" s="19" customFormat="1" ht="16.5" customHeight="1">
      <c r="B6"/>
      <c r="C6" s="20"/>
      <c r="D6" s="21" t="s">
        <v>3</v>
      </c>
      <c r="E6" s="20"/>
      <c r="F6" s="20"/>
      <c r="G6" s="20"/>
      <c r="H6" s="20"/>
      <c r="I6" s="20"/>
      <c r="J6" s="20"/>
      <c r="K6" s="20"/>
      <c r="L6" s="20"/>
      <c r="M6" s="22"/>
      <c r="N6" s="23"/>
      <c r="O6" s="24"/>
      <c r="P6" s="25"/>
    </row>
    <row r="7" spans="3:4" ht="15.75" customHeight="1">
      <c r="C7" s="26" t="s">
        <v>4</v>
      </c>
      <c r="D7" s="1">
        <v>4.6303</v>
      </c>
    </row>
    <row r="8" spans="2:12" ht="18" customHeight="1">
      <c r="B8" s="27" t="s">
        <v>5</v>
      </c>
      <c r="C8" s="27"/>
      <c r="D8" s="27"/>
      <c r="E8" s="27"/>
      <c r="G8" s="28" t="s">
        <v>6</v>
      </c>
      <c r="H8" s="28"/>
      <c r="I8" s="28"/>
      <c r="J8" s="28"/>
      <c r="K8" s="28"/>
      <c r="L8" s="28"/>
    </row>
    <row r="9" spans="2:16" ht="77.25" customHeight="1">
      <c r="B9" s="29" t="s">
        <v>7</v>
      </c>
      <c r="C9" s="29" t="s">
        <v>8</v>
      </c>
      <c r="D9" s="29" t="s">
        <v>9</v>
      </c>
      <c r="E9" s="29" t="s">
        <v>10</v>
      </c>
      <c r="F9" s="30" t="s">
        <v>11</v>
      </c>
      <c r="G9" s="31" t="s">
        <v>7</v>
      </c>
      <c r="H9" s="31" t="s">
        <v>12</v>
      </c>
      <c r="I9" s="31" t="s">
        <v>9</v>
      </c>
      <c r="J9" s="31" t="s">
        <v>13</v>
      </c>
      <c r="K9" s="31" t="s">
        <v>14</v>
      </c>
      <c r="L9" s="32" t="s">
        <v>15</v>
      </c>
      <c r="M9" s="33" t="s">
        <v>16</v>
      </c>
      <c r="N9" s="34" t="s">
        <v>17</v>
      </c>
      <c r="O9" s="35" t="s">
        <v>18</v>
      </c>
      <c r="P9" s="35" t="s">
        <v>19</v>
      </c>
    </row>
    <row r="10" spans="2:16" ht="15.75" customHeight="1">
      <c r="B10" s="29">
        <v>11</v>
      </c>
      <c r="C10" s="29">
        <v>355</v>
      </c>
      <c r="D10" s="29">
        <f>C10-C11</f>
        <v>17</v>
      </c>
      <c r="E10" s="29"/>
      <c r="F10" s="36" t="s">
        <v>20</v>
      </c>
      <c r="G10" s="29">
        <v>11</v>
      </c>
      <c r="H10" s="29">
        <v>358</v>
      </c>
      <c r="I10" s="29">
        <f>H10-H11</f>
        <v>13</v>
      </c>
      <c r="J10" s="29"/>
      <c r="K10" s="29">
        <f>H10-C10</f>
        <v>3</v>
      </c>
      <c r="L10" s="37">
        <f>K10*$D$7</f>
        <v>13.8909</v>
      </c>
      <c r="M10" s="38">
        <f>H10*$D$7*0.8%</f>
        <v>13.2611792</v>
      </c>
      <c r="N10" s="39">
        <v>754</v>
      </c>
      <c r="O10" s="40"/>
      <c r="P10" s="41"/>
    </row>
    <row r="11" spans="2:16" ht="15.75" customHeight="1">
      <c r="B11" s="29">
        <v>10</v>
      </c>
      <c r="C11" s="29">
        <v>338</v>
      </c>
      <c r="D11" s="29">
        <f>C11-C12</f>
        <v>12</v>
      </c>
      <c r="E11" s="29">
        <v>4</v>
      </c>
      <c r="F11" s="36" t="s">
        <v>20</v>
      </c>
      <c r="G11" s="29">
        <v>10</v>
      </c>
      <c r="H11" s="29">
        <v>345</v>
      </c>
      <c r="I11" s="29">
        <f>H11-H12</f>
        <v>12</v>
      </c>
      <c r="J11" s="29">
        <v>4</v>
      </c>
      <c r="K11" s="29">
        <f>H11-C11</f>
        <v>7</v>
      </c>
      <c r="L11" s="37">
        <f>K11*$D$7</f>
        <v>32.4121</v>
      </c>
      <c r="M11" s="38">
        <f>H11*$D$7*0.8%</f>
        <v>12.779628</v>
      </c>
      <c r="N11" s="39">
        <v>25</v>
      </c>
      <c r="O11" s="40">
        <v>3.790065150566199</v>
      </c>
      <c r="P11" s="41">
        <v>17.54913866666667</v>
      </c>
    </row>
    <row r="12" spans="2:16" ht="15.75" customHeight="1">
      <c r="B12" s="29">
        <v>9</v>
      </c>
      <c r="C12" s="29">
        <v>326</v>
      </c>
      <c r="D12" s="29">
        <f>C12-C13</f>
        <v>7</v>
      </c>
      <c r="E12" s="29">
        <v>4</v>
      </c>
      <c r="F12" s="36" t="s">
        <v>21</v>
      </c>
      <c r="G12" s="29">
        <v>9</v>
      </c>
      <c r="H12" s="29">
        <v>333</v>
      </c>
      <c r="I12" s="29">
        <f>H12-H13</f>
        <v>6</v>
      </c>
      <c r="J12" s="29">
        <v>3</v>
      </c>
      <c r="K12" s="29">
        <f>H12-C12</f>
        <v>7</v>
      </c>
      <c r="L12" s="37">
        <f>K12*$D$7</f>
        <v>32.4121</v>
      </c>
      <c r="M12" s="38">
        <f>H12*$D$7*0.8%</f>
        <v>12.335119200000001</v>
      </c>
      <c r="N12" s="39">
        <v>288</v>
      </c>
      <c r="O12" s="40"/>
      <c r="P12" s="41"/>
    </row>
    <row r="13" spans="2:16" ht="15.75" customHeight="1">
      <c r="B13" s="29">
        <v>8</v>
      </c>
      <c r="C13" s="29">
        <v>319</v>
      </c>
      <c r="D13" s="29">
        <f>C13-C14</f>
        <v>4</v>
      </c>
      <c r="E13" s="29">
        <v>4</v>
      </c>
      <c r="F13" s="36" t="s">
        <v>21</v>
      </c>
      <c r="G13" s="29">
        <v>8</v>
      </c>
      <c r="H13" s="29">
        <v>327</v>
      </c>
      <c r="I13" s="29">
        <f>H13-H14</f>
        <v>4</v>
      </c>
      <c r="J13" s="29">
        <v>3</v>
      </c>
      <c r="K13" s="29">
        <f>H13-C13</f>
        <v>8</v>
      </c>
      <c r="L13" s="37">
        <f>K13*$D$7</f>
        <v>37.0424</v>
      </c>
      <c r="M13" s="38">
        <f>H13*$D$7*0.8%</f>
        <v>12.112864799999999</v>
      </c>
      <c r="N13" s="39">
        <v>273</v>
      </c>
      <c r="O13" s="40">
        <v>0</v>
      </c>
      <c r="P13" s="41">
        <v>2.179535200000002</v>
      </c>
    </row>
    <row r="14" spans="2:16" ht="15.75" customHeight="1">
      <c r="B14" s="29">
        <v>7</v>
      </c>
      <c r="C14" s="29">
        <v>315</v>
      </c>
      <c r="D14" s="29">
        <f>C14-C15</f>
        <v>1</v>
      </c>
      <c r="E14" s="29">
        <v>4</v>
      </c>
      <c r="F14" s="36" t="s">
        <v>22</v>
      </c>
      <c r="G14" s="29">
        <v>7</v>
      </c>
      <c r="H14" s="29">
        <v>323</v>
      </c>
      <c r="I14" s="29">
        <f>H14-H15</f>
        <v>2</v>
      </c>
      <c r="J14" s="29">
        <v>2</v>
      </c>
      <c r="K14" s="29">
        <f>H14-C14</f>
        <v>8</v>
      </c>
      <c r="L14" s="37">
        <f>K14*$D$7</f>
        <v>37.0424</v>
      </c>
      <c r="M14" s="38">
        <f>H14*$D$7*0.8%</f>
        <v>11.9646952</v>
      </c>
      <c r="N14" s="39">
        <v>92</v>
      </c>
      <c r="O14" s="40">
        <v>3.7602397540836088</v>
      </c>
      <c r="P14" s="41">
        <v>17.411038133333335</v>
      </c>
    </row>
    <row r="15" spans="2:16" ht="15.75" customHeight="1">
      <c r="B15" s="29">
        <v>6</v>
      </c>
      <c r="C15" s="29">
        <v>314</v>
      </c>
      <c r="D15" s="29">
        <f>C15-C16</f>
        <v>1</v>
      </c>
      <c r="E15" s="29">
        <v>3</v>
      </c>
      <c r="F15" s="36" t="s">
        <v>23</v>
      </c>
      <c r="G15" s="29">
        <v>6</v>
      </c>
      <c r="H15" s="29">
        <v>321</v>
      </c>
      <c r="I15" s="29">
        <f>H15-H16</f>
        <v>1</v>
      </c>
      <c r="J15" s="29">
        <v>2</v>
      </c>
      <c r="K15" s="29">
        <f>H15-C15</f>
        <v>7</v>
      </c>
      <c r="L15" s="37">
        <f>K15*$D$7</f>
        <v>32.4121</v>
      </c>
      <c r="M15" s="38">
        <f>H15*$D$7*0.8%</f>
        <v>11.8906104</v>
      </c>
      <c r="N15" s="39"/>
      <c r="O15" s="40">
        <v>4.432</v>
      </c>
      <c r="P15" s="41">
        <v>20.521489600000002</v>
      </c>
    </row>
    <row r="16" spans="2:16" ht="15.75" customHeight="1">
      <c r="B16" s="29">
        <v>5</v>
      </c>
      <c r="C16" s="29">
        <v>313</v>
      </c>
      <c r="D16" s="29">
        <f>C16-C17</f>
        <v>1</v>
      </c>
      <c r="E16" s="29">
        <v>3</v>
      </c>
      <c r="F16" s="36" t="s">
        <v>23</v>
      </c>
      <c r="G16" s="29">
        <v>5</v>
      </c>
      <c r="H16" s="29">
        <v>320</v>
      </c>
      <c r="I16" s="29">
        <f>H16-H17</f>
        <v>1</v>
      </c>
      <c r="J16" s="29">
        <v>2</v>
      </c>
      <c r="K16" s="29">
        <f>H16-C16</f>
        <v>7</v>
      </c>
      <c r="L16" s="37">
        <f>K16*$D$7</f>
        <v>32.4121</v>
      </c>
      <c r="M16" s="38">
        <f>H16*$D$7*0.8%</f>
        <v>11.853568</v>
      </c>
      <c r="N16" s="39"/>
      <c r="O16" s="40">
        <v>4.44</v>
      </c>
      <c r="P16" s="41">
        <v>20.558532000000003</v>
      </c>
    </row>
    <row r="17" spans="2:16" ht="15.75" customHeight="1">
      <c r="B17" s="29">
        <v>4</v>
      </c>
      <c r="C17" s="29">
        <v>312</v>
      </c>
      <c r="D17" s="29">
        <f>C17-C18</f>
        <v>1</v>
      </c>
      <c r="E17" s="29">
        <v>3</v>
      </c>
      <c r="F17" s="36" t="s">
        <v>23</v>
      </c>
      <c r="G17" s="29">
        <v>4</v>
      </c>
      <c r="H17" s="29">
        <v>319</v>
      </c>
      <c r="I17" s="29">
        <f>H17-H18</f>
        <v>1</v>
      </c>
      <c r="J17" s="29">
        <v>2</v>
      </c>
      <c r="K17" s="29">
        <f>H17-C17</f>
        <v>7</v>
      </c>
      <c r="L17" s="37">
        <f>K17*$D$7</f>
        <v>32.4121</v>
      </c>
      <c r="M17" s="38">
        <f>H17*$D$7*0.8%</f>
        <v>11.8165256</v>
      </c>
      <c r="N17" s="39"/>
      <c r="O17" s="40">
        <v>4.448</v>
      </c>
      <c r="P17" s="41">
        <v>20.595574400000004</v>
      </c>
    </row>
    <row r="18" spans="2:16" ht="15.75" customHeight="1">
      <c r="B18" s="29">
        <v>3</v>
      </c>
      <c r="C18" s="29">
        <v>311</v>
      </c>
      <c r="D18" s="29">
        <f>C18-C19</f>
        <v>1</v>
      </c>
      <c r="E18" s="29">
        <v>2</v>
      </c>
      <c r="F18" s="36" t="s">
        <v>20</v>
      </c>
      <c r="G18" s="29">
        <v>3</v>
      </c>
      <c r="H18" s="29">
        <v>318</v>
      </c>
      <c r="I18" s="29">
        <f>H18-H19</f>
        <v>1</v>
      </c>
      <c r="J18" s="29">
        <v>2</v>
      </c>
      <c r="K18" s="29">
        <f>H18-C18</f>
        <v>7</v>
      </c>
      <c r="L18" s="37">
        <f>K18*$D$7</f>
        <v>32.4121</v>
      </c>
      <c r="M18" s="38">
        <f>H18*$D$7*0.8%</f>
        <v>11.779483200000001</v>
      </c>
      <c r="N18" s="39"/>
      <c r="O18" s="40">
        <v>4.456</v>
      </c>
      <c r="P18" s="41">
        <v>20.6326168</v>
      </c>
    </row>
    <row r="19" spans="2:16" ht="15.75" customHeight="1">
      <c r="B19" s="29">
        <v>2</v>
      </c>
      <c r="C19" s="29">
        <v>310</v>
      </c>
      <c r="D19" s="29">
        <f>C19-C20</f>
        <v>1</v>
      </c>
      <c r="E19" s="29">
        <v>2</v>
      </c>
      <c r="F19" s="36" t="s">
        <v>22</v>
      </c>
      <c r="G19" s="29">
        <v>2</v>
      </c>
      <c r="H19" s="29">
        <v>317</v>
      </c>
      <c r="I19" s="29">
        <f>H19-H20</f>
        <v>1</v>
      </c>
      <c r="J19" s="29">
        <v>1</v>
      </c>
      <c r="K19" s="29">
        <f>H19-C19</f>
        <v>7</v>
      </c>
      <c r="L19" s="37">
        <f>K19*$D$7</f>
        <v>32.4121</v>
      </c>
      <c r="M19" s="38">
        <f>H19*$D$7*0.8%</f>
        <v>11.7424408</v>
      </c>
      <c r="N19" s="39"/>
      <c r="O19" s="40">
        <v>4.464</v>
      </c>
      <c r="P19" s="41">
        <v>20.6696592</v>
      </c>
    </row>
    <row r="20" spans="2:16" ht="15.75" customHeight="1">
      <c r="B20" s="29">
        <v>1</v>
      </c>
      <c r="C20" s="29">
        <v>309</v>
      </c>
      <c r="D20" s="29"/>
      <c r="E20" s="29">
        <v>1</v>
      </c>
      <c r="F20" s="42" t="s">
        <v>20</v>
      </c>
      <c r="G20" s="29">
        <v>1</v>
      </c>
      <c r="H20" s="29">
        <v>316</v>
      </c>
      <c r="I20" s="29"/>
      <c r="J20" s="29">
        <v>1</v>
      </c>
      <c r="K20" s="29">
        <f>H20-C20</f>
        <v>7</v>
      </c>
      <c r="L20" s="37">
        <f>K20*$D$7</f>
        <v>32.4121</v>
      </c>
      <c r="M20" s="38">
        <f>H20*$D$7*0.8%</f>
        <v>11.7053984</v>
      </c>
      <c r="N20" s="39"/>
      <c r="O20" s="40">
        <v>4.472</v>
      </c>
      <c r="P20" s="41">
        <v>20.706701600000002</v>
      </c>
    </row>
    <row r="21" spans="2:16" ht="15" customHeight="1">
      <c r="B21" s="43" t="s">
        <v>24</v>
      </c>
      <c r="C21" s="43"/>
      <c r="D21" s="43"/>
      <c r="E21" s="43"/>
      <c r="F21" s="44"/>
      <c r="G21" s="43" t="s">
        <v>25</v>
      </c>
      <c r="H21" s="43"/>
      <c r="I21" s="43"/>
      <c r="J21" s="43"/>
      <c r="K21" s="43"/>
      <c r="L21" s="43"/>
      <c r="P21" s="45"/>
    </row>
    <row r="22" spans="2:16" ht="18.75" customHeight="1">
      <c r="B22" s="46"/>
      <c r="C22" s="46"/>
      <c r="D22" s="46"/>
      <c r="E22" s="46"/>
      <c r="F22" s="47"/>
      <c r="G22" s="46"/>
      <c r="H22" s="46"/>
      <c r="I22" s="46"/>
      <c r="J22" s="46"/>
      <c r="K22" s="46"/>
      <c r="L22" s="48"/>
      <c r="P22" s="45"/>
    </row>
    <row r="23" spans="2:16" ht="15.75" customHeight="1">
      <c r="B23" s="21" t="s">
        <v>26</v>
      </c>
      <c r="C23" s="46"/>
      <c r="D23" s="46"/>
      <c r="E23" s="46"/>
      <c r="F23" s="47"/>
      <c r="G23" s="46"/>
      <c r="H23" s="46"/>
      <c r="I23" s="46"/>
      <c r="J23" s="46"/>
      <c r="K23" s="46"/>
      <c r="L23" s="48"/>
      <c r="P23" s="45"/>
    </row>
    <row r="24" spans="2:16" ht="15" customHeight="1">
      <c r="B24" s="21" t="s">
        <v>27</v>
      </c>
      <c r="P24" s="45"/>
    </row>
    <row r="25" spans="2:16" ht="18" customHeight="1">
      <c r="B25" s="28" t="s">
        <v>28</v>
      </c>
      <c r="C25" s="28"/>
      <c r="D25" s="28"/>
      <c r="E25" s="28"/>
      <c r="G25" s="28" t="s">
        <v>29</v>
      </c>
      <c r="H25" s="28"/>
      <c r="I25" s="28"/>
      <c r="J25" s="28"/>
      <c r="K25" s="28"/>
      <c r="L25" s="28"/>
      <c r="P25" s="45"/>
    </row>
    <row r="26" spans="2:16" ht="77.25" customHeight="1">
      <c r="B26" s="29" t="s">
        <v>7</v>
      </c>
      <c r="C26" s="29" t="s">
        <v>8</v>
      </c>
      <c r="D26" s="29" t="s">
        <v>9</v>
      </c>
      <c r="E26" s="29" t="s">
        <v>10</v>
      </c>
      <c r="F26" s="30" t="s">
        <v>11</v>
      </c>
      <c r="G26" s="31" t="s">
        <v>7</v>
      </c>
      <c r="H26" s="31" t="s">
        <v>12</v>
      </c>
      <c r="I26" s="31" t="s">
        <v>9</v>
      </c>
      <c r="J26" s="31" t="s">
        <v>13</v>
      </c>
      <c r="K26" s="31" t="s">
        <v>14</v>
      </c>
      <c r="L26" s="32" t="s">
        <v>15</v>
      </c>
      <c r="M26" s="33" t="s">
        <v>16</v>
      </c>
      <c r="N26" s="34" t="s">
        <v>17</v>
      </c>
      <c r="O26" s="35" t="s">
        <v>18</v>
      </c>
      <c r="P26" s="35" t="s">
        <v>19</v>
      </c>
    </row>
    <row r="27" spans="2:16" ht="15.75" customHeight="1">
      <c r="B27" s="29"/>
      <c r="C27" s="29"/>
      <c r="D27" s="29"/>
      <c r="E27" s="29"/>
      <c r="F27" s="36" t="s">
        <v>30</v>
      </c>
      <c r="G27" s="29">
        <v>12</v>
      </c>
      <c r="H27" s="29">
        <v>377</v>
      </c>
      <c r="I27" s="29">
        <f>H27-H28</f>
        <v>7</v>
      </c>
      <c r="J27" s="29"/>
      <c r="K27" s="29">
        <v>8</v>
      </c>
      <c r="L27" s="37">
        <v>37.0424</v>
      </c>
      <c r="M27" s="38">
        <f>M28</f>
        <v>13.705688</v>
      </c>
      <c r="N27" s="49">
        <v>783</v>
      </c>
      <c r="O27" s="40"/>
      <c r="P27" s="41"/>
    </row>
    <row r="28" spans="2:16" ht="15.75" customHeight="1">
      <c r="B28" s="29">
        <v>11</v>
      </c>
      <c r="C28" s="29">
        <v>369</v>
      </c>
      <c r="D28" s="29">
        <f>C28-C29</f>
        <v>13</v>
      </c>
      <c r="E28" s="29"/>
      <c r="F28" s="36" t="s">
        <v>20</v>
      </c>
      <c r="G28" s="29">
        <v>11</v>
      </c>
      <c r="H28" s="29">
        <v>370</v>
      </c>
      <c r="I28" s="29">
        <f>H28-H29</f>
        <v>7</v>
      </c>
      <c r="J28" s="29">
        <v>4</v>
      </c>
      <c r="K28" s="29">
        <f>H28-C28</f>
        <v>1</v>
      </c>
      <c r="L28" s="37">
        <f>K28*$D$7</f>
        <v>4.6303</v>
      </c>
      <c r="M28" s="38">
        <f>H28*$D$7*0.8%</f>
        <v>13.705688</v>
      </c>
      <c r="N28" s="49">
        <v>783</v>
      </c>
      <c r="O28" s="40"/>
      <c r="P28" s="41"/>
    </row>
    <row r="29" spans="2:16" ht="15.75" customHeight="1">
      <c r="B29" s="29">
        <v>10</v>
      </c>
      <c r="C29" s="29">
        <v>356</v>
      </c>
      <c r="D29" s="29">
        <f>C29-C30</f>
        <v>11</v>
      </c>
      <c r="E29" s="29">
        <v>4</v>
      </c>
      <c r="F29" s="36" t="s">
        <v>20</v>
      </c>
      <c r="G29" s="29">
        <v>10</v>
      </c>
      <c r="H29" s="29">
        <v>363</v>
      </c>
      <c r="I29" s="29">
        <f>H29-H30</f>
        <v>14</v>
      </c>
      <c r="J29" s="29">
        <v>4</v>
      </c>
      <c r="K29" s="29">
        <f>H29-C29</f>
        <v>7</v>
      </c>
      <c r="L29" s="37">
        <f>K29*$D$7</f>
        <v>32.4121</v>
      </c>
      <c r="M29" s="38">
        <f>H29*$D$7*0.8%</f>
        <v>13.4463912</v>
      </c>
      <c r="N29" s="49">
        <v>121</v>
      </c>
      <c r="O29" s="40">
        <v>1.9183153287403982</v>
      </c>
      <c r="P29" s="41">
        <v>8.882375466666666</v>
      </c>
    </row>
    <row r="30" spans="2:16" ht="15.75" customHeight="1">
      <c r="B30" s="29">
        <v>9</v>
      </c>
      <c r="C30" s="29">
        <v>345</v>
      </c>
      <c r="D30" s="29">
        <f>C30-C31</f>
        <v>10</v>
      </c>
      <c r="E30" s="29">
        <v>4</v>
      </c>
      <c r="F30" s="36" t="s">
        <v>21</v>
      </c>
      <c r="G30" s="29">
        <v>9</v>
      </c>
      <c r="H30" s="29">
        <v>349</v>
      </c>
      <c r="I30" s="29">
        <f>H30-H31</f>
        <v>9</v>
      </c>
      <c r="J30" s="29">
        <v>3</v>
      </c>
      <c r="K30" s="29">
        <f>H30-C30</f>
        <v>4</v>
      </c>
      <c r="L30" s="37">
        <f>K30*$D$7</f>
        <v>18.5212</v>
      </c>
      <c r="M30" s="38">
        <f>H30*$D$7*0.8%</f>
        <v>12.9277976</v>
      </c>
      <c r="N30" s="49">
        <v>156</v>
      </c>
      <c r="O30" s="40"/>
      <c r="P30" s="41"/>
    </row>
    <row r="31" spans="2:16" ht="15.75" customHeight="1">
      <c r="B31" s="29">
        <v>8</v>
      </c>
      <c r="C31" s="29">
        <v>335</v>
      </c>
      <c r="D31" s="29">
        <f>C31-C32</f>
        <v>10</v>
      </c>
      <c r="E31" s="29">
        <v>4</v>
      </c>
      <c r="F31" s="36" t="s">
        <v>21</v>
      </c>
      <c r="G31" s="29">
        <v>8</v>
      </c>
      <c r="H31" s="29">
        <v>340</v>
      </c>
      <c r="I31" s="29">
        <f>H31-H32</f>
        <v>13</v>
      </c>
      <c r="J31" s="29">
        <v>3</v>
      </c>
      <c r="K31" s="29">
        <f>H31-C31</f>
        <v>5</v>
      </c>
      <c r="L31" s="37">
        <f>K31*$D$7</f>
        <v>23.1515</v>
      </c>
      <c r="M31" s="38">
        <f>H31*$D$7*0.8%</f>
        <v>12.594416</v>
      </c>
      <c r="N31" s="49">
        <v>134</v>
      </c>
      <c r="O31" s="40"/>
      <c r="P31" s="41"/>
    </row>
    <row r="32" spans="2:16" ht="15.75" customHeight="1">
      <c r="B32" s="29">
        <v>7</v>
      </c>
      <c r="C32" s="29">
        <v>325</v>
      </c>
      <c r="D32" s="29">
        <f>C32-C33</f>
        <v>9</v>
      </c>
      <c r="E32" s="29">
        <v>4</v>
      </c>
      <c r="F32" s="36" t="s">
        <v>22</v>
      </c>
      <c r="G32" s="29">
        <v>7</v>
      </c>
      <c r="H32" s="29">
        <v>327</v>
      </c>
      <c r="I32" s="29">
        <f>H32-H33</f>
        <v>3</v>
      </c>
      <c r="J32" s="29">
        <v>2</v>
      </c>
      <c r="K32" s="29">
        <f>H32-C32</f>
        <v>2</v>
      </c>
      <c r="L32" s="37">
        <f>K32*$D$7</f>
        <v>9.2606</v>
      </c>
      <c r="M32" s="38">
        <f>H32*$D$7*0.8%</f>
        <v>12.112864799999999</v>
      </c>
      <c r="N32" s="49">
        <v>171</v>
      </c>
      <c r="O32" s="40"/>
      <c r="P32" s="41"/>
    </row>
    <row r="33" spans="2:16" ht="15.75" customHeight="1">
      <c r="B33" s="29">
        <v>6</v>
      </c>
      <c r="C33" s="29">
        <v>316</v>
      </c>
      <c r="D33" s="29">
        <f>C33-C34</f>
        <v>2</v>
      </c>
      <c r="E33" s="29">
        <v>3</v>
      </c>
      <c r="F33" s="36" t="s">
        <v>23</v>
      </c>
      <c r="G33" s="29">
        <v>6</v>
      </c>
      <c r="H33" s="29">
        <v>324</v>
      </c>
      <c r="I33" s="29">
        <f>H33-H34</f>
        <v>2</v>
      </c>
      <c r="J33" s="29">
        <v>2</v>
      </c>
      <c r="K33" s="29">
        <f>H33-C33</f>
        <v>8</v>
      </c>
      <c r="L33" s="37">
        <f>K33*$D$7</f>
        <v>37.0424</v>
      </c>
      <c r="M33" s="38">
        <f>H33*$D$7*0.8%</f>
        <v>12.0017376</v>
      </c>
      <c r="N33" s="49">
        <v>209</v>
      </c>
      <c r="O33" s="40">
        <v>1.6465446587334152</v>
      </c>
      <c r="P33" s="41">
        <v>7.623995733333333</v>
      </c>
    </row>
    <row r="34" spans="2:16" ht="15.75" customHeight="1">
      <c r="B34" s="29">
        <v>5</v>
      </c>
      <c r="C34" s="29">
        <v>314</v>
      </c>
      <c r="D34" s="29">
        <f>C34-C35</f>
        <v>1</v>
      </c>
      <c r="E34" s="29">
        <v>3</v>
      </c>
      <c r="F34" s="36" t="s">
        <v>23</v>
      </c>
      <c r="G34" s="29">
        <v>5</v>
      </c>
      <c r="H34" s="29">
        <v>322</v>
      </c>
      <c r="I34" s="29">
        <f>H34-H35</f>
        <v>1</v>
      </c>
      <c r="J34" s="29">
        <v>2</v>
      </c>
      <c r="K34" s="29">
        <f>H34-C34</f>
        <v>8</v>
      </c>
      <c r="L34" s="37">
        <f>K34*$D$7</f>
        <v>37.0424</v>
      </c>
      <c r="M34" s="38">
        <f>H34*$D$7*0.8%</f>
        <v>11.9276528</v>
      </c>
      <c r="N34" s="49"/>
      <c r="O34" s="40">
        <v>5.4239999999999995</v>
      </c>
      <c r="P34" s="41">
        <v>25.1147472</v>
      </c>
    </row>
    <row r="35" spans="2:16" ht="15.75" customHeight="1">
      <c r="B35" s="29">
        <v>4</v>
      </c>
      <c r="C35" s="29">
        <v>313</v>
      </c>
      <c r="D35" s="29">
        <f>C35-C36</f>
        <v>1</v>
      </c>
      <c r="E35" s="29">
        <v>3</v>
      </c>
      <c r="F35" s="36" t="s">
        <v>23</v>
      </c>
      <c r="G35" s="29">
        <v>4</v>
      </c>
      <c r="H35" s="29">
        <v>321</v>
      </c>
      <c r="I35" s="29">
        <f>H35-H36</f>
        <v>1</v>
      </c>
      <c r="J35" s="29">
        <v>2</v>
      </c>
      <c r="K35" s="29">
        <f>H35-C35</f>
        <v>8</v>
      </c>
      <c r="L35" s="37">
        <f>K35*$D$7</f>
        <v>37.0424</v>
      </c>
      <c r="M35" s="38">
        <f>H35*$D$7*0.8%</f>
        <v>11.8906104</v>
      </c>
      <c r="N35" s="49"/>
      <c r="O35" s="40">
        <v>5.432</v>
      </c>
      <c r="P35" s="41">
        <v>25.1517896</v>
      </c>
    </row>
    <row r="36" spans="2:16" ht="15.75" customHeight="1">
      <c r="B36" s="29">
        <v>3</v>
      </c>
      <c r="C36" s="29">
        <v>312</v>
      </c>
      <c r="D36" s="29">
        <f>C36-C37</f>
        <v>1</v>
      </c>
      <c r="E36" s="29">
        <v>2</v>
      </c>
      <c r="F36" s="36" t="s">
        <v>20</v>
      </c>
      <c r="G36" s="29">
        <v>3</v>
      </c>
      <c r="H36" s="29">
        <v>320</v>
      </c>
      <c r="I36" s="29">
        <f>H36-H37</f>
        <v>1</v>
      </c>
      <c r="J36" s="29">
        <v>2</v>
      </c>
      <c r="K36" s="29">
        <f>H36-C36</f>
        <v>8</v>
      </c>
      <c r="L36" s="37">
        <f>K36*$D$7</f>
        <v>37.0424</v>
      </c>
      <c r="M36" s="38">
        <f>H36*$D$7*0.8%</f>
        <v>11.853568</v>
      </c>
      <c r="N36" s="49"/>
      <c r="O36" s="40">
        <v>5.44</v>
      </c>
      <c r="P36" s="41">
        <v>25.188832</v>
      </c>
    </row>
    <row r="37" spans="2:16" ht="15.75" customHeight="1">
      <c r="B37" s="29">
        <v>2</v>
      </c>
      <c r="C37" s="29">
        <v>311</v>
      </c>
      <c r="D37" s="29">
        <f>C37-C38</f>
        <v>1</v>
      </c>
      <c r="E37" s="29">
        <v>2</v>
      </c>
      <c r="F37" s="36" t="s">
        <v>22</v>
      </c>
      <c r="G37" s="29">
        <v>2</v>
      </c>
      <c r="H37" s="29">
        <v>319</v>
      </c>
      <c r="I37" s="29">
        <f>H37-H38</f>
        <v>1</v>
      </c>
      <c r="J37" s="29">
        <v>1</v>
      </c>
      <c r="K37" s="29">
        <f>H37-C37</f>
        <v>8</v>
      </c>
      <c r="L37" s="37">
        <f>K37*$D$7</f>
        <v>37.0424</v>
      </c>
      <c r="M37" s="38">
        <f>H37*$D$7*0.8%</f>
        <v>11.8165256</v>
      </c>
      <c r="N37" s="49"/>
      <c r="O37" s="40">
        <v>5.448</v>
      </c>
      <c r="P37" s="41">
        <v>25.225874400000002</v>
      </c>
    </row>
    <row r="38" spans="2:16" ht="15.75" customHeight="1">
      <c r="B38" s="29">
        <v>1</v>
      </c>
      <c r="C38" s="29">
        <v>310</v>
      </c>
      <c r="D38" s="29"/>
      <c r="E38" s="29">
        <v>1</v>
      </c>
      <c r="F38" s="42" t="s">
        <v>20</v>
      </c>
      <c r="G38" s="29">
        <v>1</v>
      </c>
      <c r="H38" s="29">
        <v>318</v>
      </c>
      <c r="I38" s="29"/>
      <c r="J38" s="29">
        <v>1</v>
      </c>
      <c r="K38" s="29">
        <f>H38-C38</f>
        <v>8</v>
      </c>
      <c r="L38" s="37">
        <f>K38*$D$7</f>
        <v>37.0424</v>
      </c>
      <c r="M38" s="38">
        <f>H38*$D$7*0.8%</f>
        <v>11.779483200000001</v>
      </c>
      <c r="N38" s="49"/>
      <c r="O38" s="40">
        <v>5.4559999999999995</v>
      </c>
      <c r="P38" s="41">
        <v>25.2629168</v>
      </c>
    </row>
    <row r="39" spans="2:12" ht="15" customHeight="1">
      <c r="B39" s="43" t="s">
        <v>24</v>
      </c>
      <c r="C39" s="43"/>
      <c r="D39" s="43"/>
      <c r="E39" s="43"/>
      <c r="F39" s="44"/>
      <c r="G39" s="43" t="s">
        <v>31</v>
      </c>
      <c r="H39" s="43"/>
      <c r="I39" s="43"/>
      <c r="J39" s="43"/>
      <c r="K39" s="43"/>
      <c r="L39" s="43"/>
    </row>
    <row r="40" spans="2:12" ht="15" customHeight="1">
      <c r="B40" s="46"/>
      <c r="C40" s="46"/>
      <c r="D40" s="46"/>
      <c r="E40" s="46"/>
      <c r="F40" s="44"/>
      <c r="G40" s="46"/>
      <c r="H40" s="46"/>
      <c r="I40" s="46"/>
      <c r="J40" s="46"/>
      <c r="K40" s="46"/>
      <c r="L40" s="48"/>
    </row>
    <row r="41" spans="2:12" ht="15" customHeight="1">
      <c r="B41" s="46"/>
      <c r="C41" s="46"/>
      <c r="D41" s="46"/>
      <c r="E41" s="46"/>
      <c r="F41" s="44"/>
      <c r="G41" s="46"/>
      <c r="H41" s="46"/>
      <c r="I41" s="46"/>
      <c r="J41" s="46"/>
      <c r="K41" s="46"/>
      <c r="L41" s="48"/>
    </row>
    <row r="42" spans="6:12" ht="13.5" customHeight="1">
      <c r="F42" s="1"/>
      <c r="L42" s="17"/>
    </row>
    <row r="43" spans="2:256" s="50" customFormat="1" ht="13.5" customHeight="1">
      <c r="B43" s="50" t="s">
        <v>32</v>
      </c>
      <c r="L43" s="17"/>
      <c r="M43" s="51"/>
      <c r="N43" s="52"/>
      <c r="O43" s="6"/>
      <c r="P43" s="7"/>
      <c r="IT43" s="53"/>
      <c r="IU43" s="53"/>
      <c r="IV43" s="53"/>
    </row>
    <row r="44" spans="2:12" ht="15" customHeight="1">
      <c r="B44" s="21" t="s">
        <v>33</v>
      </c>
      <c r="C44" s="46"/>
      <c r="D44" s="46"/>
      <c r="E44" s="46"/>
      <c r="F44" s="44"/>
      <c r="G44" s="54"/>
      <c r="H44" s="55"/>
      <c r="I44" s="46"/>
      <c r="J44" s="2"/>
      <c r="K44" s="55"/>
      <c r="L44" s="56"/>
    </row>
    <row r="45" spans="2:12" ht="18.75" customHeight="1">
      <c r="B45" s="28" t="s">
        <v>34</v>
      </c>
      <c r="C45" s="28"/>
      <c r="D45" s="28"/>
      <c r="E45" s="28"/>
      <c r="F45" s="57"/>
      <c r="G45" s="58" t="s">
        <v>35</v>
      </c>
      <c r="H45" s="58"/>
      <c r="I45" s="58"/>
      <c r="J45" s="58"/>
      <c r="K45" s="58"/>
      <c r="L45" s="58"/>
    </row>
    <row r="46" spans="2:16" ht="77.25" customHeight="1">
      <c r="B46" s="29" t="s">
        <v>7</v>
      </c>
      <c r="C46" s="29" t="s">
        <v>8</v>
      </c>
      <c r="D46" s="29" t="s">
        <v>9</v>
      </c>
      <c r="E46" s="29" t="s">
        <v>10</v>
      </c>
      <c r="F46" s="30" t="s">
        <v>11</v>
      </c>
      <c r="G46" s="59" t="s">
        <v>7</v>
      </c>
      <c r="H46" s="59" t="s">
        <v>12</v>
      </c>
      <c r="I46" s="59" t="s">
        <v>9</v>
      </c>
      <c r="J46" s="59" t="s">
        <v>13</v>
      </c>
      <c r="K46" s="59" t="s">
        <v>14</v>
      </c>
      <c r="L46" s="32" t="s">
        <v>15</v>
      </c>
      <c r="M46" s="33" t="s">
        <v>16</v>
      </c>
      <c r="N46" s="34" t="s">
        <v>17</v>
      </c>
      <c r="O46" s="35" t="s">
        <v>18</v>
      </c>
      <c r="P46" s="35" t="s">
        <v>19</v>
      </c>
    </row>
    <row r="47" spans="2:16" ht="15.75" customHeight="1">
      <c r="B47" s="29"/>
      <c r="C47" s="29"/>
      <c r="D47" s="29"/>
      <c r="E47" s="29"/>
      <c r="F47" s="36" t="s">
        <v>30</v>
      </c>
      <c r="G47" s="29">
        <v>12</v>
      </c>
      <c r="H47" s="29">
        <v>402</v>
      </c>
      <c r="I47" s="29">
        <f>H47-H48</f>
        <v>9</v>
      </c>
      <c r="J47" s="29"/>
      <c r="K47" s="29">
        <v>10</v>
      </c>
      <c r="L47" s="37">
        <v>46.303</v>
      </c>
      <c r="M47" s="38">
        <v>14.5576632</v>
      </c>
      <c r="N47" s="49">
        <v>832</v>
      </c>
      <c r="O47" s="40">
        <v>0</v>
      </c>
      <c r="P47" s="41"/>
    </row>
    <row r="48" spans="2:16" ht="15.75" customHeight="1">
      <c r="B48" s="29">
        <v>11</v>
      </c>
      <c r="C48" s="29">
        <v>392</v>
      </c>
      <c r="D48" s="29">
        <f>C48-C49</f>
        <v>13</v>
      </c>
      <c r="E48" s="29"/>
      <c r="F48" s="36" t="s">
        <v>20</v>
      </c>
      <c r="G48" s="29">
        <v>11</v>
      </c>
      <c r="H48" s="29">
        <v>393</v>
      </c>
      <c r="I48" s="29">
        <f>H48-H49</f>
        <v>13</v>
      </c>
      <c r="J48" s="29">
        <v>4</v>
      </c>
      <c r="K48" s="29">
        <f>H48-C48</f>
        <v>1</v>
      </c>
      <c r="L48" s="37">
        <f>K48*$D$7</f>
        <v>4.6303</v>
      </c>
      <c r="M48" s="38">
        <f>H48*$D$7*0.8%</f>
        <v>14.5576632</v>
      </c>
      <c r="N48" s="49">
        <v>832</v>
      </c>
      <c r="O48" s="40"/>
      <c r="P48" s="41"/>
    </row>
    <row r="49" spans="2:16" ht="15.75" customHeight="1">
      <c r="B49" s="29">
        <v>10</v>
      </c>
      <c r="C49" s="29">
        <v>379</v>
      </c>
      <c r="D49" s="29">
        <f>C49-C50</f>
        <v>17</v>
      </c>
      <c r="E49" s="29">
        <v>4</v>
      </c>
      <c r="F49" s="36" t="s">
        <v>20</v>
      </c>
      <c r="G49" s="29">
        <v>10</v>
      </c>
      <c r="H49" s="29">
        <v>380</v>
      </c>
      <c r="I49" s="29">
        <f>H49-H50</f>
        <v>9</v>
      </c>
      <c r="J49" s="29">
        <v>4</v>
      </c>
      <c r="K49" s="29">
        <f>H49-C49</f>
        <v>1</v>
      </c>
      <c r="L49" s="37">
        <f>K49*$D$7</f>
        <v>4.6303</v>
      </c>
      <c r="M49" s="38">
        <f>H49*$D$7*0.8%</f>
        <v>14.076112000000002</v>
      </c>
      <c r="N49" s="49"/>
      <c r="O49" s="40"/>
      <c r="P49" s="41"/>
    </row>
    <row r="50" spans="2:16" ht="15.75" customHeight="1">
      <c r="B50" s="29">
        <v>9</v>
      </c>
      <c r="C50" s="29">
        <v>362</v>
      </c>
      <c r="D50" s="29">
        <f>C50-C51</f>
        <v>12</v>
      </c>
      <c r="E50" s="29">
        <v>4</v>
      </c>
      <c r="F50" s="36" t="s">
        <v>21</v>
      </c>
      <c r="G50" s="29">
        <v>9</v>
      </c>
      <c r="H50" s="29">
        <v>371</v>
      </c>
      <c r="I50" s="29">
        <f>H50-H51</f>
        <v>16</v>
      </c>
      <c r="J50" s="29">
        <v>3</v>
      </c>
      <c r="K50" s="29">
        <f>H50-C50</f>
        <v>9</v>
      </c>
      <c r="L50" s="37">
        <f>K50*$D$7</f>
        <v>41.6727</v>
      </c>
      <c r="M50" s="38">
        <f>H50*$D$7*0.8%</f>
        <v>13.742730400000001</v>
      </c>
      <c r="N50" s="49">
        <v>76</v>
      </c>
      <c r="O50" s="40">
        <v>4.664198057721241</v>
      </c>
      <c r="P50" s="41">
        <v>21.596636266666664</v>
      </c>
    </row>
    <row r="51" spans="2:16" ht="15.75" customHeight="1">
      <c r="B51" s="29">
        <v>8</v>
      </c>
      <c r="C51" s="29">
        <v>350</v>
      </c>
      <c r="D51" s="29">
        <f>C51-C52</f>
        <v>12</v>
      </c>
      <c r="E51" s="29">
        <v>4</v>
      </c>
      <c r="F51" s="36" t="s">
        <v>21</v>
      </c>
      <c r="G51" s="29">
        <v>8</v>
      </c>
      <c r="H51" s="29">
        <v>355</v>
      </c>
      <c r="I51" s="29">
        <f>H51-H52</f>
        <v>14</v>
      </c>
      <c r="J51" s="29">
        <v>3</v>
      </c>
      <c r="K51" s="29">
        <f>H51-C51</f>
        <v>5</v>
      </c>
      <c r="L51" s="37">
        <f>K51*$D$7</f>
        <v>23.1515</v>
      </c>
      <c r="M51" s="38">
        <f>H51*$D$7*0.8%</f>
        <v>13.150052</v>
      </c>
      <c r="N51" s="49">
        <v>51</v>
      </c>
      <c r="O51" s="40">
        <v>1.2421329071550435</v>
      </c>
      <c r="P51" s="41">
        <v>5.751447999999998</v>
      </c>
    </row>
    <row r="52" spans="2:16" ht="15.75" customHeight="1">
      <c r="B52" s="29">
        <v>7</v>
      </c>
      <c r="C52" s="29">
        <v>338</v>
      </c>
      <c r="D52" s="29">
        <f>C52-C53</f>
        <v>10</v>
      </c>
      <c r="E52" s="29">
        <v>4</v>
      </c>
      <c r="F52" s="36" t="s">
        <v>22</v>
      </c>
      <c r="G52" s="29">
        <v>7</v>
      </c>
      <c r="H52" s="29">
        <v>341</v>
      </c>
      <c r="I52" s="29">
        <f>H52-H53</f>
        <v>7</v>
      </c>
      <c r="J52" s="29">
        <v>2</v>
      </c>
      <c r="K52" s="29">
        <f>H52-C52</f>
        <v>3</v>
      </c>
      <c r="L52" s="37">
        <f>K52*$D$7</f>
        <v>13.8909</v>
      </c>
      <c r="M52" s="38">
        <f>H52*$D$7*0.8%</f>
        <v>12.6314584</v>
      </c>
      <c r="N52" s="49">
        <v>141</v>
      </c>
      <c r="O52" s="40"/>
      <c r="P52" s="41"/>
    </row>
    <row r="53" spans="2:16" ht="15.75" customHeight="1">
      <c r="B53" s="29">
        <v>6</v>
      </c>
      <c r="C53" s="29">
        <v>328</v>
      </c>
      <c r="D53" s="29">
        <f>C53-C54</f>
        <v>10</v>
      </c>
      <c r="E53" s="29">
        <v>3</v>
      </c>
      <c r="F53" s="36" t="s">
        <v>23</v>
      </c>
      <c r="G53" s="29">
        <v>6</v>
      </c>
      <c r="H53" s="29">
        <v>334</v>
      </c>
      <c r="I53" s="29">
        <f>H53-H54</f>
        <v>7</v>
      </c>
      <c r="J53" s="29">
        <v>2</v>
      </c>
      <c r="K53" s="29">
        <f>H53-C53</f>
        <v>6</v>
      </c>
      <c r="L53" s="37">
        <f>K53*$D$7</f>
        <v>27.7818</v>
      </c>
      <c r="M53" s="38">
        <f>H53*$D$7*0.8%</f>
        <v>12.3721616</v>
      </c>
      <c r="N53" s="49">
        <v>119</v>
      </c>
      <c r="O53" s="40">
        <v>1.1863101166951024</v>
      </c>
      <c r="P53" s="41">
        <v>5.4929717333333326</v>
      </c>
    </row>
    <row r="54" spans="2:17" ht="15.75" customHeight="1">
      <c r="B54" s="29">
        <v>5</v>
      </c>
      <c r="C54" s="29">
        <v>318</v>
      </c>
      <c r="D54" s="29">
        <f>C54-C55</f>
        <v>4</v>
      </c>
      <c r="E54" s="29">
        <v>3</v>
      </c>
      <c r="F54" s="36" t="s">
        <v>23</v>
      </c>
      <c r="G54" s="29">
        <v>5</v>
      </c>
      <c r="H54" s="29">
        <v>327</v>
      </c>
      <c r="I54" s="29">
        <f>H54-H55</f>
        <v>2</v>
      </c>
      <c r="J54" s="29">
        <v>2</v>
      </c>
      <c r="K54" s="29">
        <f>H54-C54</f>
        <v>9</v>
      </c>
      <c r="L54" s="37">
        <f>K54*$D$7</f>
        <v>41.6727</v>
      </c>
      <c r="M54" s="38">
        <f>H54*$D$7*0.8%</f>
        <v>12.112864799999999</v>
      </c>
      <c r="N54" s="49">
        <v>98</v>
      </c>
      <c r="O54" s="40">
        <v>4.620255390219497</v>
      </c>
      <c r="P54" s="41">
        <v>21.393168533333338</v>
      </c>
      <c r="Q54" s="1" t="s">
        <v>36</v>
      </c>
    </row>
    <row r="55" spans="2:17" ht="15.75" customHeight="1">
      <c r="B55" s="29">
        <v>4</v>
      </c>
      <c r="C55" s="29">
        <v>314</v>
      </c>
      <c r="D55" s="29">
        <f>C55-C56</f>
        <v>1</v>
      </c>
      <c r="E55" s="29">
        <v>3</v>
      </c>
      <c r="F55" s="36" t="s">
        <v>23</v>
      </c>
      <c r="G55" s="29">
        <v>4</v>
      </c>
      <c r="H55" s="29">
        <v>325</v>
      </c>
      <c r="I55" s="29">
        <f>H55-H56</f>
        <v>2</v>
      </c>
      <c r="J55" s="29">
        <v>2</v>
      </c>
      <c r="K55" s="29">
        <f>H55-C55</f>
        <v>11</v>
      </c>
      <c r="L55" s="37">
        <f>K55*$D$7</f>
        <v>50.9333</v>
      </c>
      <c r="M55" s="38">
        <f>H55*$D$7*0.8%</f>
        <v>12.038780000000001</v>
      </c>
      <c r="N55" s="49"/>
      <c r="O55" s="40">
        <v>8.4</v>
      </c>
      <c r="P55" s="41">
        <v>38.89452</v>
      </c>
      <c r="Q55" s="1" t="s">
        <v>36</v>
      </c>
    </row>
    <row r="56" spans="2:17" ht="15.75" customHeight="1">
      <c r="B56" s="29">
        <v>3</v>
      </c>
      <c r="C56" s="29">
        <v>313</v>
      </c>
      <c r="D56" s="29">
        <f>C56-C57</f>
        <v>1</v>
      </c>
      <c r="E56" s="29">
        <v>2</v>
      </c>
      <c r="F56" s="36" t="s">
        <v>20</v>
      </c>
      <c r="G56" s="29">
        <v>3</v>
      </c>
      <c r="H56" s="29">
        <v>323</v>
      </c>
      <c r="I56" s="29">
        <f>H56-H57</f>
        <v>1</v>
      </c>
      <c r="J56" s="29">
        <v>2</v>
      </c>
      <c r="K56" s="29">
        <f>H56-C56</f>
        <v>10</v>
      </c>
      <c r="L56" s="37">
        <f>K56*$D$7</f>
        <v>46.303</v>
      </c>
      <c r="M56" s="38">
        <f>H56*$D$7*0.8%</f>
        <v>11.9646952</v>
      </c>
      <c r="N56" s="49"/>
      <c r="O56" s="40">
        <v>7.415999999999999</v>
      </c>
      <c r="P56" s="41">
        <v>34.338304799999996</v>
      </c>
      <c r="Q56" s="1" t="s">
        <v>36</v>
      </c>
    </row>
    <row r="57" spans="2:17" ht="15.75" customHeight="1">
      <c r="B57" s="29">
        <v>2</v>
      </c>
      <c r="C57" s="29">
        <v>312</v>
      </c>
      <c r="D57" s="29">
        <f>C57-C58</f>
        <v>1</v>
      </c>
      <c r="E57" s="29">
        <v>2</v>
      </c>
      <c r="F57" s="36" t="s">
        <v>22</v>
      </c>
      <c r="G57" s="29">
        <v>2</v>
      </c>
      <c r="H57" s="29">
        <v>322</v>
      </c>
      <c r="I57" s="29">
        <f>H57-H58</f>
        <v>1</v>
      </c>
      <c r="J57" s="29">
        <v>1</v>
      </c>
      <c r="K57" s="29">
        <f>H57-C57</f>
        <v>10</v>
      </c>
      <c r="L57" s="37">
        <f>K57*$D$7</f>
        <v>46.303</v>
      </c>
      <c r="M57" s="38">
        <f>H57*$D$7*0.8%</f>
        <v>11.9276528</v>
      </c>
      <c r="N57" s="49"/>
      <c r="O57" s="40">
        <v>7.423999999999999</v>
      </c>
      <c r="P57" s="41">
        <v>34.37534719999999</v>
      </c>
      <c r="Q57" s="1" t="s">
        <v>36</v>
      </c>
    </row>
    <row r="58" spans="2:17" ht="15.75" customHeight="1">
      <c r="B58" s="29">
        <v>1</v>
      </c>
      <c r="C58" s="29">
        <v>311</v>
      </c>
      <c r="D58" s="29"/>
      <c r="E58" s="29">
        <v>1</v>
      </c>
      <c r="F58" s="42" t="s">
        <v>20</v>
      </c>
      <c r="G58" s="29">
        <v>1</v>
      </c>
      <c r="H58" s="29">
        <v>321</v>
      </c>
      <c r="I58" s="29"/>
      <c r="J58" s="29">
        <v>1</v>
      </c>
      <c r="K58" s="29">
        <f>H58-C58</f>
        <v>10</v>
      </c>
      <c r="L58" s="37">
        <f>K58*$D$7</f>
        <v>46.303</v>
      </c>
      <c r="M58" s="38">
        <f>H58*$D$7*0.8%</f>
        <v>11.8906104</v>
      </c>
      <c r="N58" s="49"/>
      <c r="O58" s="40">
        <v>7.4319999999999995</v>
      </c>
      <c r="P58" s="41">
        <v>34.4123896</v>
      </c>
      <c r="Q58" s="1" t="s">
        <v>36</v>
      </c>
    </row>
    <row r="59" spans="2:16" ht="15" customHeight="1">
      <c r="B59" s="43" t="s">
        <v>24</v>
      </c>
      <c r="C59" s="43"/>
      <c r="D59" s="43"/>
      <c r="E59" s="43"/>
      <c r="F59" s="44"/>
      <c r="G59" s="43" t="s">
        <v>31</v>
      </c>
      <c r="H59" s="43"/>
      <c r="I59" s="43"/>
      <c r="J59" s="43"/>
      <c r="K59" s="43"/>
      <c r="L59" s="43"/>
      <c r="P59" s="45"/>
    </row>
    <row r="60" spans="2:16" ht="15.75" customHeight="1">
      <c r="B60" s="46"/>
      <c r="C60" s="46"/>
      <c r="D60" s="46"/>
      <c r="E60" s="46"/>
      <c r="F60" s="60"/>
      <c r="G60" s="46"/>
      <c r="H60" s="46"/>
      <c r="I60" s="46"/>
      <c r="J60" s="46"/>
      <c r="K60" s="46"/>
      <c r="L60" s="48"/>
      <c r="P60" s="45"/>
    </row>
    <row r="61" spans="2:256" s="50" customFormat="1" ht="15.75" customHeight="1">
      <c r="B61" s="61" t="s">
        <v>37</v>
      </c>
      <c r="C61" s="62"/>
      <c r="D61" s="63"/>
      <c r="E61" s="63"/>
      <c r="F61" s="64"/>
      <c r="G61" s="63"/>
      <c r="H61" s="63"/>
      <c r="I61" s="63"/>
      <c r="J61" s="63"/>
      <c r="K61" s="63"/>
      <c r="L61" s="65"/>
      <c r="M61" s="51"/>
      <c r="N61" s="52"/>
      <c r="O61" s="6"/>
      <c r="P61" s="45"/>
      <c r="IT61" s="53"/>
      <c r="IU61" s="53"/>
      <c r="IV61" s="53"/>
    </row>
    <row r="62" spans="2:256" s="66" customFormat="1" ht="14.25" customHeight="1">
      <c r="B62" s="66" t="s">
        <v>38</v>
      </c>
      <c r="C62" s="67"/>
      <c r="F62" s="68"/>
      <c r="L62" s="69"/>
      <c r="M62" s="70"/>
      <c r="N62" s="71"/>
      <c r="O62" s="72"/>
      <c r="P62" s="73"/>
      <c r="IT62" s="74"/>
      <c r="IU62" s="74"/>
      <c r="IV62" s="74"/>
    </row>
    <row r="63" spans="2:16" ht="18.75" customHeight="1">
      <c r="B63" s="28" t="s">
        <v>39</v>
      </c>
      <c r="C63" s="28"/>
      <c r="D63" s="28"/>
      <c r="E63" s="28"/>
      <c r="F63" s="57"/>
      <c r="G63" s="58" t="s">
        <v>40</v>
      </c>
      <c r="H63" s="58"/>
      <c r="I63" s="58"/>
      <c r="J63" s="58"/>
      <c r="K63" s="58"/>
      <c r="L63" s="58"/>
      <c r="P63" s="45"/>
    </row>
    <row r="64" spans="2:16" ht="77.25" customHeight="1">
      <c r="B64" s="29" t="s">
        <v>7</v>
      </c>
      <c r="C64" s="29" t="s">
        <v>8</v>
      </c>
      <c r="D64" s="29" t="s">
        <v>9</v>
      </c>
      <c r="E64" s="29" t="s">
        <v>10</v>
      </c>
      <c r="F64" s="30" t="s">
        <v>11</v>
      </c>
      <c r="G64" s="59" t="s">
        <v>7</v>
      </c>
      <c r="H64" s="59" t="s">
        <v>12</v>
      </c>
      <c r="I64" s="59" t="s">
        <v>9</v>
      </c>
      <c r="J64" s="59" t="s">
        <v>13</v>
      </c>
      <c r="K64" s="59" t="s">
        <v>14</v>
      </c>
      <c r="L64" s="32" t="s">
        <v>15</v>
      </c>
      <c r="M64" s="33" t="s">
        <v>16</v>
      </c>
      <c r="N64" s="34" t="s">
        <v>41</v>
      </c>
      <c r="O64" s="35" t="s">
        <v>18</v>
      </c>
      <c r="P64" s="35" t="s">
        <v>19</v>
      </c>
    </row>
    <row r="65" spans="2:16" ht="15.75" customHeight="1">
      <c r="B65" s="29"/>
      <c r="C65" s="29"/>
      <c r="D65" s="29"/>
      <c r="E65" s="29"/>
      <c r="F65" s="36" t="s">
        <v>42</v>
      </c>
      <c r="G65" s="29">
        <v>9</v>
      </c>
      <c r="H65" s="29">
        <v>457</v>
      </c>
      <c r="I65" s="29">
        <f>H65-H66</f>
        <v>26</v>
      </c>
      <c r="J65" s="29"/>
      <c r="K65" s="29">
        <v>27</v>
      </c>
      <c r="L65" s="37">
        <v>125.0181</v>
      </c>
      <c r="M65" s="38">
        <v>15.9652744</v>
      </c>
      <c r="N65" s="49">
        <v>857</v>
      </c>
      <c r="O65" s="40">
        <v>8</v>
      </c>
      <c r="P65" s="41">
        <v>37.636158933333334</v>
      </c>
    </row>
    <row r="66" spans="2:16" ht="15.75" customHeight="1">
      <c r="B66" s="29" t="s">
        <v>43</v>
      </c>
      <c r="C66" s="29">
        <v>430</v>
      </c>
      <c r="D66" s="29">
        <f>C66-C67</f>
        <v>14</v>
      </c>
      <c r="E66" s="29"/>
      <c r="F66" s="36" t="s">
        <v>20</v>
      </c>
      <c r="G66" s="29">
        <v>8</v>
      </c>
      <c r="H66" s="29">
        <v>431</v>
      </c>
      <c r="I66" s="29">
        <f>H66-H67</f>
        <v>14</v>
      </c>
      <c r="J66" s="29">
        <v>4</v>
      </c>
      <c r="K66" s="29">
        <f>H66-C66</f>
        <v>1</v>
      </c>
      <c r="L66" s="37">
        <f>K66*$D$7</f>
        <v>4.6303</v>
      </c>
      <c r="M66" s="38">
        <f>H66*$D$7*0.8%</f>
        <v>15.9652744</v>
      </c>
      <c r="N66" s="49">
        <v>857</v>
      </c>
      <c r="O66" s="40"/>
      <c r="P66" s="41"/>
    </row>
    <row r="67" spans="2:16" ht="15.75" customHeight="1">
      <c r="B67" s="29">
        <v>7</v>
      </c>
      <c r="C67" s="29">
        <v>416</v>
      </c>
      <c r="D67" s="29">
        <f>C67-C68</f>
        <v>22</v>
      </c>
      <c r="E67" s="29">
        <v>4</v>
      </c>
      <c r="F67" s="36" t="s">
        <v>20</v>
      </c>
      <c r="G67" s="29">
        <v>7</v>
      </c>
      <c r="H67" s="29">
        <v>417</v>
      </c>
      <c r="I67" s="29">
        <f>H67-H68</f>
        <v>22</v>
      </c>
      <c r="J67" s="29">
        <v>4</v>
      </c>
      <c r="K67" s="29">
        <f>H67-C67</f>
        <v>1</v>
      </c>
      <c r="L67" s="37">
        <f>K67*$D$7</f>
        <v>4.6303</v>
      </c>
      <c r="M67" s="38">
        <f>H67*$D$7*0.8%</f>
        <v>15.446680800000001</v>
      </c>
      <c r="N67" s="49">
        <v>828</v>
      </c>
      <c r="O67" s="40"/>
      <c r="P67" s="41"/>
    </row>
    <row r="68" spans="2:16" ht="15.75" customHeight="1">
      <c r="B68" s="29">
        <v>6</v>
      </c>
      <c r="C68" s="29">
        <v>394</v>
      </c>
      <c r="D68" s="29">
        <f>C68-C69</f>
        <v>17</v>
      </c>
      <c r="E68" s="29">
        <v>4</v>
      </c>
      <c r="F68" s="36" t="s">
        <v>21</v>
      </c>
      <c r="G68" s="29">
        <v>6</v>
      </c>
      <c r="H68" s="29">
        <v>395</v>
      </c>
      <c r="I68" s="29">
        <f>H68-H69</f>
        <v>15</v>
      </c>
      <c r="J68" s="29">
        <v>3</v>
      </c>
      <c r="K68" s="29">
        <f>H68-C68</f>
        <v>1</v>
      </c>
      <c r="L68" s="37">
        <f>K68*$D$7</f>
        <v>4.6303</v>
      </c>
      <c r="M68" s="38">
        <f>H68*$D$7*0.8%</f>
        <v>14.631748</v>
      </c>
      <c r="N68" s="49"/>
      <c r="O68" s="40"/>
      <c r="P68" s="41"/>
    </row>
    <row r="69" spans="2:16" ht="15.75" customHeight="1">
      <c r="B69" s="29">
        <v>5</v>
      </c>
      <c r="C69" s="29">
        <v>377</v>
      </c>
      <c r="D69" s="29">
        <f>C69-C70</f>
        <v>17</v>
      </c>
      <c r="E69" s="29">
        <v>3</v>
      </c>
      <c r="F69" s="36" t="s">
        <v>20</v>
      </c>
      <c r="G69" s="29">
        <v>5</v>
      </c>
      <c r="H69" s="29">
        <v>380</v>
      </c>
      <c r="I69" s="29">
        <f>H69-H70</f>
        <v>15</v>
      </c>
      <c r="J69" s="29">
        <v>3</v>
      </c>
      <c r="K69" s="29">
        <f>H69-C69</f>
        <v>3</v>
      </c>
      <c r="L69" s="37">
        <f>K69*$D$7</f>
        <v>13.8909</v>
      </c>
      <c r="M69" s="38">
        <f>H69*$D$7*0.8%</f>
        <v>14.076112000000002</v>
      </c>
      <c r="N69" s="49"/>
      <c r="O69" s="40"/>
      <c r="P69" s="41"/>
    </row>
    <row r="70" spans="2:16" ht="15.75" customHeight="1">
      <c r="B70" s="29">
        <v>4</v>
      </c>
      <c r="C70" s="29">
        <v>360</v>
      </c>
      <c r="D70" s="29">
        <f>C70-C71</f>
        <v>13</v>
      </c>
      <c r="E70" s="29">
        <v>3</v>
      </c>
      <c r="F70" s="36" t="s">
        <v>23</v>
      </c>
      <c r="G70" s="29">
        <v>4</v>
      </c>
      <c r="H70" s="29">
        <v>365</v>
      </c>
      <c r="I70" s="29">
        <f>H70-H71</f>
        <v>15</v>
      </c>
      <c r="J70" s="29">
        <v>2</v>
      </c>
      <c r="K70" s="29">
        <f>H70-C70</f>
        <v>5</v>
      </c>
      <c r="L70" s="37">
        <f>K70*$D$7</f>
        <v>23.1515</v>
      </c>
      <c r="M70" s="38">
        <f>H70*$D$7*0.8%</f>
        <v>13.520476</v>
      </c>
      <c r="N70" s="49">
        <v>14</v>
      </c>
      <c r="O70" s="40">
        <v>1.8280364843170702</v>
      </c>
      <c r="P70" s="41">
        <v>8.46435733333333</v>
      </c>
    </row>
    <row r="71" spans="2:16" ht="15.75" customHeight="1">
      <c r="B71" s="29">
        <v>3</v>
      </c>
      <c r="C71" s="29">
        <v>347</v>
      </c>
      <c r="D71" s="29">
        <f>C71-C72</f>
        <v>11</v>
      </c>
      <c r="E71" s="29">
        <v>3</v>
      </c>
      <c r="F71" s="36" t="s">
        <v>23</v>
      </c>
      <c r="G71" s="29">
        <v>3</v>
      </c>
      <c r="H71" s="29">
        <v>350</v>
      </c>
      <c r="I71" s="29">
        <f>H71-H72</f>
        <v>10</v>
      </c>
      <c r="J71" s="29">
        <v>2</v>
      </c>
      <c r="K71" s="29">
        <f>H71-C71</f>
        <v>3</v>
      </c>
      <c r="L71" s="37">
        <f>K71*$D$7</f>
        <v>13.8909</v>
      </c>
      <c r="M71" s="38">
        <f>H71*$D$7*0.8%</f>
        <v>12.96484</v>
      </c>
      <c r="N71" s="49">
        <v>102</v>
      </c>
      <c r="O71" s="40"/>
      <c r="P71" s="41"/>
    </row>
    <row r="72" spans="2:16" ht="15.75" customHeight="1">
      <c r="B72" s="29">
        <v>2</v>
      </c>
      <c r="C72" s="29">
        <v>336</v>
      </c>
      <c r="D72" s="29">
        <f>C72-C73</f>
        <v>11</v>
      </c>
      <c r="E72" s="29">
        <v>2</v>
      </c>
      <c r="F72" s="36" t="s">
        <v>22</v>
      </c>
      <c r="G72" s="29">
        <v>2</v>
      </c>
      <c r="H72" s="29">
        <v>340</v>
      </c>
      <c r="I72" s="29">
        <f>H72-H73</f>
        <v>7</v>
      </c>
      <c r="J72" s="29">
        <v>1</v>
      </c>
      <c r="K72" s="29">
        <f>H72-C72</f>
        <v>4</v>
      </c>
      <c r="L72" s="37">
        <f>K72*$D$7</f>
        <v>18.5212</v>
      </c>
      <c r="M72" s="38">
        <f>H72*$D$7*0.8%</f>
        <v>12.594416</v>
      </c>
      <c r="N72" s="49">
        <v>79</v>
      </c>
      <c r="O72" s="40"/>
      <c r="P72" s="41"/>
    </row>
    <row r="73" spans="2:17" ht="15.75" customHeight="1">
      <c r="B73" s="29">
        <v>1</v>
      </c>
      <c r="C73" s="29">
        <v>325</v>
      </c>
      <c r="D73" s="29"/>
      <c r="E73" s="29">
        <v>2</v>
      </c>
      <c r="F73" s="36" t="s">
        <v>22</v>
      </c>
      <c r="G73" s="29">
        <v>1</v>
      </c>
      <c r="H73" s="29">
        <v>333</v>
      </c>
      <c r="I73" s="29"/>
      <c r="J73" s="29">
        <v>1</v>
      </c>
      <c r="K73" s="29">
        <f>H73-C73</f>
        <v>8</v>
      </c>
      <c r="L73" s="37">
        <f>K73*$D$7</f>
        <v>37.0424</v>
      </c>
      <c r="M73" s="38">
        <f>H73*$D$7*0.8%</f>
        <v>12.335119200000001</v>
      </c>
      <c r="N73" s="49"/>
      <c r="O73" s="40">
        <v>5.335999999999999</v>
      </c>
      <c r="P73" s="41">
        <v>24.7072808</v>
      </c>
      <c r="Q73" s="1" t="s">
        <v>44</v>
      </c>
    </row>
    <row r="74" spans="2:12" ht="15" customHeight="1">
      <c r="B74" s="43" t="s">
        <v>45</v>
      </c>
      <c r="C74" s="43"/>
      <c r="D74" s="43"/>
      <c r="E74" s="43"/>
      <c r="F74" s="36"/>
      <c r="G74" s="43" t="s">
        <v>24</v>
      </c>
      <c r="H74" s="43"/>
      <c r="I74" s="43"/>
      <c r="J74" s="43"/>
      <c r="K74" s="43"/>
      <c r="L74" s="43"/>
    </row>
  </sheetData>
  <sheetProtection selectLockedCells="1" selectUnlockedCells="1"/>
  <mergeCells count="18">
    <mergeCell ref="D2:P2"/>
    <mergeCell ref="E3:M3"/>
    <mergeCell ref="B8:E8"/>
    <mergeCell ref="G8:L8"/>
    <mergeCell ref="B21:E21"/>
    <mergeCell ref="G21:L21"/>
    <mergeCell ref="B25:E25"/>
    <mergeCell ref="G25:L25"/>
    <mergeCell ref="B39:E39"/>
    <mergeCell ref="G39:L39"/>
    <mergeCell ref="B45:E45"/>
    <mergeCell ref="G45:L45"/>
    <mergeCell ref="B59:E59"/>
    <mergeCell ref="G59:L59"/>
    <mergeCell ref="B63:E63"/>
    <mergeCell ref="G63:L63"/>
    <mergeCell ref="B74:E74"/>
    <mergeCell ref="G74:L74"/>
  </mergeCells>
  <printOptions horizontalCentered="1" verticalCentered="1"/>
  <pageMargins left="0.8270833333333333" right="0.8270833333333333" top="0.39375" bottom="0.39375" header="0.5118055555555555" footer="0.5118055555555555"/>
  <pageSetup fitToHeight="2" fitToWidth="1" horizontalDpi="300" verticalDpi="300" orientation="landscape" paperSize="9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2013-09-28T08:45:56Z</dcterms:created>
  <dcterms:modified xsi:type="dcterms:W3CDTF">2013-09-29T15:49:41Z</dcterms:modified>
  <cp:category/>
  <cp:version/>
  <cp:contentType/>
  <cp:contentStatus/>
  <cp:revision>19</cp:revision>
</cp:coreProperties>
</file>